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4eac7a0d5fc524/Desktop/Rice/Week 1/Analysis Funding/crowdfunding analysis/Kickstarter_Challenge/"/>
    </mc:Choice>
  </mc:AlternateContent>
  <xr:revisionPtr revIDLastSave="408" documentId="8_{D107BF2E-666E-4BFE-8F58-DA8099ED6436}" xr6:coauthVersionLast="47" xr6:coauthVersionMax="47" xr10:uidLastSave="{5B7B965D-177D-4E64-81B8-9871FC7094CA}"/>
  <bookViews>
    <workbookView xWindow="-108" yWindow="-108" windowWidth="23256" windowHeight="12456" activeTab="3" xr2:uid="{00000000-000D-0000-FFFF-FFFF00000000}"/>
  </bookViews>
  <sheets>
    <sheet name="Chart1" sheetId="14" r:id="rId1"/>
    <sheet name="Theather Outcomes by Launch Dat" sheetId="17" r:id="rId2"/>
    <sheet name="Kickstarter" sheetId="1" r:id="rId3"/>
    <sheet name="Outcomes Based on Goals" sheetId="18" r:id="rId4"/>
    <sheet name="Successful US Kickstarters" sheetId="10" r:id="rId5"/>
    <sheet name="Failed US Kickstarters" sheetId="12" r:id="rId6"/>
    <sheet name="Descriptive Statistics" sheetId="13" r:id="rId7"/>
    <sheet name="Category Statistics " sheetId="5" r:id="rId8"/>
    <sheet name="Subcategory Statistics" sheetId="6" r:id="rId9"/>
    <sheet name="Outcomes Based on Launch Date" sheetId="8" r:id="rId10"/>
    <sheet name="Edinburgh Reaserch" sheetId="9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8" l="1" a="1"/>
  <c r="F2" i="18" s="1"/>
  <c r="D2" i="18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1" i="18"/>
  <c r="B10" i="18"/>
  <c r="B9" i="18"/>
  <c r="B8" i="18"/>
  <c r="B7" i="18"/>
  <c r="B6" i="18"/>
  <c r="B5" i="18"/>
  <c r="B4" i="18"/>
  <c r="B3" i="18"/>
  <c r="B2" i="18"/>
  <c r="C2" i="18"/>
  <c r="D11" i="18"/>
  <c r="D10" i="18"/>
  <c r="D9" i="18"/>
  <c r="D8" i="18"/>
  <c r="D7" i="18"/>
  <c r="D6" i="18"/>
  <c r="D5" i="18"/>
  <c r="D4" i="18"/>
  <c r="D3" i="18"/>
  <c r="D12" i="18"/>
  <c r="D13" i="18"/>
  <c r="C14" i="13"/>
  <c r="C13" i="13"/>
  <c r="C12" i="13"/>
  <c r="C11" i="13"/>
  <c r="C7" i="13"/>
  <c r="C6" i="13"/>
  <c r="C5" i="13"/>
  <c r="C4" i="13"/>
  <c r="B13" i="13"/>
  <c r="B12" i="13"/>
  <c r="B14" i="13" s="1"/>
  <c r="B11" i="13"/>
  <c r="B6" i="13"/>
  <c r="B5" i="13"/>
  <c r="B7" i="13" s="1"/>
  <c r="B4" i="13"/>
  <c r="C10" i="13"/>
  <c r="B10" i="13"/>
  <c r="C9" i="13"/>
  <c r="B9" i="13"/>
  <c r="C3" i="13"/>
  <c r="B3" i="13"/>
  <c r="C2" i="13"/>
  <c r="B2" i="13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8" l="1"/>
  <c r="E8" i="18"/>
  <c r="F8" i="18" s="1" a="1"/>
  <c r="F8" i="18" s="1"/>
  <c r="E4" i="18"/>
  <c r="F4" i="18" s="1" a="1"/>
  <c r="F4" i="18" s="1"/>
  <c r="E12" i="18"/>
  <c r="F12" i="18" s="1" a="1"/>
  <c r="F12" i="18" s="1"/>
  <c r="E11" i="18"/>
  <c r="F11" i="18" s="1" a="1"/>
  <c r="F11" i="18" s="1"/>
  <c r="E10" i="18"/>
  <c r="F10" i="18" s="1" a="1"/>
  <c r="F10" i="18" s="1"/>
  <c r="E9" i="18"/>
  <c r="F9" i="18" s="1" a="1"/>
  <c r="F9" i="18" s="1"/>
  <c r="E7" i="18"/>
  <c r="F7" i="18" s="1" a="1"/>
  <c r="F7" i="18" s="1"/>
  <c r="E6" i="18"/>
  <c r="F6" i="18" s="1" a="1"/>
  <c r="F6" i="18" s="1"/>
  <c r="E5" i="18"/>
  <c r="F5" i="18" s="1" a="1"/>
  <c r="F5" i="18" s="1"/>
  <c r="E3" i="18"/>
  <c r="F3" i="18" s="1" a="1"/>
  <c r="F3" i="18" s="1"/>
  <c r="E13" i="18"/>
  <c r="F13" i="18" s="1" a="1"/>
  <c r="F13" i="1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<sst xmlns="http://schemas.openxmlformats.org/spreadsheetml/2006/main" count="38385" uniqueCount="8421">
  <si>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</si>
  <si>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</si>
  <si>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</si>
  <si>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</si>
  <si>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</si>
  <si>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</si>
  <si>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</si>
  <si>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</si>
  <si>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</si>
  <si>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</si>
  <si>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</si>
  <si>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</si>
  <si>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</si>
  <si>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</si>
  <si>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</si>
  <si>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</si>
  <si>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</si>
  <si>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</si>
  <si>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</si>
  <si>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</si>
  <si>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</si>
  <si>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</si>
  <si>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</si>
  <si>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</si>
  <si>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</si>
  <si>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</si>
  <si>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</si>
  <si>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</si>
  <si>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</si>
  <si>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</si>
  <si>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</si>
  <si>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</si>
  <si>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</si>
  <si>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</si>
  <si>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</si>
  <si>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</si>
  <si>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</si>
  <si>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</si>
  <si>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</si>
  <si>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</si>
  <si>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</si>
  <si>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</si>
  <si>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</si>
  <si>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</si>
  <si>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</si>
  <si>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</si>
  <si>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</si>
  <si>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</si>
  <si>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</si>
  <si>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</si>
  <si>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</si>
  <si>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</si>
  <si>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</si>
  <si>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</si>
  <si>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</si>
  <si>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</si>
  <si>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</si>
  <si>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</si>
  <si>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</si>
  <si>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</si>
  <si>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</si>
  <si>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</si>
  <si>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</si>
  <si>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</si>
  <si>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</si>
  <si>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</si>
  <si>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</si>
  <si>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</si>
  <si>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</si>
  <si>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</si>
  <si>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</si>
  <si>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</si>
  <si>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</si>
  <si>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</si>
  <si>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</si>
  <si>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</si>
  <si>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</si>
  <si>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</si>
  <si>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</si>
  <si>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</si>
  <si>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</si>
  <si>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</si>
  <si>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</si>
  <si>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</si>
  <si>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</si>
  <si>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</si>
  <si>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</si>
  <si>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</si>
  <si>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</si>
  <si>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</si>
  <si>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</si>
  <si>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</si>
  <si>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</si>
  <si>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</si>
  <si>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</si>
  <si>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</si>
  <si>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</si>
  <si>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</si>
  <si>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</si>
  <si>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</si>
  <si>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</si>
  <si>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</si>
  <si>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</si>
  <si>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</si>
  <si>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</si>
  <si>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</si>
  <si>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</si>
  <si>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</si>
  <si>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</si>
  <si>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</si>
  <si>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</si>
  <si>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</si>
  <si>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</si>
  <si>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</si>
  <si>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</si>
  <si>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</si>
  <si>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</si>
  <si>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</si>
  <si>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</si>
  <si>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</si>
  <si>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</si>
  <si>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</si>
  <si>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</si>
  <si>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</si>
  <si>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</si>
  <si>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</si>
  <si>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</si>
  <si>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</si>
  <si>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</si>
  <si>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</si>
  <si>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</si>
  <si>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</si>
  <si>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</si>
  <si>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</si>
  <si>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</si>
  <si>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</si>
  <si>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</si>
  <si>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</si>
  <si>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</si>
  <si>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</si>
  <si>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</si>
  <si>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</si>
  <si>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</si>
  <si>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</si>
  <si>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</si>
  <si>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</si>
  <si>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</si>
  <si>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</si>
  <si>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</si>
  <si>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</si>
  <si>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</si>
  <si>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</si>
  <si>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</si>
  <si>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</si>
  <si>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</si>
  <si>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</si>
  <si>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</si>
  <si>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</si>
  <si>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</si>
  <si>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</si>
  <si>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</si>
  <si>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</si>
  <si>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</si>
  <si>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</si>
  <si>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</si>
  <si>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</si>
  <si>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</si>
  <si>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</si>
  <si>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</si>
  <si>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</si>
  <si>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</si>
  <si>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</si>
  <si>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</si>
  <si>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</si>
  <si>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</si>
  <si>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</si>
  <si>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</si>
  <si>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</si>
  <si>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</si>
  <si>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</si>
  <si>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</si>
  <si>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</si>
  <si>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</si>
  <si>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</si>
  <si>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</si>
  <si>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</si>
  <si>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</si>
  <si>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</si>
  <si>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</si>
  <si>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</si>
  <si>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</si>
  <si>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</si>
  <si>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</si>
  <si>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</si>
  <si>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</si>
  <si>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</si>
  <si>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</si>
  <si>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</si>
  <si>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</si>
  <si>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</si>
  <si>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</si>
  <si>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</si>
  <si>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</si>
  <si>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</si>
  <si>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</si>
  <si>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</si>
  <si>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</si>
  <si>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</si>
  <si>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</si>
  <si>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</si>
  <si>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</si>
  <si>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</si>
  <si>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</si>
  <si>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</si>
  <si>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</si>
  <si>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</si>
  <si>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</si>
  <si>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</si>
  <si>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</si>
  <si>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</si>
  <si>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</si>
  <si>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</si>
  <si>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</si>
  <si>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</si>
  <si>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</si>
  <si>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</si>
  <si>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</si>
  <si>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</si>
  <si>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</si>
  <si>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</si>
  <si>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</si>
  <si>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</si>
  <si>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</si>
  <si>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</si>
  <si>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</si>
  <si>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</si>
  <si>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</si>
  <si>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</si>
  <si>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</si>
  <si>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</si>
  <si>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</si>
  <si>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</si>
  <si>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</si>
  <si>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</si>
  <si>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</si>
  <si>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</si>
  <si>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</si>
  <si>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</si>
  <si>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</si>
  <si>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</si>
  <si>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</si>
  <si>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</si>
  <si>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</si>
  <si>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</si>
  <si>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</si>
  <si>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</si>
  <si>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</si>
  <si>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</si>
  <si>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</si>
  <si>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</si>
  <si>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</si>
  <si>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</si>
  <si>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</si>
  <si>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</si>
  <si>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</si>
  <si>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</si>
  <si>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</si>
  <si>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</si>
  <si>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</si>
  <si>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</si>
  <si>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</si>
  <si>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</si>
  <si>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</si>
  <si>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</si>
  <si>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</si>
  <si>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</si>
  <si>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</si>
  <si>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</si>
  <si>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</si>
  <si>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</si>
  <si>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</si>
  <si>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</si>
  <si>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</si>
  <si>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</si>
  <si>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</si>
  <si>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</si>
  <si>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</si>
  <si>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</si>
  <si>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</si>
  <si>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</si>
  <si>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</si>
  <si>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</si>
  <si>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</si>
  <si>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</si>
  <si>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</si>
  <si>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</si>
  <si>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</si>
  <si>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</si>
  <si>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</si>
  <si>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</si>
  <si>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</si>
  <si>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</si>
  <si>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</si>
  <si>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</si>
  <si>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</si>
  <si>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</si>
  <si>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</si>
  <si>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</si>
  <si>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</si>
  <si>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</si>
  <si>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</si>
  <si>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</si>
  <si>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</si>
  <si>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</si>
  <si>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</si>
  <si>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</si>
  <si>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</si>
  <si>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</si>
  <si>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</si>
  <si>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</si>
  <si>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</si>
  <si>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</si>
  <si>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</si>
  <si>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</si>
  <si>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</si>
  <si>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</si>
  <si>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</si>
  <si>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</si>
  <si>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</si>
  <si>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</si>
  <si>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</si>
  <si>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</si>
  <si>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</si>
  <si>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</si>
  <si>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</si>
  <si>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</si>
  <si>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</si>
  <si>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</si>
  <si>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</si>
  <si>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</si>
  <si>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</si>
  <si>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</si>
  <si>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</si>
  <si>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</si>
  <si>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</si>
  <si>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</si>
  <si>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</si>
  <si>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</si>
  <si>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</si>
  <si>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</si>
  <si>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</si>
  <si>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</si>
  <si>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</si>
  <si>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</si>
  <si>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</si>
  <si>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</si>
  <si>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</si>
  <si>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</si>
  <si>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</si>
  <si>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</si>
  <si>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</si>
  <si>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</si>
  <si>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</si>
  <si>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</si>
  <si>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</si>
  <si>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</si>
  <si>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</si>
  <si>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</si>
  <si>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</si>
  <si>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</si>
  <si>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</si>
  <si>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</si>
  <si>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</si>
  <si>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</si>
  <si>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</si>
  <si>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</si>
  <si>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</si>
  <si>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</si>
  <si>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</si>
  <si>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</si>
  <si>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</si>
  <si>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</si>
  <si>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</si>
  <si>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</si>
  <si>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</si>
  <si>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</si>
  <si>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</si>
  <si>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</si>
  <si>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</si>
  <si>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</si>
  <si>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</si>
  <si>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</si>
  <si>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</si>
  <si>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</si>
  <si>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</si>
  <si>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</si>
  <si>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</si>
  <si>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</si>
  <si>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</si>
  <si>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</si>
  <si>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</si>
  <si>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</si>
  <si>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</si>
  <si>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</si>
  <si>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</si>
  <si>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</si>
  <si>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</si>
  <si>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</si>
  <si>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</si>
  <si>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</si>
  <si>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</si>
  <si>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</si>
  <si>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</si>
  <si>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</si>
  <si>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</si>
  <si>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</si>
  <si>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</si>
  <si>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</si>
  <si>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</si>
  <si>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</si>
  <si>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</si>
  <si>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</si>
  <si>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</si>
  <si>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</si>
  <si>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</si>
  <si>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</si>
  <si>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</si>
  <si>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</si>
  <si>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</si>
  <si>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</si>
  <si>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</si>
  <si>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</si>
  <si>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</si>
  <si>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</si>
  <si>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</si>
  <si>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</si>
  <si>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</si>
  <si>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</si>
  <si>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</si>
  <si>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</si>
  <si>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</si>
  <si>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</si>
  <si>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</si>
  <si>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</si>
  <si>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</si>
  <si>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</si>
  <si>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</si>
  <si>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</si>
  <si>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</si>
  <si>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</si>
  <si>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</si>
  <si>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</si>
  <si>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</si>
  <si>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</si>
  <si>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</si>
  <si>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</si>
  <si>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</si>
  <si>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</si>
  <si>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</si>
  <si>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</si>
  <si>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</si>
  <si>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</si>
  <si>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</si>
  <si>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</si>
  <si>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</si>
  <si>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</si>
  <si>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</si>
  <si>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</si>
  <si>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</si>
  <si>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</si>
  <si>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</si>
  <si>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</si>
  <si>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</si>
  <si>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</si>
  <si>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</si>
  <si>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</si>
  <si>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</si>
  <si>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</si>
  <si>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</si>
  <si>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</si>
  <si>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</si>
  <si>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</si>
  <si>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</si>
  <si>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</si>
  <si>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</si>
  <si>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</si>
  <si>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</si>
  <si>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</si>
  <si>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</si>
  <si>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</si>
  <si>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</si>
  <si>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</si>
  <si>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</si>
  <si>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</si>
  <si>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</si>
  <si>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</si>
  <si>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</si>
  <si>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</si>
  <si>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</si>
  <si>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</si>
  <si>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</si>
  <si>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</si>
  <si>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</si>
  <si>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</si>
  <si>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</si>
  <si>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</si>
  <si>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</si>
  <si>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</si>
  <si>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</si>
  <si>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</si>
  <si>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</si>
  <si>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</si>
  <si>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</si>
  <si>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</si>
  <si>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</si>
  <si>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</si>
  <si>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</si>
  <si>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</si>
  <si>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</si>
  <si>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</si>
  <si>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</si>
  <si>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</si>
  <si>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</si>
  <si>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</si>
  <si>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</si>
  <si>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</si>
  <si>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</si>
  <si>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</si>
  <si>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</si>
  <si>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</si>
  <si>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</si>
  <si>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</si>
  <si>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</si>
  <si>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</si>
  <si>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</si>
  <si>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</si>
  <si>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</si>
  <si>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</si>
  <si>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</si>
  <si>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</si>
  <si>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</si>
  <si>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</si>
  <si>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</si>
  <si>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</si>
  <si>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</si>
  <si>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</si>
  <si>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</si>
  <si>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</si>
  <si>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</si>
  <si>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</si>
  <si>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</si>
  <si>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</si>
  <si>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</si>
  <si>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</si>
  <si>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</si>
  <si>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</si>
  <si>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</si>
  <si>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</si>
  <si>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</si>
  <si>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</si>
  <si>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</si>
  <si>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</si>
  <si>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</si>
  <si>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</si>
  <si>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</si>
  <si>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</si>
  <si>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</si>
  <si>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</si>
  <si>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</si>
  <si>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</si>
  <si>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</si>
  <si>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</si>
  <si>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</si>
  <si>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</si>
  <si>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</si>
  <si>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</si>
  <si>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</si>
  <si>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</si>
  <si>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</si>
  <si>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</si>
  <si>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</si>
  <si>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</si>
  <si>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</si>
  <si>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</si>
  <si>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</si>
  <si>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</si>
  <si>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</si>
  <si>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</si>
  <si>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</si>
  <si>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</si>
  <si>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</si>
  <si>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</si>
  <si>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</si>
  <si>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</si>
  <si>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</si>
  <si>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</si>
  <si>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</si>
  <si>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</si>
  <si>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</si>
  <si>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</si>
  <si>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</si>
  <si>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</si>
  <si>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</si>
  <si>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</si>
  <si>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</si>
  <si>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</si>
  <si>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</si>
  <si>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</si>
  <si>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</si>
  <si>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</si>
  <si>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</si>
  <si>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</si>
  <si>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</si>
  <si>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</si>
  <si>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</si>
  <si>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</si>
  <si>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</si>
  <si>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</si>
  <si>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</si>
  <si>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</si>
  <si>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</si>
  <si>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</si>
  <si>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</si>
  <si>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</si>
  <si>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</si>
  <si>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</si>
  <si>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</si>
  <si>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</si>
  <si>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</si>
  <si>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</si>
  <si>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</si>
  <si>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</si>
  <si>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</si>
  <si>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</si>
  <si>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</si>
  <si>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</si>
  <si>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</si>
  <si>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</si>
  <si>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</si>
  <si>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</si>
  <si>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</si>
  <si>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</si>
  <si>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</si>
  <si>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</si>
  <si>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</si>
  <si>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</si>
  <si>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</si>
  <si>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</si>
  <si>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</si>
  <si>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</si>
  <si>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</si>
  <si>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</si>
  <si>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</si>
  <si>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</si>
  <si>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</si>
  <si>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</si>
  <si>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</si>
  <si>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</si>
  <si>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</si>
  <si>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</si>
  <si>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</si>
  <si>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</si>
  <si>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</si>
  <si>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</si>
  <si>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</si>
  <si>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</si>
  <si>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</si>
  <si>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</si>
  <si>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</si>
  <si>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</si>
  <si>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</si>
  <si>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</si>
  <si>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</si>
  <si>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</si>
  <si>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</si>
  <si>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</si>
  <si>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</si>
  <si>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</si>
  <si>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</si>
  <si>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</si>
  <si>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</si>
  <si>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</si>
  <si>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</si>
  <si>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</si>
  <si>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</si>
  <si>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</si>
  <si>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</si>
  <si>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</si>
  <si>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</si>
  <si>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</si>
  <si>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</si>
  <si>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</si>
  <si>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</si>
  <si>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</si>
  <si>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</si>
  <si>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</si>
  <si>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</si>
  <si>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</si>
  <si>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</si>
  <si>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</si>
  <si>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</si>
  <si>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</si>
  <si>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</si>
  <si>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</si>
  <si>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</si>
  <si>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</si>
  <si>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</si>
  <si>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</si>
  <si>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</si>
  <si>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</si>
  <si>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</si>
  <si>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</si>
  <si>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</si>
  <si>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</si>
  <si>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</si>
  <si>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</si>
  <si>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</si>
  <si>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</si>
  <si>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</si>
  <si>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</si>
  <si>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</si>
  <si>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</si>
  <si>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</si>
  <si>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</si>
  <si>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</si>
  <si>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</si>
  <si>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</si>
  <si>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</si>
  <si>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</si>
  <si>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</si>
  <si>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</si>
  <si>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</si>
  <si>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</si>
  <si>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</si>
  <si>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</si>
  <si>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</si>
  <si>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</si>
  <si>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</si>
  <si>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</si>
  <si>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</si>
  <si>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</si>
  <si>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</si>
  <si>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</si>
  <si>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</si>
  <si>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</si>
  <si>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</si>
  <si>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</si>
  <si>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</si>
  <si>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</si>
  <si>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</si>
  <si>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</si>
  <si>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</si>
  <si>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</si>
  <si>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</si>
  <si>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</si>
  <si>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</si>
  <si>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</si>
  <si>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</si>
  <si>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</si>
  <si>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</si>
  <si>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</si>
  <si>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</si>
  <si>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</si>
  <si>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</si>
  <si>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</si>
  <si>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</si>
  <si>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</si>
  <si>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</si>
  <si>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</si>
  <si>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</si>
  <si>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</si>
  <si>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</si>
  <si>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</si>
  <si>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</si>
  <si>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</si>
  <si>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</si>
  <si>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</si>
  <si>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</si>
  <si>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</si>
  <si>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</si>
  <si>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</si>
  <si>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</si>
  <si>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</si>
  <si>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</si>
  <si>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</si>
  <si>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</si>
  <si>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</si>
  <si>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</si>
  <si>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</si>
  <si>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</si>
  <si>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</si>
  <si>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</si>
  <si>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</si>
  <si>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</si>
  <si>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</si>
  <si>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</si>
  <si>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</si>
  <si>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</si>
  <si>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</si>
  <si>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</si>
  <si>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</si>
  <si>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</si>
  <si>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</si>
  <si>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</si>
  <si>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</si>
  <si>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</si>
  <si>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</si>
  <si>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</si>
  <si>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</si>
  <si>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</si>
  <si>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</si>
  <si>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</si>
  <si>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</si>
  <si>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</si>
  <si>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</si>
  <si>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</si>
  <si>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</si>
  <si>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</si>
  <si>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</si>
  <si>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</si>
  <si>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</si>
  <si>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</si>
  <si>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</si>
  <si>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</si>
  <si>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</si>
  <si>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</si>
  <si>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</si>
  <si>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</si>
  <si>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</si>
  <si>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</si>
  <si>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</si>
  <si>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</si>
  <si>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</si>
  <si>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</si>
  <si>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</si>
  <si>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</si>
  <si>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</si>
  <si>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</si>
  <si>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</si>
  <si>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</si>
  <si>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</si>
  <si>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</si>
  <si>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</si>
  <si>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</si>
  <si>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</si>
  <si>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</si>
  <si>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</si>
  <si>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</si>
  <si>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</si>
  <si>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</si>
  <si>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</si>
  <si>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</si>
  <si>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</si>
  <si>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</si>
  <si>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</si>
  <si>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</si>
  <si>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</si>
  <si>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</si>
  <si>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</si>
  <si>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</si>
  <si>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</si>
  <si>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</si>
  <si>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</si>
  <si>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</si>
  <si>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</si>
  <si>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</si>
  <si>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</si>
  <si>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</si>
  <si>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</si>
  <si>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</si>
  <si>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</si>
  <si>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</si>
  <si>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</si>
  <si>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</si>
  <si>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</si>
  <si>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</si>
  <si>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</si>
  <si>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</si>
  <si>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</si>
  <si>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</si>
  <si>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</si>
  <si>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</si>
  <si>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</si>
  <si>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</si>
  <si>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</si>
  <si>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</si>
  <si>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</si>
  <si>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</si>
  <si>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</si>
  <si>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</si>
  <si>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</si>
  <si>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</si>
  <si>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</si>
  <si>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</si>
  <si>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</si>
  <si>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</si>
  <si>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</si>
  <si>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</si>
  <si>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</si>
  <si>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</si>
  <si>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</si>
  <si>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</si>
  <si>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</si>
  <si>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</si>
  <si>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</si>
  <si>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</si>
  <si>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</si>
  <si>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</si>
  <si>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</si>
  <si>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</si>
  <si>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</si>
  <si>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</si>
  <si>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</si>
  <si>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</si>
  <si>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</si>
  <si>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</si>
  <si>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</si>
  <si>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</si>
  <si>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</si>
  <si>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</si>
  <si>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</si>
  <si>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</si>
  <si>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</si>
  <si>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</si>
  <si>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</si>
  <si>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</si>
  <si>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</si>
  <si>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</si>
  <si>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</si>
  <si>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</si>
  <si>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</si>
  <si>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</si>
  <si>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</si>
  <si>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</si>
  <si>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</si>
  <si>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</si>
  <si>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</si>
  <si>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</si>
  <si>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</si>
  <si>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</si>
  <si>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</si>
  <si>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</si>
  <si>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</si>
  <si>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</si>
  <si>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</si>
  <si>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</si>
  <si>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</si>
  <si>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</si>
  <si>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</si>
  <si>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</si>
  <si>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</si>
  <si>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</si>
  <si>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</si>
  <si>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</si>
  <si>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</si>
  <si>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</si>
  <si>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</si>
  <si>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</si>
  <si>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</si>
  <si>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</si>
  <si>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</si>
  <si>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</si>
  <si>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</si>
  <si>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</si>
  <si>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</si>
  <si>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</si>
  <si>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</si>
  <si>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</si>
  <si>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</si>
  <si>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</si>
  <si>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</si>
  <si>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</si>
  <si>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</si>
  <si>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</si>
  <si>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</si>
  <si>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</si>
  <si>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</si>
  <si>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</si>
  <si>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</si>
  <si>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</si>
  <si>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</si>
  <si>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</si>
  <si>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</si>
  <si>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</si>
  <si>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</si>
  <si>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</si>
  <si>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</si>
  <si>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</si>
  <si>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</si>
  <si>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</si>
  <si>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</si>
  <si>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</si>
  <si>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</si>
  <si>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</si>
  <si>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</si>
  <si>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</si>
  <si>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</si>
  <si>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</si>
  <si>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</si>
  <si>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</si>
  <si>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</si>
  <si>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</si>
  <si>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</si>
  <si>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</si>
  <si>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</si>
  <si>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</si>
  <si>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</si>
  <si>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</si>
  <si>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</si>
  <si>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</si>
  <si>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</si>
  <si>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</si>
  <si>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</si>
  <si>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</si>
  <si>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</si>
  <si>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</si>
  <si>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</si>
  <si>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</si>
  <si>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</si>
  <si>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</si>
  <si>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</si>
  <si>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</si>
  <si>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</si>
  <si>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</si>
  <si>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</si>
  <si>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</si>
  <si>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</si>
  <si>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</si>
  <si>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</si>
  <si>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</si>
  <si>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</si>
  <si>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</si>
  <si>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</si>
  <si>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</si>
  <si>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</si>
  <si>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</si>
  <si>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</si>
  <si>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</si>
  <si>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</si>
  <si>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</si>
  <si>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</si>
  <si>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</si>
  <si>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</si>
  <si>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</si>
  <si>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</si>
  <si>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</si>
  <si>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</si>
  <si>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</si>
  <si>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</si>
  <si>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</si>
  <si>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</si>
  <si>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</si>
  <si>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</si>
  <si>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</si>
  <si>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</si>
  <si>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</si>
  <si>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</si>
  <si>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</si>
  <si>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</si>
  <si>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</si>
  <si>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</si>
  <si>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</si>
  <si>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</si>
  <si>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</si>
  <si>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</si>
  <si>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</si>
  <si>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</si>
  <si>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</si>
  <si>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</si>
  <si>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</si>
  <si>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</si>
  <si>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</si>
  <si>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</si>
  <si>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</si>
  <si>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</si>
  <si>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</si>
  <si>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</si>
  <si>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</si>
  <si>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</si>
  <si>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</si>
  <si>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</si>
  <si>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</si>
  <si>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</si>
  <si>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</si>
  <si>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</si>
  <si>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</si>
  <si>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</si>
  <si>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</si>
  <si>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</si>
  <si>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</si>
  <si>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</si>
  <si>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</si>
  <si>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</si>
  <si>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</si>
  <si>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</si>
  <si>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</si>
  <si>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</si>
  <si>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</si>
  <si>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</si>
  <si>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</si>
  <si>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</si>
  <si>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</si>
  <si>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</si>
  <si>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</si>
  <si>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</si>
  <si>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</si>
  <si>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</si>
  <si>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</si>
  <si>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</si>
  <si>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</si>
  <si>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</si>
  <si>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</si>
  <si>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</si>
  <si>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</si>
  <si>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</si>
  <si>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</si>
  <si>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</si>
  <si>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</si>
  <si>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</si>
  <si>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</si>
  <si>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</si>
  <si>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</si>
  <si>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</si>
  <si>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</si>
  <si>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</si>
  <si>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</si>
  <si>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</si>
  <si>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</si>
  <si>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</si>
  <si>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</si>
  <si>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</si>
  <si>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</si>
  <si>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</si>
  <si>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</si>
  <si>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</si>
  <si>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</si>
  <si>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</si>
  <si>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</si>
  <si>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</si>
  <si>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</si>
  <si>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</si>
  <si>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</si>
  <si>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</si>
  <si>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</si>
  <si>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</si>
  <si>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</si>
  <si>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</si>
  <si>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</si>
  <si>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</si>
  <si>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</si>
  <si>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</si>
  <si>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</si>
  <si>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</si>
  <si>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</si>
  <si>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</si>
  <si>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</si>
  <si>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</si>
  <si>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</si>
  <si>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</si>
  <si>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</si>
  <si>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</si>
  <si>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</si>
  <si>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</si>
  <si>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</si>
  <si>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</si>
  <si>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</si>
  <si>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</si>
  <si>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</si>
  <si>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</si>
  <si>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</si>
  <si>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</si>
  <si>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</si>
  <si>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</si>
  <si>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</si>
  <si>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</si>
  <si>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</si>
  <si>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</si>
  <si>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</si>
  <si>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</si>
  <si>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</si>
  <si>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</si>
  <si>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</si>
  <si>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</si>
  <si>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</si>
  <si>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</si>
  <si>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</si>
  <si>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</si>
  <si>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</si>
  <si>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</si>
  <si>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</si>
  <si>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</si>
  <si>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</si>
  <si>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</si>
  <si>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</si>
  <si>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</si>
  <si>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</si>
  <si>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</si>
  <si>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</si>
  <si>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</si>
  <si>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</si>
  <si>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</si>
  <si>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</si>
  <si>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</si>
  <si>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</si>
  <si>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</si>
  <si>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</si>
  <si>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</si>
  <si>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</si>
  <si>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</si>
  <si>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</si>
  <si>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</si>
  <si>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</si>
  <si>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</si>
  <si>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</si>
  <si>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</si>
  <si>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</si>
  <si>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</si>
  <si>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</si>
  <si>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</si>
  <si>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</si>
  <si>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</si>
  <si>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</si>
  <si>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</si>
  <si>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</si>
  <si>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</si>
  <si>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</si>
  <si>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</si>
  <si>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</si>
  <si>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</si>
  <si>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</si>
  <si>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</si>
  <si>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</si>
  <si>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</si>
  <si>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</si>
  <si>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</si>
  <si>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</si>
  <si>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</si>
  <si>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</si>
  <si>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</si>
  <si>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</si>
  <si>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</si>
  <si>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</si>
  <si>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</si>
  <si>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</si>
  <si>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</si>
  <si>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</si>
  <si>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</si>
  <si>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</si>
  <si>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</si>
  <si>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</si>
  <si>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</si>
  <si>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</si>
  <si>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</si>
  <si>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</si>
  <si>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</si>
  <si>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</si>
  <si>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</si>
  <si>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</si>
  <si>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</si>
  <si>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</si>
  <si>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</si>
  <si>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</si>
  <si>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</si>
  <si>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</si>
  <si>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</si>
  <si>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</si>
  <si>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</si>
  <si>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</si>
  <si>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</si>
  <si>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</si>
  <si>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</si>
  <si>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</si>
  <si>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</si>
  <si>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</si>
  <si>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</si>
  <si>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</si>
  <si>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</si>
  <si>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</si>
  <si>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</si>
  <si>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</si>
  <si>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</si>
  <si>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</si>
  <si>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</si>
  <si>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</si>
  <si>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</si>
  <si>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</si>
  <si>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</si>
  <si>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</si>
  <si>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</si>
  <si>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</si>
  <si>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</si>
  <si>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</si>
  <si>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</si>
  <si>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</si>
  <si>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</si>
  <si>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</si>
  <si>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</si>
  <si>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</si>
  <si>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</si>
  <si>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</si>
  <si>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</si>
  <si>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</si>
  <si>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</si>
  <si>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</si>
  <si>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</si>
  <si>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</si>
  <si>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</si>
  <si>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</si>
  <si>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</si>
  <si>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</si>
  <si>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</si>
  <si>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</si>
  <si>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</si>
  <si>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</si>
  <si>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</si>
  <si>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</si>
  <si>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</si>
  <si>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</si>
  <si>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</si>
  <si>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</si>
  <si>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</si>
  <si>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</si>
  <si>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</si>
  <si>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</si>
  <si>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</si>
  <si>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</si>
  <si>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</si>
  <si>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</si>
  <si>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</si>
  <si>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</si>
  <si>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</si>
  <si>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</si>
  <si>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</si>
  <si>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</si>
  <si>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</si>
  <si>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</si>
  <si>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</si>
  <si>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</si>
  <si>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</si>
  <si>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</si>
  <si>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</si>
  <si>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</si>
  <si>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</si>
  <si>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</si>
  <si>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</si>
  <si>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</si>
  <si>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</si>
  <si>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</si>
  <si>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</si>
  <si>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</si>
  <si>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</si>
  <si>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</si>
  <si>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</si>
  <si>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</si>
  <si>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</si>
  <si>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</si>
  <si>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</si>
  <si>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</si>
  <si>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</si>
  <si>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</si>
  <si>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</si>
  <si>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</si>
  <si>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</si>
  <si>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</si>
  <si>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</si>
  <si>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</si>
  <si>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</si>
  <si>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</si>
  <si>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</si>
  <si>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</si>
  <si>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</si>
  <si>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</si>
  <si>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</si>
  <si>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</si>
  <si>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</si>
  <si>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</si>
  <si>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</si>
  <si>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</si>
  <si>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</si>
  <si>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</si>
  <si>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</si>
  <si>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</si>
  <si>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</si>
  <si>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</si>
  <si>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</si>
  <si>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</si>
  <si>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</si>
  <si>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</si>
  <si>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</si>
  <si>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</si>
  <si>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</si>
  <si>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</si>
  <si>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</si>
  <si>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</si>
  <si>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</si>
  <si>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</si>
  <si>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</si>
  <si>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</si>
  <si>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</si>
  <si>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</si>
  <si>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</si>
  <si>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</si>
  <si>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</si>
  <si>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</si>
  <si>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</si>
  <si>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</si>
  <si>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</si>
  <si>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</si>
  <si>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</si>
  <si>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</si>
  <si>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</si>
  <si>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</si>
  <si>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</si>
  <si>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</si>
  <si>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</si>
  <si>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</si>
  <si>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</si>
  <si>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</si>
  <si>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</si>
  <si>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</si>
  <si>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</si>
  <si>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</si>
  <si>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</si>
  <si>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</si>
  <si>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</si>
  <si>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</si>
  <si>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</si>
  <si>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</si>
  <si>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</si>
  <si>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</si>
  <si>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</si>
  <si>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</si>
  <si>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</si>
  <si>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</si>
  <si>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</si>
  <si>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</si>
  <si>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</si>
  <si>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</si>
  <si>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</si>
  <si>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</si>
  <si>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</si>
  <si>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</si>
  <si>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</si>
  <si>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</si>
  <si>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</si>
  <si>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</si>
  <si>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</si>
  <si>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</si>
  <si>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</si>
  <si>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</si>
  <si>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</si>
  <si>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</si>
  <si>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</si>
  <si>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</si>
  <si>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</si>
  <si>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</si>
  <si>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</si>
  <si>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</si>
  <si>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</si>
  <si>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</si>
  <si>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</si>
  <si>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</si>
  <si>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</si>
  <si>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</si>
  <si>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</si>
  <si>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</si>
  <si>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</si>
  <si>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</si>
  <si>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</si>
  <si>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</si>
  <si>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</si>
  <si>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</si>
  <si>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</si>
  <si>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</si>
  <si>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</si>
  <si>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</si>
  <si>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</si>
  <si>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</si>
  <si>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</si>
  <si>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</si>
  <si>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</si>
  <si>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</si>
  <si>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</si>
  <si>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</si>
  <si>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</si>
  <si>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</si>
  <si>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</si>
  <si>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</si>
  <si>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</si>
  <si>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</si>
  <si>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</si>
  <si>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</si>
  <si>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</si>
  <si>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</si>
  <si>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</si>
  <si>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</si>
  <si>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</si>
  <si>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</si>
  <si>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</si>
  <si>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</si>
  <si>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</si>
  <si>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</si>
  <si>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</si>
  <si>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</si>
  <si>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</si>
  <si>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</si>
  <si>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</si>
  <si>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</si>
  <si>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</si>
  <si>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</si>
  <si>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</si>
  <si>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</si>
  <si>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</si>
  <si>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</si>
  <si>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</si>
  <si>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</si>
  <si>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</si>
  <si>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</si>
  <si>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</si>
  <si>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</si>
  <si>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</si>
  <si>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</si>
  <si>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</si>
  <si>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</si>
  <si>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</si>
  <si>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</si>
  <si>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</si>
  <si>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</si>
  <si>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</si>
  <si>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</si>
  <si>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</si>
  <si>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</si>
  <si>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</si>
  <si>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</si>
  <si>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</si>
  <si>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</si>
  <si>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</si>
  <si>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</si>
  <si>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</si>
  <si>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</si>
  <si>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</si>
  <si>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</si>
  <si>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</si>
  <si>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</si>
  <si>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</si>
  <si>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</si>
  <si>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</si>
  <si>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</si>
  <si>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</si>
  <si>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</si>
  <si>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</si>
  <si>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</si>
  <si>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</si>
  <si>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</si>
  <si>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</si>
  <si>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</si>
  <si>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</si>
  <si>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</si>
  <si>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</si>
  <si>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</si>
  <si>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</si>
  <si>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</si>
  <si>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</si>
  <si>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</si>
  <si>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</si>
  <si>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</si>
  <si>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</si>
  <si>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</si>
  <si>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</si>
  <si>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</si>
  <si>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</si>
  <si>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</si>
  <si>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</si>
  <si>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</si>
  <si>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</si>
  <si>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</si>
  <si>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</si>
  <si>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</si>
  <si>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</si>
  <si>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</si>
  <si>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</si>
  <si>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</si>
  <si>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</si>
  <si>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</si>
  <si>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</si>
  <si>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</si>
  <si>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</si>
  <si>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</si>
  <si>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</si>
  <si>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</si>
  <si>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</si>
  <si>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</si>
  <si>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</si>
  <si>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</si>
  <si>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</si>
  <si>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</si>
  <si>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</si>
  <si>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</si>
  <si>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</si>
  <si>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</si>
  <si>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</si>
  <si>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</si>
  <si>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</si>
  <si>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</si>
  <si>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</si>
  <si>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</si>
  <si>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</si>
  <si>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</si>
  <si>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</si>
  <si>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</si>
  <si>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</si>
  <si>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</si>
  <si>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</si>
  <si>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</si>
  <si>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</si>
  <si>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</si>
  <si>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</si>
  <si>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</si>
  <si>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</si>
  <si>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</si>
  <si>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</si>
  <si>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</si>
  <si>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</si>
  <si>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</si>
  <si>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</si>
  <si>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</si>
  <si>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</si>
  <si>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</si>
  <si>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</si>
  <si>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</si>
  <si>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</si>
  <si>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</si>
  <si>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</si>
  <si>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</si>
  <si>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</si>
  <si>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</si>
  <si>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</si>
  <si>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</si>
  <si>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</si>
  <si>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</si>
  <si>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</si>
  <si>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</si>
  <si>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</si>
  <si>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</si>
  <si>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</si>
  <si>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</si>
  <si>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</si>
  <si>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</si>
  <si>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</si>
  <si>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</si>
  <si>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</si>
  <si>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</si>
  <si>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</si>
  <si>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</si>
  <si>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</si>
  <si>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</si>
  <si>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</si>
  <si>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</si>
  <si>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</si>
  <si>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</si>
  <si>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</si>
  <si>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</si>
  <si>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</si>
  <si>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</si>
  <si>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</si>
  <si>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</si>
  <si>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</si>
  <si>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</si>
  <si>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</si>
  <si>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</si>
  <si>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</si>
  <si>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</si>
  <si>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</si>
  <si>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</si>
  <si>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</si>
  <si>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</si>
  <si>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</si>
  <si>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</si>
  <si>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</si>
  <si>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</si>
  <si>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</si>
  <si>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</si>
  <si>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</si>
  <si>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</si>
  <si>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</si>
  <si>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</si>
  <si>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</si>
  <si>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</si>
  <si>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</si>
  <si>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</si>
  <si>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</si>
  <si>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</si>
  <si>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</si>
  <si>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</si>
  <si>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</si>
  <si>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</si>
  <si>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</si>
  <si>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</si>
  <si>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</si>
  <si>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</si>
  <si>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</si>
  <si>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</si>
  <si>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</si>
  <si>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</si>
  <si>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</si>
  <si>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</si>
  <si>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</si>
  <si>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</si>
  <si>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</si>
  <si>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</si>
  <si>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</si>
  <si>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</si>
  <si>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</si>
  <si>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</si>
  <si>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</si>
  <si>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</si>
  <si>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</si>
  <si>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</si>
  <si>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</si>
  <si>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</si>
  <si>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</si>
  <si>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</si>
  <si>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</si>
  <si>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</si>
  <si>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</si>
  <si>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</si>
  <si>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</si>
  <si>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</si>
  <si>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</si>
  <si>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</si>
  <si>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</si>
  <si>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</si>
  <si>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</si>
  <si>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</si>
  <si>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</si>
  <si>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</si>
  <si>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</si>
  <si>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</si>
  <si>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</si>
  <si>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</si>
  <si>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</si>
  <si>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</si>
  <si>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</si>
  <si>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</si>
  <si>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</si>
  <si>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</si>
  <si>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</si>
  <si>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</si>
  <si>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</si>
  <si>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</si>
  <si>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</si>
  <si>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</si>
  <si>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</si>
  <si>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</si>
  <si>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</si>
  <si>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</si>
  <si>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</si>
  <si>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</si>
  <si>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</si>
  <si>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</si>
  <si>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</si>
  <si>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</si>
  <si>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</si>
  <si>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</si>
  <si>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</si>
  <si>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</si>
  <si>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</si>
  <si>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</si>
  <si>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</si>
  <si>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</si>
  <si>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</si>
  <si>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</si>
  <si>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</si>
  <si>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</si>
  <si>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</si>
  <si>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</si>
  <si>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</si>
  <si>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</si>
  <si>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</si>
  <si>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</si>
  <si>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</si>
  <si>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</si>
  <si>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</si>
  <si>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</si>
  <si>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</si>
  <si>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</si>
  <si>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</si>
  <si>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</si>
  <si>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</si>
  <si>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</si>
  <si>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</si>
  <si>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</si>
  <si>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</si>
  <si>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</si>
  <si>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</si>
  <si>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</si>
  <si>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</si>
  <si>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</si>
  <si>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</si>
  <si>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</si>
  <si>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</si>
  <si>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</si>
  <si>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</si>
  <si>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</si>
  <si>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</si>
  <si>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</si>
  <si>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</si>
  <si>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</si>
  <si>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</si>
  <si>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</si>
  <si>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</si>
  <si>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</si>
  <si>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</si>
  <si>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</si>
  <si>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</si>
  <si>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</si>
  <si>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</si>
  <si>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</si>
  <si>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</si>
  <si>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</si>
  <si>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</si>
  <si>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</si>
  <si>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</si>
  <si>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</si>
  <si>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</si>
  <si>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</si>
  <si>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</si>
  <si>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</si>
  <si>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</si>
  <si>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</si>
  <si>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</si>
  <si>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</si>
  <si>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</si>
  <si>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</si>
  <si>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</si>
  <si>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</si>
  <si>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</si>
  <si>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</si>
  <si>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</si>
  <si>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</si>
  <si>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</si>
  <si>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</si>
  <si>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</si>
  <si>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</si>
  <si>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</si>
  <si>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</si>
  <si>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</si>
  <si>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</si>
  <si>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</si>
  <si>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</si>
  <si>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</si>
  <si>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</si>
  <si>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</si>
  <si>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</si>
  <si>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</si>
  <si>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</si>
  <si>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</si>
  <si>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</si>
  <si>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</si>
  <si>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</si>
  <si>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</si>
  <si>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</si>
  <si>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</si>
  <si>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</si>
  <si>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</si>
  <si>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</si>
  <si>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</si>
  <si>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</si>
  <si>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</si>
  <si>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</si>
  <si>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</si>
  <si>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</si>
  <si>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</si>
  <si>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</si>
  <si>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</si>
  <si>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</si>
  <si>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</si>
  <si>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</si>
  <si>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</si>
  <si>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</si>
  <si>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</si>
  <si>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</si>
  <si>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</si>
  <si>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</si>
  <si>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</si>
  <si>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</si>
  <si>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</si>
  <si>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</si>
  <si>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</si>
  <si>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</si>
  <si>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</si>
  <si>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</si>
  <si>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</si>
  <si>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</si>
  <si>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</si>
  <si>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</si>
  <si>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</si>
  <si>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</si>
  <si>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</si>
  <si>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</si>
  <si>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</si>
  <si>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</si>
  <si>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</si>
  <si>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</si>
  <si>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</si>
  <si>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</si>
  <si>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</si>
  <si>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</si>
  <si>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</si>
  <si>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</si>
  <si>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</si>
  <si>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</si>
  <si>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</si>
  <si>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</si>
  <si>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</si>
  <si>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</si>
  <si>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</si>
  <si>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</si>
  <si>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</si>
  <si>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</si>
  <si>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</si>
  <si>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</si>
  <si>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</si>
  <si>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</si>
  <si>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</si>
  <si>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</si>
  <si>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</si>
  <si>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</si>
  <si>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</si>
  <si>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</si>
  <si>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</si>
  <si>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</si>
  <si>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</si>
  <si>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</si>
  <si>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</si>
  <si>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</si>
  <si>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</si>
  <si>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</si>
  <si>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</si>
  <si>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</si>
  <si>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</si>
  <si>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</si>
  <si>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</si>
  <si>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</si>
  <si>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</si>
  <si>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</si>
  <si>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</si>
  <si>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</si>
  <si>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</si>
  <si>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</si>
  <si>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</si>
  <si>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</si>
  <si>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</si>
  <si>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</si>
  <si>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</si>
  <si>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</si>
  <si>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</si>
  <si>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</si>
  <si>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</si>
  <si>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</si>
  <si>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</si>
  <si>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</si>
  <si>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</si>
  <si>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</si>
  <si>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</si>
  <si>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</si>
  <si>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</si>
  <si>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</si>
  <si>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</si>
  <si>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</si>
  <si>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</si>
  <si>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</si>
  <si>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</si>
  <si>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</si>
  <si>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</si>
  <si>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</si>
  <si>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</si>
  <si>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</si>
  <si>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</si>
  <si>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</si>
  <si>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</si>
  <si>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</si>
  <si>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</si>
  <si>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</si>
  <si>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</si>
  <si>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</si>
  <si>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</si>
  <si>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</si>
  <si>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</si>
  <si>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</si>
  <si>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</si>
  <si>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</si>
  <si>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</si>
  <si>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</si>
  <si>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</si>
  <si>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</si>
  <si>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</si>
  <si>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</si>
  <si>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</si>
  <si>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</si>
  <si>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</si>
  <si>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</si>
  <si>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</si>
  <si>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</si>
  <si>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</si>
  <si>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</si>
  <si>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</si>
  <si>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</si>
  <si>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</si>
  <si>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</si>
  <si>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</si>
  <si>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</si>
  <si>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</si>
  <si>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</si>
  <si>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</si>
  <si>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</si>
  <si>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</si>
  <si>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</si>
  <si>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</si>
  <si>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</si>
  <si>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</si>
  <si>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</si>
  <si>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</si>
  <si>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</si>
  <si>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</si>
  <si>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</si>
  <si>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</si>
  <si>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</si>
  <si>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</si>
  <si>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</si>
  <si>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</si>
  <si>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</si>
  <si>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</si>
  <si>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</si>
  <si>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</si>
  <si>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</si>
  <si>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</si>
  <si>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</si>
  <si>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</si>
  <si>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</si>
  <si>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</si>
  <si>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</si>
  <si>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</si>
  <si>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</si>
  <si>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</si>
  <si>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</si>
  <si>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</si>
  <si>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</si>
  <si>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</si>
  <si>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</si>
  <si>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</si>
  <si>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</si>
  <si>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</si>
  <si>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</si>
  <si>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</si>
  <si>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</si>
  <si>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</si>
  <si>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</si>
  <si>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</si>
  <si>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</si>
  <si>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</si>
  <si>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</si>
  <si>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</si>
  <si>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</si>
  <si>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</si>
  <si>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</si>
  <si>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</si>
  <si>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</si>
  <si>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</si>
  <si>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</si>
  <si>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</si>
  <si>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</si>
  <si>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</si>
  <si>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</si>
  <si>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</si>
  <si>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</si>
  <si>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</si>
  <si>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</si>
  <si>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</si>
  <si>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</si>
  <si>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</si>
  <si>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</si>
  <si>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</si>
  <si>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</si>
  <si>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</si>
  <si>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</si>
  <si>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</si>
  <si>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</si>
  <si>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</si>
  <si>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</si>
  <si>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</si>
  <si>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</si>
  <si>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</si>
  <si>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</si>
  <si>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</si>
  <si>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</si>
  <si>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</si>
  <si>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</si>
  <si>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</si>
  <si>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</si>
  <si>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</si>
  <si>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</si>
  <si>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</si>
  <si>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</si>
  <si>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</si>
  <si>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</si>
  <si>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</si>
  <si>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</si>
  <si>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</si>
  <si>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</si>
  <si>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</si>
  <si>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</si>
  <si>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</si>
  <si>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</si>
  <si>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</si>
  <si>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</si>
  <si>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</si>
  <si>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</si>
  <si>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</si>
  <si>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</si>
  <si>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</si>
  <si>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</si>
  <si>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</si>
  <si>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</si>
  <si>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</si>
  <si>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</si>
  <si>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</si>
  <si>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</si>
  <si>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</si>
  <si>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</si>
  <si>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</si>
  <si>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</si>
  <si>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</si>
  <si>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</si>
  <si>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</si>
  <si>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</si>
  <si>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</si>
  <si>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</si>
  <si>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</si>
  <si>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</si>
  <si>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</si>
  <si>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</si>
  <si>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</si>
  <si>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</si>
  <si>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</si>
  <si>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</si>
  <si>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</si>
  <si>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</si>
  <si>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</si>
  <si>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</si>
  <si>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</si>
  <si>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</si>
  <si>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</si>
  <si>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</si>
  <si>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</si>
  <si>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</si>
  <si>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</si>
  <si>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</si>
  <si>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</si>
  <si>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</si>
  <si>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</si>
  <si>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</si>
  <si>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</si>
  <si>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</si>
  <si>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</si>
  <si>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</si>
  <si>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</si>
  <si>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</si>
  <si>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</si>
  <si>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</si>
  <si>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</si>
  <si>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</si>
  <si>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</si>
  <si>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</si>
  <si>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</si>
  <si>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</si>
  <si>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</si>
  <si>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</si>
  <si>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</si>
  <si>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</si>
  <si>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</si>
  <si>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</si>
  <si>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</si>
  <si>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</si>
  <si>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</si>
  <si>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</si>
  <si>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</si>
  <si>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</si>
  <si>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</si>
  <si>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</si>
  <si>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</si>
  <si>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</si>
  <si>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</si>
  <si>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</si>
  <si>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</si>
  <si>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</si>
  <si>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</si>
  <si>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</si>
  <si>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</si>
  <si>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</si>
  <si>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</si>
  <si>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</si>
  <si>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</si>
  <si>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</si>
  <si>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</si>
  <si>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</si>
  <si>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</si>
  <si>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</si>
  <si>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</si>
  <si>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</si>
  <si>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</si>
  <si>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</si>
  <si>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</si>
  <si>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</si>
  <si>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</si>
  <si>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</si>
  <si>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</si>
  <si>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</si>
  <si>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</si>
  <si>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</si>
  <si>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</si>
  <si>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</si>
  <si>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</si>
  <si>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</si>
  <si>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</si>
  <si>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</si>
  <si>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</si>
  <si>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</si>
  <si>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</si>
  <si>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</si>
  <si>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</si>
  <si>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</si>
  <si>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</si>
  <si>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</si>
  <si>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</si>
  <si>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</si>
  <si>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</si>
  <si>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</si>
  <si>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</si>
  <si>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</si>
  <si>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</si>
  <si>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</si>
  <si>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</si>
  <si>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</si>
  <si>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</si>
  <si>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</si>
  <si>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</si>
  <si>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</si>
  <si>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</si>
  <si>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</si>
  <si>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</si>
  <si>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</si>
  <si>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</si>
  <si>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</si>
  <si>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</si>
  <si>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</si>
  <si>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</si>
  <si>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</si>
  <si>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</si>
  <si>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</si>
  <si>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</si>
  <si>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</si>
  <si>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</si>
  <si>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</si>
  <si>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</si>
  <si>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</si>
  <si>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</si>
  <si>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</si>
  <si>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</si>
  <si>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</si>
  <si>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</si>
  <si>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</si>
  <si>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</si>
  <si>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</si>
  <si>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</si>
  <si>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</si>
  <si>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</si>
  <si>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</si>
  <si>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</si>
  <si>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</si>
  <si>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</si>
  <si>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</si>
  <si>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</si>
  <si>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</si>
  <si>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</si>
  <si>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</si>
  <si>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</si>
  <si>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</si>
  <si>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</si>
  <si>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</si>
  <si>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</si>
  <si>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</si>
  <si>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</si>
  <si>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</si>
  <si>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</si>
  <si>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</si>
  <si>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</si>
  <si>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</si>
  <si>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</si>
  <si>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</si>
  <si>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</si>
  <si>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</si>
  <si>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</si>
  <si>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</si>
  <si>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</si>
  <si>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</si>
  <si>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</si>
  <si>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</si>
  <si>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</si>
  <si>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</si>
  <si>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</si>
  <si>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</si>
  <si>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</si>
  <si>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</si>
  <si>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</si>
  <si>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</si>
  <si>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</si>
  <si>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</si>
  <si>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</si>
  <si>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</si>
  <si>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</si>
  <si>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</si>
  <si>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</si>
  <si>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</si>
  <si>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</si>
  <si>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</si>
  <si>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</si>
  <si>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</si>
  <si>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</si>
  <si>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</si>
  <si>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</si>
  <si>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</si>
  <si>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</si>
  <si>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</si>
  <si>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</si>
  <si>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</si>
  <si>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</si>
  <si>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</si>
  <si>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</si>
  <si>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</si>
  <si>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</si>
  <si>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</si>
  <si>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</si>
  <si>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</si>
  <si>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</si>
  <si>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</si>
  <si>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</si>
  <si>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</si>
  <si>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</si>
  <si>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</si>
  <si>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</si>
  <si>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</si>
  <si>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</si>
  <si>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</si>
  <si>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</si>
  <si>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</si>
  <si>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</si>
  <si>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</si>
  <si>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</si>
  <si>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</si>
  <si>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</si>
  <si>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</si>
  <si>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</si>
  <si>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</si>
  <si>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</si>
  <si>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</si>
  <si>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</si>
  <si>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</si>
  <si>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</si>
  <si>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</si>
  <si>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</si>
  <si>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</si>
  <si>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</si>
  <si>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</si>
  <si>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</si>
  <si>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</si>
  <si>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</si>
  <si>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</si>
  <si>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</si>
  <si>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</si>
  <si>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</si>
  <si>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</si>
  <si>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</si>
  <si>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</si>
  <si>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</si>
  <si>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</si>
  <si>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</si>
  <si>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</si>
  <si>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</si>
  <si>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</si>
  <si>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</si>
  <si>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</si>
  <si>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</si>
  <si>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</si>
  <si>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</si>
  <si>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</si>
  <si>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</si>
  <si>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</si>
  <si>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</si>
  <si>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</si>
  <si>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</si>
  <si>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</si>
  <si>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</si>
  <si>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</si>
  <si>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</si>
  <si>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</si>
  <si>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</si>
  <si>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</si>
  <si>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</si>
  <si>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</si>
  <si>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</si>
  <si>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</si>
  <si>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</si>
  <si>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</si>
  <si>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</si>
  <si>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</si>
  <si>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</si>
  <si>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</si>
  <si>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</si>
  <si>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</si>
  <si>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</si>
  <si>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</si>
  <si>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</si>
  <si>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</si>
  <si>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</si>
  <si>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</si>
  <si>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</si>
  <si>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</si>
  <si>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</si>
  <si>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</si>
  <si>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</si>
  <si>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</si>
  <si>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</si>
  <si>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</si>
  <si>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</si>
  <si>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</si>
  <si>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</si>
  <si>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</si>
  <si>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</si>
  <si>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</si>
  <si>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</si>
  <si>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</si>
  <si>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</si>
  <si>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</si>
  <si>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</si>
  <si>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</si>
  <si>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</si>
  <si>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</si>
  <si>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</si>
  <si>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</si>
  <si>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</si>
  <si>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</si>
  <si>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</si>
  <si>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</si>
  <si>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</si>
  <si>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</si>
  <si>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</si>
  <si>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</si>
  <si>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</si>
  <si>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</si>
  <si>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</si>
  <si>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</si>
  <si>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</si>
  <si>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</si>
  <si>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</si>
  <si>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</si>
  <si>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</si>
  <si>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</si>
  <si>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</si>
  <si>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</si>
  <si>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</si>
  <si>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</si>
  <si>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</si>
  <si>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</si>
  <si>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</si>
  <si>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</si>
  <si>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</si>
  <si>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</si>
  <si>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</si>
  <si>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</si>
  <si>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</si>
  <si>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</si>
  <si>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</si>
  <si>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</si>
  <si>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</si>
  <si>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</si>
  <si>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</si>
  <si>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</si>
  <si>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</si>
  <si>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</si>
  <si>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</si>
  <si>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</si>
  <si>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</si>
  <si>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</si>
  <si>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</si>
  <si>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</si>
  <si>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</si>
  <si>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</si>
  <si>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</si>
  <si>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</si>
  <si>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</si>
  <si>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</si>
  <si>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</si>
  <si>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</si>
  <si>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</si>
  <si>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</si>
  <si>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</si>
  <si>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</si>
  <si>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</si>
  <si>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</si>
  <si>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</si>
  <si>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</si>
  <si>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</si>
  <si>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</si>
  <si>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</si>
  <si>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</si>
  <si>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</si>
  <si>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</si>
  <si>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</si>
  <si>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</si>
  <si>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</si>
  <si>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</si>
  <si>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</si>
  <si>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</si>
  <si>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</si>
  <si>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</si>
  <si>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</si>
  <si>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</si>
  <si>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</si>
  <si>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</si>
  <si>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</si>
  <si>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</si>
  <si>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</si>
  <si>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</si>
  <si>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</si>
  <si>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</si>
  <si>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</si>
  <si>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</si>
  <si>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</si>
  <si>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</si>
  <si>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</si>
  <si>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</si>
  <si>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</si>
  <si>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</si>
  <si>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</si>
  <si>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</si>
  <si>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</si>
  <si>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</si>
  <si>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</si>
  <si>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</si>
  <si>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</si>
  <si>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</si>
  <si>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</si>
  <si>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</si>
  <si>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</si>
  <si>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</si>
  <si>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</si>
  <si>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</si>
  <si>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</si>
  <si>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</si>
  <si>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</si>
  <si>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</si>
  <si>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</si>
  <si>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</si>
  <si>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</si>
  <si>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</si>
  <si>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</si>
  <si>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</si>
  <si>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</si>
  <si>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</si>
  <si>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</si>
  <si>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</si>
  <si>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</si>
  <si>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</si>
  <si>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</si>
  <si>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</si>
  <si>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</si>
  <si>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</si>
  <si>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</si>
  <si>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</si>
  <si>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</si>
  <si>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</si>
  <si>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</si>
  <si>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</si>
  <si>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</si>
  <si>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</si>
  <si>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</si>
  <si>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</si>
  <si>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</si>
  <si>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</si>
  <si>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</si>
  <si>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</si>
  <si>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</si>
  <si>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</si>
  <si>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</si>
  <si>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</si>
  <si>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</si>
  <si>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</si>
  <si>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</si>
  <si>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</si>
  <si>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</si>
  <si>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</si>
  <si>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</si>
  <si>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</si>
  <si>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</si>
  <si>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</si>
  <si>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</si>
  <si>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</si>
  <si>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</si>
  <si>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</si>
  <si>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</si>
  <si>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</si>
  <si>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</si>
  <si>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</si>
  <si>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</si>
  <si>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</si>
  <si>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</si>
  <si>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</si>
  <si>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</si>
  <si>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</si>
  <si>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</si>
  <si>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</si>
  <si>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</si>
  <si>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</si>
  <si>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</si>
  <si>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</si>
  <si>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</si>
  <si>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</si>
  <si>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</si>
  <si>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</si>
  <si>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</si>
  <si>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</si>
  <si>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</si>
  <si>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</si>
  <si>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</si>
  <si>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</si>
  <si>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</si>
  <si>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</si>
  <si>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</si>
  <si>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</si>
  <si>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</si>
  <si>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</si>
  <si>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</si>
  <si>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</si>
  <si>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</si>
  <si>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</si>
  <si>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</si>
  <si>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</si>
  <si>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</si>
  <si>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</si>
  <si>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</si>
  <si>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</si>
  <si>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</si>
  <si>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</si>
  <si>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</si>
  <si>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</si>
  <si>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</si>
  <si>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</si>
  <si>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</si>
  <si>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</si>
  <si>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</si>
  <si>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</si>
  <si>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</si>
  <si>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</si>
  <si>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</si>
  <si>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</si>
  <si>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</si>
  <si>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</si>
  <si>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</si>
  <si>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</si>
  <si>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</si>
  <si>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</si>
  <si>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</si>
  <si>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</si>
  <si>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</si>
  <si>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</si>
  <si>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</si>
  <si>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</si>
  <si>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</si>
  <si>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</si>
  <si>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</si>
  <si>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</si>
  <si>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</si>
  <si>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</si>
  <si>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</si>
  <si>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</si>
  <si>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</si>
  <si>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</si>
  <si>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</si>
  <si>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</si>
  <si>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</si>
  <si>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</si>
  <si>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</si>
  <si>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</si>
  <si>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</si>
  <si>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</si>
  <si>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</si>
  <si>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</si>
  <si>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</si>
  <si>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</si>
  <si>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</si>
  <si>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</si>
  <si>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</si>
  <si>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</si>
  <si>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</si>
  <si>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</si>
  <si>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</si>
  <si>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</si>
  <si>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</si>
  <si>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</si>
  <si>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</si>
  <si>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</si>
  <si>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</si>
  <si>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</si>
  <si>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</si>
  <si>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</si>
  <si>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</si>
  <si>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</si>
  <si>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</si>
  <si>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</si>
  <si>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</si>
  <si>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</si>
  <si>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</si>
  <si>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</si>
  <si>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</si>
  <si>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</si>
  <si>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</si>
  <si>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</si>
  <si>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</si>
  <si>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</si>
  <si>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</si>
  <si>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</si>
  <si>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</si>
  <si>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</si>
  <si>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</si>
  <si>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</si>
  <si>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</si>
  <si>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</si>
  <si>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</si>
  <si>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</si>
  <si>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</si>
  <si>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</si>
  <si>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</si>
  <si>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</si>
  <si>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</si>
  <si>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</si>
  <si>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</si>
  <si>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</si>
  <si>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</si>
  <si>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</si>
  <si>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</si>
  <si>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</si>
  <si>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</si>
  <si>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</si>
  <si>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</si>
  <si>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</si>
  <si>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</si>
  <si>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</si>
  <si>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</si>
  <si>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</si>
  <si>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</si>
  <si>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</si>
  <si>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</si>
  <si>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</si>
  <si>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</si>
  <si>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</si>
  <si>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</si>
  <si>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</si>
  <si>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</si>
  <si>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</si>
  <si>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</si>
  <si>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</si>
  <si>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</si>
  <si>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</si>
  <si>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</si>
  <si>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</si>
  <si>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</si>
  <si>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</si>
  <si>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</si>
  <si>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</si>
  <si>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</si>
  <si>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</si>
  <si>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</si>
  <si>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</si>
  <si>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</si>
  <si>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</si>
  <si>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</si>
  <si>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</si>
  <si>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</si>
  <si>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</si>
  <si>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</si>
  <si>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</si>
  <si>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</si>
  <si>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</si>
  <si>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</si>
  <si>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</si>
  <si>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</si>
  <si>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</si>
  <si>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</si>
  <si>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</si>
  <si>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</si>
  <si>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</si>
  <si>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</si>
  <si>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</si>
  <si>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</si>
  <si>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</si>
  <si>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</si>
  <si>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</si>
  <si>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</si>
  <si>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</si>
  <si>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</si>
  <si>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</si>
  <si>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</si>
  <si>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</si>
  <si>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</si>
  <si>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</si>
  <si>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</si>
  <si>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</si>
  <si>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</si>
  <si>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</si>
  <si>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</si>
  <si>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</si>
  <si>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</si>
  <si>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</si>
  <si>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</si>
  <si>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</si>
  <si>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</si>
  <si>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</si>
  <si>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</si>
  <si>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</si>
  <si>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</si>
  <si>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</si>
  <si>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</si>
  <si>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</si>
  <si>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</si>
  <si>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</si>
  <si>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</si>
  <si>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</si>
  <si>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</si>
  <si>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</si>
  <si>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</si>
  <si>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</si>
  <si>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</si>
  <si>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</si>
  <si>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</si>
  <si>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</si>
  <si>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</si>
  <si>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</si>
  <si>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</si>
  <si>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</si>
  <si>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</si>
  <si>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</si>
  <si>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</si>
  <si>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</si>
  <si>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</si>
  <si>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</si>
  <si>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</si>
  <si>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</si>
  <si>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</si>
  <si>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</si>
  <si>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</si>
  <si>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</si>
  <si>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</si>
  <si>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</si>
  <si>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</si>
  <si>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</si>
  <si>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</si>
  <si>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</si>
  <si>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</si>
  <si>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</si>
  <si>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</si>
  <si>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</si>
  <si>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</si>
  <si>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</si>
  <si>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</si>
  <si>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</si>
  <si>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</si>
  <si>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</si>
  <si>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</si>
  <si>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</si>
  <si>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</si>
  <si>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</si>
  <si>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</si>
  <si>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</si>
  <si>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</si>
  <si>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</si>
  <si>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</si>
  <si>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</si>
  <si>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</si>
  <si>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</si>
  <si>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</si>
  <si>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</si>
  <si>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</si>
  <si>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</si>
  <si>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</si>
  <si>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</si>
  <si>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</si>
  <si>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</si>
  <si>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</si>
  <si>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</si>
  <si>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</si>
  <si>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</si>
  <si>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</si>
  <si>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</si>
  <si>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</si>
  <si>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</si>
  <si>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</si>
  <si>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</si>
  <si>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</si>
  <si>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</si>
  <si>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</si>
  <si>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</si>
  <si>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</si>
  <si>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</si>
  <si>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</si>
  <si>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</si>
  <si>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</si>
  <si>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</si>
  <si>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</si>
  <si>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</si>
  <si>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</si>
  <si>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</si>
  <si>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</si>
  <si>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</si>
  <si>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</si>
  <si>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</si>
  <si>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</si>
  <si>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</si>
  <si>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</si>
  <si>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</si>
  <si>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</si>
  <si>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</si>
  <si>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</si>
  <si>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</si>
  <si>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</si>
  <si>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</si>
  <si>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</si>
  <si>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</si>
  <si>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</si>
  <si>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</si>
  <si>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</si>
  <si>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</si>
  <si>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</si>
  <si>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</si>
  <si>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</si>
  <si>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</si>
  <si>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</si>
  <si>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</si>
  <si>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</si>
  <si>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</si>
  <si>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</si>
  <si>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</si>
  <si>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</si>
  <si>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</si>
  <si>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</si>
  <si>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</si>
  <si>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</si>
  <si>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</si>
  <si>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</si>
  <si>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</si>
  <si>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</si>
  <si>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</si>
  <si>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</si>
  <si>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</si>
  <si>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</si>
  <si>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</si>
  <si>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</si>
  <si>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</si>
  <si>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</si>
  <si>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</si>
  <si>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</si>
  <si>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</si>
  <si>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</si>
  <si>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</si>
  <si>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</si>
  <si>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</si>
  <si>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</si>
  <si>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</si>
  <si>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</si>
  <si>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</si>
  <si>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</si>
  <si>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</si>
  <si>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</si>
  <si>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</si>
  <si>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</si>
  <si>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</si>
  <si>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</si>
  <si>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</si>
  <si>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</si>
  <si>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</si>
  <si>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</si>
  <si>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</si>
  <si>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</si>
  <si>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</si>
  <si>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</si>
  <si>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</si>
  <si>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</si>
  <si>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</si>
  <si>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</si>
  <si>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</si>
  <si>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</si>
  <si>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</si>
  <si>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</si>
  <si>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</si>
  <si>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</si>
  <si>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</si>
  <si>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</si>
  <si>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</si>
  <si>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</si>
  <si>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</si>
  <si>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</si>
  <si>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</si>
  <si>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</si>
  <si>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</si>
  <si>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</si>
  <si>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</si>
  <si>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</si>
  <si>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</si>
  <si>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</si>
  <si>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</si>
  <si>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</si>
  <si>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</si>
  <si>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</si>
  <si>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</si>
  <si>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</si>
  <si>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</si>
  <si>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</si>
  <si>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</si>
  <si>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</si>
  <si>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</si>
  <si>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</si>
  <si>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</si>
  <si>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</si>
  <si>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</si>
  <si>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</si>
  <si>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</si>
  <si>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</si>
  <si>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</si>
  <si>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</si>
  <si>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</si>
  <si>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</si>
  <si>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</si>
  <si>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</si>
  <si>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</si>
  <si>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</si>
  <si>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</si>
  <si>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</si>
  <si>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</si>
  <si>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</si>
  <si>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</si>
  <si>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</si>
  <si>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</si>
  <si>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</si>
  <si>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</si>
  <si>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</si>
  <si>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</si>
  <si>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</si>
  <si>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</si>
  <si>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</si>
  <si>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</si>
  <si>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</si>
  <si>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</si>
  <si>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</si>
  <si>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</si>
  <si>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</si>
  <si>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</si>
  <si>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</si>
  <si>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</si>
  <si>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</si>
  <si>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</si>
  <si>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</si>
  <si>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</si>
  <si>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</si>
  <si>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</si>
  <si>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</si>
  <si>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</si>
  <si>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</si>
  <si>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</si>
  <si>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</si>
  <si>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</si>
  <si>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</si>
  <si>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</si>
  <si>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</si>
  <si>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</si>
  <si>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</si>
  <si>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</si>
  <si>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</si>
  <si>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</si>
  <si>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</si>
  <si>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</si>
  <si>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</si>
  <si>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</si>
  <si>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</si>
  <si>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</si>
  <si>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</si>
  <si>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</si>
  <si>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</si>
  <si>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</si>
  <si>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</si>
  <si>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</si>
  <si>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</si>
  <si>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</si>
  <si>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</si>
  <si>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</si>
  <si>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</si>
  <si>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</si>
  <si>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</si>
  <si>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</si>
  <si>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</si>
  <si>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</si>
  <si>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</si>
  <si>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</si>
  <si>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</si>
  <si>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</si>
  <si>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</si>
  <si>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</si>
  <si>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</si>
  <si>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</si>
  <si>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</si>
  <si>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</si>
  <si>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</si>
  <si>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</si>
  <si>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</si>
  <si>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</si>
  <si>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</si>
  <si>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</si>
  <si>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</si>
  <si>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</si>
  <si>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</si>
  <si>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</si>
  <si>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</si>
  <si>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</si>
  <si>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</si>
  <si>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</si>
  <si>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</si>
  <si>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</si>
  <si>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</si>
  <si>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</si>
  <si>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</si>
  <si>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</si>
  <si>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</si>
  <si>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</si>
  <si>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</si>
  <si>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</si>
  <si>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</si>
  <si>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</si>
  <si>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</si>
  <si>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</si>
  <si>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</si>
  <si>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</si>
  <si>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</si>
  <si>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</si>
  <si>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</si>
  <si>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</si>
  <si>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</si>
  <si>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</si>
  <si>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</si>
  <si>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</si>
  <si>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</si>
  <si>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</si>
  <si>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</si>
  <si>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</si>
  <si>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</si>
  <si>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</si>
  <si>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</si>
  <si>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</si>
  <si>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</si>
  <si>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</si>
  <si>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</si>
  <si>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</si>
  <si>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</si>
  <si>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</si>
  <si>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</si>
  <si>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</si>
  <si>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</si>
  <si>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</si>
  <si>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</si>
  <si>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</si>
  <si>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</si>
  <si>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</si>
  <si>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</si>
  <si>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</si>
  <si>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</si>
  <si>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</si>
  <si>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</si>
  <si>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</si>
  <si>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</si>
  <si>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</si>
  <si>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</si>
  <si>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</si>
  <si>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</si>
  <si>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</si>
  <si>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</si>
  <si>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</si>
  <si>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</si>
  <si>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</si>
  <si>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</si>
  <si>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</si>
  <si>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</si>
  <si>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</si>
  <si>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</si>
  <si>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</si>
  <si>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</si>
  <si>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</si>
  <si>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</si>
  <si>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</si>
  <si>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</si>
  <si>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</si>
  <si>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</si>
  <si>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</si>
  <si>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</si>
  <si>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</si>
  <si>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</si>
  <si>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</si>
  <si>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</si>
  <si>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</si>
  <si>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</si>
  <si>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</si>
  <si>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</si>
  <si>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</si>
  <si>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</si>
  <si>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</si>
  <si>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</si>
  <si>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</si>
  <si>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</si>
  <si>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</si>
  <si>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</si>
  <si>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</si>
  <si>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</si>
  <si>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</si>
  <si>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</si>
  <si>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</si>
  <si>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</si>
  <si>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</si>
  <si>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</si>
  <si>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</si>
  <si>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</si>
  <si>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</si>
  <si>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</si>
  <si>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</si>
  <si>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</si>
  <si>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</si>
  <si>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</si>
  <si>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</si>
  <si>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</si>
  <si>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</si>
  <si>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</si>
  <si>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</si>
  <si>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</si>
  <si>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</si>
  <si>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</si>
  <si>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</si>
  <si>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</si>
  <si>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</si>
  <si>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</si>
  <si>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</si>
  <si>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</si>
  <si>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</si>
  <si>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</si>
  <si>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</si>
  <si>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</si>
  <si>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</si>
  <si>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</si>
  <si>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</si>
  <si>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</si>
  <si>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</si>
  <si>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</si>
  <si>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</si>
  <si>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</si>
  <si>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</si>
  <si>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</si>
  <si>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</si>
  <si>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</si>
  <si>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</si>
  <si>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</si>
  <si>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</si>
  <si>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</si>
  <si>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</si>
  <si>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</si>
  <si>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</si>
  <si>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</si>
  <si>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</si>
  <si>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</si>
  <si>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</si>
  <si>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</si>
  <si>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</si>
  <si>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</si>
  <si>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</si>
  <si>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</si>
  <si>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</si>
  <si>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</si>
  <si>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</si>
  <si>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</si>
  <si>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</si>
  <si>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</si>
  <si>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</si>
  <si>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</si>
  <si>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</si>
  <si>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</si>
  <si>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</si>
  <si>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</si>
  <si>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</si>
  <si>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</si>
  <si>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</si>
  <si>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</si>
  <si>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</si>
  <si>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</si>
  <si>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</si>
  <si>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</si>
  <si>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</si>
  <si>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</si>
  <si>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</si>
  <si>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</si>
  <si>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</si>
  <si>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</si>
  <si>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</si>
  <si>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</si>
  <si>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</si>
  <si>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</si>
  <si>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</si>
  <si>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</si>
  <si>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</si>
  <si>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</si>
  <si>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</si>
  <si>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</si>
  <si>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</si>
  <si>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</si>
  <si>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</si>
  <si>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</si>
  <si>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</si>
  <si>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</si>
  <si>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</si>
  <si>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</si>
  <si>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</si>
  <si>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</si>
  <si>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</si>
  <si>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</si>
  <si>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</si>
  <si>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</si>
  <si>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</si>
  <si>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</si>
  <si>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</si>
  <si>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</si>
  <si>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</si>
  <si>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</si>
  <si>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</si>
  <si>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</si>
  <si>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</si>
  <si>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</si>
  <si>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</si>
  <si>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</si>
  <si>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</si>
  <si>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</si>
  <si>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</si>
  <si>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</si>
  <si>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</si>
  <si>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</si>
  <si>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</si>
  <si>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</si>
  <si>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</si>
  <si>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</si>
  <si>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</si>
  <si>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</si>
  <si>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</si>
  <si>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</si>
  <si>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</si>
  <si>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</si>
  <si>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</si>
  <si>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</si>
  <si>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</si>
  <si>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</si>
  <si>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</si>
  <si>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</si>
  <si>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</si>
  <si>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</si>
  <si>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</si>
  <si>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</si>
  <si>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</si>
  <si>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</si>
  <si>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</si>
  <si>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</si>
  <si>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</si>
  <si>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</si>
  <si>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</si>
  <si>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</si>
  <si>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</si>
  <si>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</si>
  <si>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</si>
  <si>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</si>
  <si>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</si>
  <si>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</si>
  <si>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</si>
  <si>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</si>
  <si>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</si>
  <si>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</si>
  <si>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</si>
  <si>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</si>
  <si>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</si>
  <si>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</si>
  <si>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</si>
  <si>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</si>
  <si>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</si>
  <si>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</si>
  <si>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</si>
  <si>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</si>
  <si>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</si>
  <si>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</si>
  <si>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</si>
  <si>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</si>
  <si>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</si>
  <si>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</si>
  <si>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</si>
  <si>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</si>
  <si>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</si>
  <si>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</si>
  <si>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</si>
  <si>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</si>
  <si>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</si>
  <si>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</si>
  <si>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</si>
  <si>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</si>
  <si>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</si>
  <si>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</si>
  <si>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</si>
  <si>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</si>
  <si>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</si>
  <si>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</si>
  <si>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</si>
  <si>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</si>
  <si>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</si>
  <si>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</si>
  <si>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</si>
  <si>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</si>
  <si>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</si>
  <si>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</si>
  <si>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</si>
  <si>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</si>
  <si>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</si>
  <si>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</si>
  <si>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</si>
  <si>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</si>
  <si>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</si>
  <si>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</si>
  <si>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</si>
  <si>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</si>
  <si>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</si>
  <si>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</si>
  <si>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</si>
  <si>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</si>
  <si>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</si>
  <si>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</si>
  <si>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</si>
  <si>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</si>
  <si>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</si>
  <si>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</si>
  <si>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</si>
  <si>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</si>
  <si>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</si>
  <si>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</si>
  <si>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</si>
  <si>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</si>
  <si>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</si>
  <si>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</si>
  <si>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</si>
  <si>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</si>
  <si>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</si>
  <si>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</si>
  <si>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</si>
  <si>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</si>
  <si>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</si>
  <si>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</si>
  <si>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</si>
  <si>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</si>
  <si>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</si>
  <si>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</si>
  <si>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</si>
  <si>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</si>
  <si>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</si>
  <si>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</si>
  <si>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</si>
  <si>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</si>
  <si>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</si>
  <si>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</si>
  <si>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</si>
  <si>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</si>
  <si>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</si>
  <si>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</si>
  <si>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</si>
  <si>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</si>
  <si>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</si>
  <si>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</si>
  <si>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</si>
  <si>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</si>
  <si>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</si>
  <si>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</si>
  <si>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</si>
  <si>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</si>
  <si>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</si>
  <si>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</si>
  <si>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</si>
  <si>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</si>
  <si>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</si>
  <si>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</si>
  <si>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</si>
  <si>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</si>
  <si>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</si>
  <si>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</si>
  <si>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</si>
  <si>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</si>
  <si>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</si>
  <si>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</si>
  <si>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</si>
  <si>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</si>
  <si>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</si>
  <si>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</si>
  <si>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</si>
  <si>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</si>
  <si>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</si>
  <si>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</si>
  <si>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</si>
  <si>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</si>
  <si>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</si>
  <si>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</si>
  <si>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</si>
  <si>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</si>
  <si>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</si>
  <si>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</si>
  <si>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</si>
  <si>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</si>
  <si>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</si>
  <si>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</si>
  <si>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</si>
  <si>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</si>
  <si>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</si>
  <si>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</si>
  <si>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</si>
  <si>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</si>
  <si>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</si>
  <si>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</si>
  <si>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</si>
  <si>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</si>
  <si>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</si>
  <si>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</si>
  <si>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</si>
  <si>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</si>
  <si>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</si>
  <si>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</si>
  <si>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</si>
  <si>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</si>
  <si>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</si>
  <si>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</si>
  <si>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</si>
  <si>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</si>
  <si>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</si>
  <si>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</si>
  <si>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</si>
  <si>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</si>
  <si>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</si>
  <si>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</si>
  <si>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</si>
  <si>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</si>
  <si>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</si>
  <si>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</si>
  <si>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</si>
  <si>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</si>
  <si>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</si>
  <si>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</si>
  <si>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</si>
  <si>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</si>
  <si>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</si>
  <si>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</si>
  <si>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</si>
  <si>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</si>
  <si>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</si>
  <si>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</si>
  <si>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</si>
  <si>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</si>
  <si>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</si>
  <si>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</si>
  <si>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</si>
  <si>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</si>
  <si>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</si>
  <si>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</si>
  <si>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</si>
  <si>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</si>
  <si>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</si>
  <si>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</si>
  <si>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</si>
  <si>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</si>
  <si>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</si>
  <si>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</si>
  <si>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</si>
  <si>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</si>
  <si>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</si>
  <si>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</si>
  <si>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</si>
  <si>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</si>
  <si>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</si>
  <si>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</si>
  <si>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</si>
  <si>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</si>
  <si>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</si>
  <si>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</si>
  <si>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</si>
  <si>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</si>
  <si>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</si>
  <si>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</si>
  <si>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</si>
  <si>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</si>
  <si>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</si>
  <si>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</si>
  <si>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</si>
  <si>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</si>
  <si>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</si>
  <si>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</si>
  <si>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</si>
  <si>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</si>
  <si>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</si>
  <si>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</si>
  <si>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</si>
  <si>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</si>
  <si>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</si>
  <si>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</si>
  <si>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</si>
  <si>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</si>
  <si>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</si>
  <si>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</si>
  <si>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</si>
  <si>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</si>
  <si>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</si>
  <si>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</si>
  <si>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</si>
  <si>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</si>
  <si>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</si>
  <si>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</si>
  <si>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</si>
  <si>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</si>
  <si>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</si>
  <si>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</si>
  <si>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</si>
  <si>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</si>
  <si>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</si>
  <si>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</si>
  <si>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</si>
  <si>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</si>
  <si>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</si>
  <si>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</si>
  <si>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</si>
  <si>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</si>
  <si>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</si>
  <si>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</si>
  <si>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</si>
  <si>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</si>
  <si>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</si>
  <si>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</si>
  <si>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</si>
  <si>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</si>
  <si>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</si>
  <si>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</si>
  <si>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</si>
  <si>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</si>
  <si>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</si>
  <si>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</si>
  <si>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</si>
  <si>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</si>
  <si>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</si>
  <si>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</si>
  <si>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</si>
  <si>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</si>
  <si>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</si>
  <si>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</si>
  <si>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</si>
  <si>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</si>
  <si>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</si>
  <si>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</si>
  <si>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</si>
  <si>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</si>
  <si>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</si>
  <si>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</si>
  <si>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</si>
  <si>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</si>
  <si>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</si>
  <si>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</si>
  <si>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</si>
  <si>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</si>
  <si>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</si>
  <si>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</si>
  <si>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</si>
  <si>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</si>
  <si>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</si>
  <si>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</si>
  <si>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</si>
  <si>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</si>
  <si>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</si>
  <si>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</si>
  <si>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</si>
  <si>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</si>
  <si>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</si>
  <si>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</si>
  <si>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</si>
  <si>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</si>
  <si>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</si>
  <si>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</si>
  <si>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</si>
  <si>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</si>
  <si>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</si>
  <si>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</si>
  <si>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</si>
  <si>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</si>
  <si>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</si>
  <si>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</si>
  <si>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</si>
  <si>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</si>
  <si>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</si>
  <si>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</si>
  <si>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</si>
  <si>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</si>
  <si>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</si>
  <si>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</si>
  <si>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</si>
  <si>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</si>
  <si>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</si>
  <si>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</si>
  <si>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</si>
  <si>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</si>
  <si>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</si>
  <si>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</si>
  <si>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</si>
  <si>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</si>
  <si>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</si>
  <si>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</si>
  <si>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</si>
  <si>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</si>
  <si>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</si>
  <si>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</si>
  <si>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</si>
  <si>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</si>
  <si>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</si>
  <si>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</si>
  <si>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</si>
  <si>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</si>
  <si>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</si>
  <si>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</si>
  <si>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</si>
  <si>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</si>
  <si>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</si>
  <si>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</si>
  <si>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</si>
  <si>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</si>
  <si>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</si>
  <si>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</si>
  <si>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</si>
  <si>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</si>
  <si>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</si>
  <si>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</si>
  <si>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</si>
  <si>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</si>
  <si>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</si>
  <si>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</si>
  <si>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</si>
  <si>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</si>
  <si>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</si>
  <si>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</si>
  <si>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</si>
  <si>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</si>
  <si>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</si>
  <si>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</si>
  <si>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</si>
  <si>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</si>
  <si>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</si>
  <si>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</si>
  <si>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</si>
  <si>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</si>
  <si>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</si>
  <si>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</si>
  <si>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</si>
  <si>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</si>
  <si>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</si>
  <si>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</si>
  <si>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</si>
  <si>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</si>
  <si>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</si>
  <si>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</si>
  <si>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</si>
  <si>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</si>
  <si>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</si>
  <si>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</si>
  <si>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</si>
  <si>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</si>
  <si>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</si>
  <si>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</si>
  <si>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</si>
  <si>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</si>
  <si>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</si>
  <si>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</si>
  <si>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</si>
  <si>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</si>
  <si>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</si>
  <si>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</si>
  <si>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</si>
  <si>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</si>
  <si>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</si>
  <si>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</si>
  <si>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</si>
  <si>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</si>
  <si>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</si>
  <si>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</si>
  <si>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</si>
  <si>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</si>
  <si>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</si>
  <si>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</si>
  <si>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</si>
  <si>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</si>
  <si>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</si>
  <si>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</si>
  <si>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</si>
  <si>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</si>
  <si>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</si>
  <si>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</si>
  <si>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</si>
  <si>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</si>
  <si>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</si>
  <si>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</si>
  <si>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</si>
  <si>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</si>
  <si>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</si>
  <si>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</si>
  <si>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</si>
  <si>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</si>
  <si>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</si>
  <si>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</si>
  <si>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</si>
  <si>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</si>
  <si>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</si>
  <si>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</si>
  <si>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</si>
  <si>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</si>
  <si>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</si>
  <si>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</si>
  <si>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</si>
  <si>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</si>
  <si>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</si>
  <si>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</si>
  <si>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</si>
  <si>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</si>
  <si>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</si>
  <si>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</si>
  <si>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</si>
  <si>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</si>
  <si>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</si>
  <si>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</si>
  <si>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</si>
  <si>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</si>
  <si>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</si>
  <si>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</si>
  <si>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</si>
  <si>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</si>
  <si>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</si>
  <si>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</si>
  <si>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</si>
  <si>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</si>
  <si>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</si>
  <si>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</si>
  <si>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</si>
  <si>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</si>
  <si>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</si>
  <si>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</si>
  <si>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</si>
  <si>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</si>
  <si>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</si>
  <si>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</si>
  <si>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</si>
  <si>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</si>
  <si>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</si>
  <si>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</si>
  <si>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</si>
  <si>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</si>
  <si>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</si>
  <si>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</si>
  <si>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</si>
  <si>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</si>
  <si>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</si>
  <si>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</si>
  <si>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</si>
  <si>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</si>
  <si>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</si>
  <si>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</si>
  <si>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</si>
  <si>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</si>
  <si>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</si>
  <si>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</si>
  <si>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</si>
  <si>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</si>
  <si>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</si>
  <si>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</si>
  <si>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</si>
  <si>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</si>
  <si>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</si>
  <si>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</si>
  <si>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</si>
  <si>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</si>
  <si>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</si>
  <si>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</si>
  <si>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</si>
  <si>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</si>
  <si>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</si>
  <si>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</si>
  <si>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</si>
  <si>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</si>
  <si>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</si>
  <si>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</si>
  <si>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</si>
  <si>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</si>
  <si>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</si>
  <si>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</si>
  <si>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</si>
  <si>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</si>
  <si>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</si>
  <si>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</si>
  <si>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</si>
  <si>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</si>
  <si>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</si>
  <si>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</si>
  <si>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</si>
  <si>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</si>
  <si>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</si>
  <si>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</si>
  <si>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</si>
  <si>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</si>
  <si>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</si>
  <si>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</si>
  <si>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</si>
  <si>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</si>
  <si>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</si>
  <si>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</si>
  <si>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</si>
  <si>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</si>
  <si>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</si>
  <si>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</si>
  <si>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</si>
  <si>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</si>
  <si>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</si>
  <si>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</si>
  <si>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</si>
  <si>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</si>
  <si>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</si>
  <si>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</si>
  <si>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</si>
  <si>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</si>
  <si>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</si>
  <si>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</si>
  <si>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</si>
  <si>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</si>
  <si>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</si>
  <si>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</si>
  <si>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</si>
  <si>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</si>
  <si>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</si>
  <si>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</si>
  <si>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</si>
  <si>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</si>
  <si>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</si>
  <si>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</si>
  <si>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</si>
  <si>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</si>
  <si>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</si>
  <si>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</si>
  <si>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</si>
  <si>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</si>
  <si>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</si>
  <si>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</si>
  <si>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</si>
  <si>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</si>
  <si>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</si>
  <si>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</si>
  <si>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</si>
  <si>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</si>
  <si>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</si>
  <si>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</si>
  <si>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</si>
  <si>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</si>
  <si>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</si>
  <si>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</si>
  <si>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</si>
  <si>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</si>
  <si>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</si>
  <si>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</si>
  <si>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</si>
  <si>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</si>
  <si>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</si>
  <si>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</si>
  <si>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</si>
  <si>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</si>
  <si>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</si>
  <si>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</si>
  <si>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</si>
  <si>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</si>
  <si>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</si>
  <si>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</si>
  <si>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</si>
  <si>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</si>
  <si>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</si>
  <si>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</si>
  <si>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</si>
  <si>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</si>
  <si>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</si>
  <si>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</si>
  <si>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</si>
  <si>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</si>
  <si>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</si>
  <si>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</si>
  <si>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</si>
  <si>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</si>
  <si>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</si>
  <si>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</si>
  <si>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</si>
  <si>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</si>
  <si>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</si>
  <si>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</si>
  <si>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</si>
  <si>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</si>
  <si>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</si>
  <si>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</si>
  <si>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</si>
  <si>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</si>
  <si>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</si>
  <si>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</si>
  <si>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</si>
  <si>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</si>
  <si>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</si>
  <si>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</si>
  <si>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</si>
  <si>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</si>
  <si>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</si>
  <si>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</si>
  <si>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</si>
  <si>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</si>
  <si>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</si>
  <si>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</si>
  <si>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</si>
  <si>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</si>
  <si>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</si>
  <si>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</si>
  <si>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</si>
  <si>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</si>
  <si>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</si>
  <si>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</si>
  <si>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</si>
  <si>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</si>
  <si>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</si>
  <si>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</si>
  <si>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</si>
  <si>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</si>
  <si>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</si>
  <si>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</si>
  <si>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</si>
  <si>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</si>
  <si>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</si>
  <si>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</si>
  <si>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</si>
  <si>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</si>
  <si>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</si>
  <si>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</si>
  <si>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</si>
  <si>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</si>
  <si>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</si>
  <si>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</si>
  <si>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</si>
  <si>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</si>
  <si>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</si>
  <si>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</si>
  <si>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</si>
  <si>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</si>
  <si>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</si>
  <si>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</si>
  <si>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</si>
  <si>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</si>
  <si>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</si>
  <si>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</si>
  <si>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</si>
  <si>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</si>
  <si>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</si>
  <si>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</si>
  <si>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</si>
  <si>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</si>
  <si>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</si>
  <si>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</si>
  <si>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</si>
  <si>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</si>
  <si>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</si>
  <si>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</si>
  <si>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</si>
  <si>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</si>
  <si>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</si>
  <si>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</si>
  <si>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</si>
  <si>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</si>
  <si>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</si>
  <si>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</si>
  <si>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</si>
  <si>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</si>
  <si>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</si>
  <si>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</si>
  <si>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</si>
  <si>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</si>
  <si>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</si>
  <si>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</si>
  <si>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</si>
  <si>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</si>
  <si>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</si>
  <si>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</si>
  <si>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</si>
  <si>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</si>
  <si>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</si>
  <si>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</si>
  <si>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</si>
  <si>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</si>
  <si>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</si>
  <si>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</si>
  <si>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</si>
  <si>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</si>
  <si>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</si>
  <si>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</si>
  <si>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</si>
  <si>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</si>
  <si>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</si>
  <si>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</si>
  <si>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</si>
  <si>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</si>
  <si>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</si>
  <si>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</si>
  <si>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</si>
  <si>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</si>
  <si>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</si>
  <si>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</si>
  <si>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</si>
  <si>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</si>
  <si>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</si>
  <si>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</si>
  <si>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</si>
  <si>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</si>
  <si>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</si>
  <si>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</si>
  <si>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</si>
  <si>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</si>
  <si>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</si>
  <si>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</si>
  <si>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</si>
  <si>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</si>
  <si>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</si>
  <si>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</si>
  <si>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</si>
  <si>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</si>
  <si>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</si>
  <si>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</si>
  <si>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</si>
  <si>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</si>
  <si>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</si>
  <si>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</si>
  <si>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</si>
  <si>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</si>
  <si>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</si>
  <si>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</si>
  <si>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</si>
  <si>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</si>
  <si>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</si>
  <si>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</si>
  <si>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</si>
  <si>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</si>
  <si>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</si>
  <si>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</si>
  <si>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</si>
  <si>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</si>
  <si>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</si>
  <si>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</si>
  <si>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</si>
  <si>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</si>
  <si>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</si>
  <si>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</si>
  <si>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</si>
  <si>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</si>
  <si>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</si>
  <si>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</si>
  <si>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</si>
  <si>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</si>
  <si>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</si>
  <si>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</si>
  <si>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</si>
  <si>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</si>
  <si>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</si>
  <si>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</si>
  <si>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</si>
  <si>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</si>
  <si>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</si>
  <si>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</si>
  <si>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</si>
  <si>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</si>
  <si>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</si>
  <si>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</si>
  <si>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</si>
  <si>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</si>
  <si>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</si>
  <si>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</si>
  <si>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</si>
  <si>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</si>
  <si>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</si>
  <si>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</si>
  <si>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</si>
  <si>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</si>
  <si>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</si>
  <si>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</si>
  <si>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</si>
  <si>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</si>
  <si>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</si>
  <si>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</si>
  <si>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</si>
  <si>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</si>
  <si>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</si>
  <si>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</si>
  <si>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</si>
  <si>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</si>
  <si>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</si>
  <si>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</si>
  <si>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</si>
  <si>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</si>
  <si>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</si>
  <si>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</si>
  <si>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</si>
  <si>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</si>
  <si>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</si>
  <si>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</si>
  <si>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</si>
  <si>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</si>
  <si>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</si>
  <si>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</si>
  <si>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</si>
  <si>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</si>
  <si>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</si>
  <si>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</si>
  <si>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</si>
  <si>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</si>
  <si>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</si>
  <si>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</si>
  <si>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</si>
  <si>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</si>
  <si>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</si>
  <si>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</si>
  <si>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</si>
  <si>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</si>
  <si>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</si>
  <si>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</si>
  <si>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</si>
  <si>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</si>
  <si>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</si>
  <si>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</si>
  <si>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</si>
  <si>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</si>
  <si>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</si>
  <si>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</si>
  <si>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</si>
  <si>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</si>
  <si>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</si>
  <si>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</si>
  <si>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</si>
  <si>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</si>
  <si>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</si>
  <si>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</si>
  <si>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</si>
  <si>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</si>
  <si>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</si>
  <si>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</si>
  <si>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</si>
  <si>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</si>
  <si>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</si>
  <si>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</si>
  <si>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</si>
  <si>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</si>
  <si>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</si>
  <si>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</si>
  <si>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</si>
  <si>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</si>
  <si>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</si>
  <si>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</si>
  <si>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</si>
  <si>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</si>
  <si>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</si>
  <si>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</si>
  <si>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</si>
  <si>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</si>
  <si>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</si>
  <si>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</si>
  <si>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</si>
  <si>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</si>
  <si>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</si>
  <si>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</si>
  <si>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</si>
  <si>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</si>
  <si>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</si>
  <si>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</si>
  <si>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</si>
  <si>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</si>
  <si>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</si>
  <si>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</si>
  <si>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</si>
  <si>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</si>
  <si>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</si>
  <si>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</si>
  <si>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</si>
  <si>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</si>
  <si>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</si>
  <si>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</si>
  <si>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</si>
  <si>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</si>
  <si>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</si>
  <si>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</si>
  <si>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</si>
  <si>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</si>
  <si>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</si>
  <si>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</si>
  <si>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</si>
  <si>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</si>
  <si>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</si>
  <si>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</si>
  <si>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</si>
  <si>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</si>
  <si>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</si>
  <si>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</si>
  <si>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</si>
  <si>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</si>
  <si>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</si>
  <si>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</si>
  <si>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</si>
  <si>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</si>
  <si>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</si>
  <si>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</si>
  <si>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</si>
  <si>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</si>
  <si>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</si>
  <si>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</si>
  <si>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</si>
  <si>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</si>
  <si>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</si>
  <si>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</si>
  <si>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</si>
  <si>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</si>
  <si>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</si>
  <si>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</si>
  <si>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</si>
  <si>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</si>
  <si>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</si>
  <si>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</si>
  <si>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</si>
  <si>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</si>
  <si>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</si>
  <si>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</si>
  <si>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</si>
  <si>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</si>
  <si>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</si>
  <si>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</si>
  <si>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</si>
  <si>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</si>
  <si>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</si>
  <si>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</si>
  <si>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</si>
  <si>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</si>
  <si>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</si>
  <si>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</si>
  <si>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</si>
  <si>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</si>
  <si>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</si>
  <si>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</si>
  <si>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</si>
  <si>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</si>
  <si>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</si>
  <si>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</si>
  <si>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</si>
  <si>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</si>
  <si>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</si>
  <si>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</si>
  <si>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</si>
  <si>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</si>
  <si>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</si>
  <si>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</si>
  <si>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</si>
  <si>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</si>
  <si>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</si>
  <si>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</si>
  <si>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</si>
  <si>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</si>
  <si>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</si>
  <si>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</si>
  <si>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</si>
  <si>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</si>
  <si>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</si>
  <si>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</si>
  <si>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</si>
  <si>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</si>
  <si>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</si>
  <si>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</si>
  <si>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</si>
  <si>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</si>
  <si>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</si>
  <si>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</si>
  <si>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</si>
  <si>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</si>
  <si>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</si>
  <si>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</si>
  <si>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</si>
  <si>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</si>
  <si>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</si>
  <si>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</si>
  <si>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</si>
  <si>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</si>
  <si>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</si>
  <si>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</si>
  <si>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</si>
  <si>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</si>
  <si>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</si>
  <si>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</si>
  <si>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</si>
  <si>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</si>
  <si>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</si>
  <si>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</si>
  <si>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</si>
  <si>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</si>
  <si>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</si>
  <si>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</si>
  <si>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</si>
  <si>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</si>
  <si>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</si>
  <si>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</si>
  <si>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</si>
  <si>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</si>
  <si>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</si>
  <si>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</si>
  <si>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</si>
  <si>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</si>
  <si>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</si>
  <si>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</si>
  <si>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</si>
  <si>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</si>
  <si>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</si>
  <si>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</si>
  <si>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</si>
  <si>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</si>
  <si>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</si>
  <si>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</si>
  <si>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</si>
  <si>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</si>
  <si>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</si>
  <si>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</si>
  <si>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</si>
  <si>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</si>
  <si>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</si>
  <si>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</si>
  <si>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</si>
  <si>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</si>
  <si>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</si>
  <si>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</si>
  <si>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</si>
  <si>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</si>
  <si>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</si>
  <si>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</si>
  <si>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</si>
  <si>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</si>
  <si>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</si>
  <si>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</si>
  <si>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</si>
  <si>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</si>
  <si>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</si>
  <si>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</si>
  <si>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</si>
  <si>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</si>
  <si>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</si>
  <si>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</si>
  <si>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</si>
  <si>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</si>
  <si>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</si>
  <si>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</si>
  <si>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</si>
  <si>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</si>
  <si>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</si>
  <si>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</si>
  <si>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</si>
  <si>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</si>
  <si>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</si>
  <si>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</si>
  <si>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</si>
  <si>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</si>
  <si>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</si>
  <si>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</si>
  <si>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</si>
  <si>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</si>
  <si>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</si>
  <si>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</si>
  <si>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</si>
  <si>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</si>
  <si>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</si>
  <si>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</si>
  <si>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</si>
  <si>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</si>
  <si>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</si>
  <si>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</si>
  <si>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</si>
  <si>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</si>
  <si>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</si>
  <si>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</si>
  <si>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</si>
  <si>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</si>
  <si>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</si>
  <si>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</si>
  <si>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</si>
  <si>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</si>
  <si>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</si>
  <si>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</si>
  <si>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</si>
  <si>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</si>
  <si>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</si>
  <si>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</si>
  <si>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</si>
  <si>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</si>
  <si>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</si>
  <si>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</si>
  <si>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</si>
  <si>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</si>
  <si>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</si>
  <si>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</si>
  <si>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</si>
  <si>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</si>
  <si>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</si>
  <si>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</si>
  <si>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</si>
  <si>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</si>
  <si>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</si>
  <si>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</si>
  <si>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</si>
  <si>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</si>
  <si>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</si>
  <si>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</si>
  <si>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</si>
  <si>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</si>
  <si>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</si>
  <si>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</si>
  <si>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</si>
  <si>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</si>
  <si>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</si>
  <si>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</si>
  <si>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</si>
  <si>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</si>
  <si>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</si>
  <si>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</si>
  <si>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</si>
  <si>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</si>
  <si>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</si>
  <si>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</si>
  <si>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</si>
  <si>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</si>
  <si>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</si>
  <si>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</si>
  <si>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</si>
  <si>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</si>
  <si>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</si>
  <si>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</si>
  <si>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</si>
  <si>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</si>
  <si>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</si>
  <si>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</si>
  <si>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</si>
  <si>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</si>
  <si>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</si>
  <si>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</si>
  <si>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</si>
  <si>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</si>
  <si>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</si>
  <si>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</si>
  <si>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</si>
  <si>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</si>
  <si>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</si>
  <si>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</si>
  <si>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</si>
  <si>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</si>
  <si>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</si>
  <si>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</si>
  <si>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</si>
  <si>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</si>
  <si>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</si>
  <si>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</si>
  <si>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</si>
  <si>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</si>
  <si>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</si>
  <si>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</si>
  <si>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</si>
  <si>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</si>
  <si>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</si>
  <si>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</si>
  <si>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</si>
  <si>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</si>
  <si>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</si>
  <si>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</si>
  <si>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</si>
  <si>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</si>
  <si>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</si>
  <si>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</si>
  <si>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</si>
  <si>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</si>
  <si>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</si>
  <si>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</si>
  <si>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</si>
  <si>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</si>
  <si>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</si>
  <si>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</si>
  <si>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</si>
  <si>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</si>
  <si>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</si>
  <si>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</si>
  <si>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</si>
  <si>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</si>
  <si>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</si>
  <si>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</si>
  <si>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</si>
  <si>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</si>
  <si>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</si>
  <si>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</si>
  <si>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</si>
  <si>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</si>
  <si>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</si>
  <si>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</si>
  <si>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</si>
  <si>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</si>
  <si>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</si>
  <si>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</si>
  <si>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</si>
  <si>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</si>
  <si>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</si>
  <si>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</si>
  <si>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</si>
  <si>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</si>
  <si>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</si>
  <si>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</si>
  <si>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</si>
  <si>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</si>
  <si>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</si>
  <si>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</si>
  <si>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</si>
  <si>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</si>
  <si>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</si>
  <si>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</si>
  <si>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</si>
  <si>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</si>
  <si>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</si>
  <si>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</si>
  <si>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</si>
  <si>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</si>
  <si>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</si>
  <si>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</si>
  <si>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</si>
  <si>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</si>
  <si>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</si>
  <si>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</si>
  <si>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</si>
  <si>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</si>
  <si>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</si>
  <si>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</si>
  <si>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</si>
  <si>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</si>
  <si>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</si>
  <si>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</si>
  <si>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</si>
  <si>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</si>
  <si>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</si>
  <si>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</si>
  <si>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</si>
  <si>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</si>
  <si>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</si>
  <si>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</si>
  <si>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</si>
  <si>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</si>
  <si>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</si>
  <si>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</si>
  <si>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</si>
  <si>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</si>
  <si>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</si>
  <si>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</si>
  <si>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</si>
  <si>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</si>
  <si>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</si>
  <si>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</si>
  <si>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</si>
  <si>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</si>
  <si>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</si>
  <si>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</si>
  <si>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</si>
  <si>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</si>
  <si>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</si>
  <si>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</si>
  <si>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</si>
  <si>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</si>
  <si>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</si>
  <si>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</si>
  <si>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</si>
  <si>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</si>
  <si>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</si>
  <si>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</si>
  <si>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</si>
  <si>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</si>
  <si>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</si>
  <si>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</si>
  <si>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</si>
  <si>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</si>
  <si>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</si>
  <si>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</si>
  <si>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</si>
  <si>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</si>
  <si>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</si>
  <si>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</si>
  <si>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</si>
  <si>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</si>
  <si>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</si>
  <si>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</si>
  <si>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</si>
  <si>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</si>
  <si>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</si>
  <si>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</si>
  <si>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</si>
  <si>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</si>
  <si>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</si>
  <si>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</si>
  <si>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</si>
  <si>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</si>
  <si>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</si>
  <si>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</si>
  <si>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</si>
  <si>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</si>
  <si>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</si>
  <si>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</si>
  <si>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</si>
  <si>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</si>
  <si>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</si>
  <si>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</si>
  <si>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</si>
  <si>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</si>
  <si>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</si>
  <si>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</si>
  <si>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</si>
  <si>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</si>
  <si>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</si>
  <si>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</si>
  <si>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</si>
  <si>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</si>
  <si>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</si>
  <si>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</si>
  <si>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</si>
  <si>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</si>
  <si>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</si>
  <si>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</si>
  <si>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</si>
  <si>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</si>
  <si>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</si>
  <si>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</si>
  <si>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</si>
  <si>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</si>
  <si>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</si>
  <si>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</si>
  <si>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</si>
  <si>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</si>
  <si>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</si>
  <si>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</si>
  <si>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</si>
  <si>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</si>
  <si>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</si>
  <si>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</si>
  <si>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</si>
  <si>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</si>
  <si>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</si>
  <si>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</si>
  <si>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</si>
  <si>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</si>
  <si>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</si>
  <si>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</si>
  <si>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</si>
  <si>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</si>
  <si>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</si>
  <si>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</si>
  <si>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</si>
  <si>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</si>
  <si>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</si>
  <si>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</si>
  <si>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</si>
  <si>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</si>
  <si>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</si>
  <si>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</si>
  <si>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</si>
  <si>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</si>
  <si>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</si>
  <si>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</si>
  <si>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</si>
  <si>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</si>
  <si>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</si>
  <si>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</si>
  <si>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</si>
  <si>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</si>
  <si>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</si>
  <si>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</si>
  <si>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</si>
  <si>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</si>
  <si>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</si>
  <si>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</si>
  <si>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</si>
  <si>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</si>
  <si>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</si>
  <si>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</si>
  <si>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</si>
  <si>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</si>
  <si>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</si>
  <si>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</si>
  <si>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</si>
  <si>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</si>
  <si>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</si>
  <si>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</si>
  <si>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</si>
  <si>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</si>
  <si>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</si>
  <si>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</si>
  <si>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</si>
  <si>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</si>
  <si>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</si>
  <si>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</si>
  <si>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</si>
  <si>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</si>
  <si>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</si>
  <si>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</si>
  <si>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</si>
  <si>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</si>
  <si>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</si>
  <si>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</si>
  <si>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</si>
  <si>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</si>
  <si>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</si>
  <si>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</si>
  <si>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</si>
  <si>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</si>
  <si>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</si>
  <si>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</si>
  <si>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</si>
  <si>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</si>
  <si>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</si>
  <si>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</si>
  <si>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</si>
  <si>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</si>
  <si>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</si>
  <si>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</si>
  <si>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</si>
  <si>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</si>
  <si>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</si>
  <si>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</si>
  <si>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</si>
  <si>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</si>
  <si>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</si>
  <si>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</si>
  <si>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</si>
  <si>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</si>
  <si>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</si>
  <si>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</si>
  <si>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</si>
  <si>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</si>
  <si>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</si>
  <si>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</si>
  <si>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</si>
  <si>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</si>
  <si>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</si>
  <si>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</si>
  <si>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</si>
  <si>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</si>
  <si>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</si>
  <si>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</si>
  <si>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</si>
  <si>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</si>
  <si>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</si>
  <si>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</si>
  <si>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</si>
  <si>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</si>
  <si>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</si>
  <si>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</si>
  <si>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</si>
  <si>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</si>
  <si>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</si>
  <si>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</si>
  <si>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</si>
  <si>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</si>
  <si>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</si>
  <si>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</si>
  <si>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</si>
  <si>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</si>
  <si>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</si>
  <si>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</si>
  <si>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</si>
  <si>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</si>
  <si>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</si>
  <si>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</si>
  <si>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</si>
  <si>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</si>
  <si>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</si>
  <si>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</si>
  <si>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</si>
  <si>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</si>
  <si>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</si>
  <si>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</si>
  <si>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</si>
  <si>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</si>
  <si>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</si>
  <si>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</si>
  <si>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</si>
  <si>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</si>
  <si>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</si>
  <si>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</si>
  <si>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</si>
  <si>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</si>
  <si>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</si>
  <si>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</si>
  <si>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</si>
  <si>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</si>
  <si>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</si>
  <si>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</si>
  <si>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</si>
  <si>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</si>
  <si>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</si>
  <si>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</si>
  <si>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</si>
  <si>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</si>
  <si>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</si>
  <si>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</si>
  <si>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</si>
  <si>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</si>
  <si>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</si>
  <si>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</si>
  <si>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</si>
  <si>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</si>
  <si>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</si>
  <si>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</si>
  <si>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</si>
  <si>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</si>
  <si>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</si>
  <si>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</si>
  <si>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</si>
  <si>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</si>
  <si>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</si>
  <si>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</si>
  <si>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</si>
  <si>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</si>
  <si>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</si>
  <si>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</si>
  <si>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</si>
  <si>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</si>
  <si>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</si>
  <si>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</si>
  <si>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</si>
  <si>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</si>
  <si>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</si>
  <si>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</si>
  <si>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</si>
  <si>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</si>
  <si>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</si>
  <si>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</si>
  <si>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</si>
  <si>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</si>
  <si>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</si>
  <si>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</si>
  <si>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</si>
  <si>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</si>
  <si>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</si>
  <si>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</si>
  <si>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</si>
  <si>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</si>
  <si>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</si>
  <si>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</si>
  <si>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</si>
  <si>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</si>
  <si>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</si>
  <si>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</si>
  <si>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</si>
  <si>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</si>
  <si>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</si>
  <si>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</si>
  <si>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</si>
  <si>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</si>
  <si>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</si>
  <si>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</si>
  <si>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</si>
  <si>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</si>
  <si>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</si>
  <si>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</si>
  <si>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</si>
  <si>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</si>
  <si>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</si>
  <si>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</si>
  <si>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</si>
  <si>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</si>
  <si>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</si>
  <si>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</si>
  <si>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</si>
  <si>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</si>
  <si>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</si>
  <si>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</si>
  <si>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</si>
  <si>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</si>
  <si>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</si>
  <si>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</si>
  <si>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</si>
  <si>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</si>
  <si>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</si>
  <si>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</si>
  <si>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</si>
  <si>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</si>
  <si>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</si>
  <si>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</si>
  <si>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</si>
  <si>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</si>
  <si>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</si>
  <si>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</si>
  <si>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</si>
  <si>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</si>
  <si>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</si>
  <si>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</si>
  <si>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</si>
  <si>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</si>
  <si>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</si>
  <si>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</si>
  <si>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</si>
  <si>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</si>
  <si>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</si>
  <si>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</si>
  <si>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</si>
  <si>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</si>
  <si>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</si>
  <si>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</si>
  <si>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</si>
  <si>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</si>
  <si>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</si>
  <si>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</si>
  <si>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</si>
  <si>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</si>
  <si>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</si>
  <si>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</si>
  <si>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</si>
  <si>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</si>
  <si>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</si>
  <si>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</si>
  <si>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</si>
  <si>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</si>
  <si>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</si>
  <si>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</si>
  <si>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</si>
  <si>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</si>
  <si>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</si>
  <si>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</si>
  <si>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</si>
  <si>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</si>
  <si>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</si>
  <si>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</si>
  <si>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</si>
  <si>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</si>
  <si>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</si>
  <si>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</si>
  <si>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</si>
  <si>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</si>
  <si>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</si>
  <si>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</si>
  <si>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</si>
  <si>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</si>
  <si>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</si>
  <si>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</si>
  <si>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</si>
  <si>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</si>
  <si>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</si>
  <si>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</si>
  <si>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</si>
  <si>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</si>
  <si>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</si>
  <si>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</si>
  <si>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</si>
  <si>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</si>
  <si>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</si>
  <si>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</si>
  <si>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</si>
  <si>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</si>
  <si>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</si>
  <si>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</si>
  <si>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</si>
  <si>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</si>
  <si>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</si>
  <si>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</si>
  <si>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</si>
  <si>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</si>
  <si>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</si>
  <si>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</si>
  <si>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</si>
  <si>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</si>
  <si>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</si>
  <si>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</si>
  <si>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</si>
  <si>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</si>
  <si>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</si>
  <si>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</si>
  <si>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</si>
  <si>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</si>
  <si>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</si>
  <si>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</si>
  <si>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</si>
  <si>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</si>
  <si>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</si>
  <si>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</si>
  <si>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</si>
  <si>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</si>
  <si>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</si>
  <si>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</si>
  <si>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</si>
  <si>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</si>
  <si>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</si>
  <si>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</si>
  <si>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</si>
  <si>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</si>
  <si>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</si>
  <si>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</si>
  <si>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</si>
  <si>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</si>
  <si>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</si>
  <si>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</si>
  <si>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</si>
  <si>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</si>
  <si>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</si>
  <si>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</si>
  <si>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</si>
  <si>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</si>
  <si>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</si>
  <si>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</si>
  <si>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</si>
  <si>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</si>
  <si>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</si>
  <si>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</si>
  <si>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</si>
  <si>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</si>
  <si>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</si>
  <si>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</si>
  <si>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</si>
  <si>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</si>
  <si>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</si>
  <si>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</si>
  <si>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</si>
  <si>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</si>
  <si>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</si>
  <si>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</si>
  <si>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</si>
  <si>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</si>
  <si>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</si>
  <si>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</si>
  <si>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</si>
  <si>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</si>
  <si>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</si>
  <si>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</si>
  <si>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</si>
  <si>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</si>
  <si>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</si>
  <si>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</si>
  <si>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</si>
  <si>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</si>
  <si>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</si>
  <si>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</si>
  <si>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</si>
  <si>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</si>
  <si>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</si>
  <si>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</si>
  <si>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</si>
  <si>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</si>
  <si>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</si>
  <si>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</si>
  <si>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</si>
  <si>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</si>
  <si>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</si>
  <si>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</si>
  <si>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</si>
  <si>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</si>
  <si>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</si>
  <si>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</si>
  <si>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</si>
  <si>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</si>
  <si>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</si>
  <si>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</si>
  <si>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</si>
  <si>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</si>
  <si>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</si>
  <si>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</si>
  <si>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</si>
  <si>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</si>
  <si>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</si>
  <si>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</si>
  <si>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</si>
  <si>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</si>
  <si>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</si>
  <si>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</si>
  <si>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</si>
  <si>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</si>
  <si>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</si>
  <si>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</si>
  <si>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</si>
  <si>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</si>
  <si>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</si>
  <si>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</si>
  <si>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</si>
  <si>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</si>
  <si>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</si>
  <si>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</si>
  <si>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</si>
  <si>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</si>
  <si>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</si>
  <si>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</si>
  <si>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</si>
  <si>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</si>
  <si>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</si>
  <si>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</si>
  <si>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</si>
  <si>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</si>
  <si>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</si>
  <si>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</si>
  <si>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</si>
  <si>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</si>
  <si>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</si>
  <si>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</si>
  <si>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</si>
  <si>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</si>
  <si>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</si>
  <si>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</si>
  <si>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</si>
  <si>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</si>
  <si>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</si>
  <si>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</si>
  <si>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</si>
  <si>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</si>
  <si>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</si>
  <si>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</si>
  <si>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</si>
  <si>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</si>
  <si>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</si>
  <si>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</si>
  <si>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</si>
  <si>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</si>
  <si>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</si>
  <si>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</si>
  <si>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</si>
  <si>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</si>
  <si>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</si>
  <si>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</si>
  <si>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</si>
  <si>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</si>
  <si>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</si>
  <si>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</si>
  <si>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</si>
  <si>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</si>
  <si>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</si>
  <si>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</si>
  <si>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</si>
  <si>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</si>
  <si>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</si>
  <si>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</si>
  <si>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</si>
  <si>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</si>
  <si>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</si>
  <si>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</si>
  <si>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</si>
  <si>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</si>
  <si>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</si>
  <si>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</si>
  <si>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</si>
  <si>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</si>
  <si>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</si>
  <si>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</si>
  <si>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</si>
  <si>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</si>
  <si>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</si>
  <si>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</si>
  <si>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</si>
  <si>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</si>
  <si>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</si>
  <si>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</si>
  <si>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</si>
  <si>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</si>
  <si>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</si>
  <si>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</si>
  <si>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</si>
  <si>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</si>
  <si>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</si>
  <si>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</si>
  <si>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</si>
  <si>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</si>
  <si>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</si>
  <si>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</si>
  <si>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</si>
  <si>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</si>
  <si>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</si>
  <si>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</si>
  <si>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</si>
  <si>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</si>
  <si>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</si>
  <si>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</si>
  <si>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</si>
  <si>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</si>
  <si>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</si>
  <si>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</si>
  <si>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</si>
  <si>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</si>
  <si>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</si>
  <si>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</si>
  <si>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</si>
  <si>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</si>
  <si>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</si>
  <si>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</si>
  <si>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</si>
  <si>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</si>
  <si>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</si>
  <si>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</si>
  <si>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</si>
  <si>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</si>
  <si>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</si>
  <si>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</si>
  <si>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</si>
  <si>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</si>
  <si>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</si>
  <si>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</si>
  <si>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</si>
  <si>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</si>
  <si>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</si>
  <si>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</si>
  <si>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</si>
  <si>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</si>
  <si>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</si>
  <si>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</si>
  <si>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</si>
  <si>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</si>
  <si>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</si>
  <si>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</si>
  <si>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</si>
  <si>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</si>
  <si>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</si>
  <si>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</si>
  <si>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</si>
  <si>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</si>
  <si>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</si>
  <si>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</si>
  <si>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</si>
  <si>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</si>
  <si>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</si>
  <si>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</si>
  <si>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</si>
  <si>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</si>
  <si>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</si>
  <si>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</si>
  <si>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</si>
  <si>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</si>
  <si>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</si>
  <si>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</si>
  <si>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</si>
  <si>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</si>
  <si>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</si>
  <si>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</si>
  <si>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</si>
  <si>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</si>
  <si>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</si>
  <si>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</si>
  <si>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</si>
  <si>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</si>
  <si>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</si>
  <si>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</si>
  <si>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</si>
  <si>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</si>
  <si>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</si>
  <si>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</si>
  <si>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</si>
  <si>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</si>
  <si>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</si>
  <si>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</si>
  <si>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</si>
  <si>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</si>
  <si>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</si>
  <si>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</si>
  <si>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</si>
  <si>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</si>
  <si>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</si>
  <si>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</si>
  <si>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</si>
  <si>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</si>
  <si>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</si>
  <si>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</si>
  <si>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</si>
  <si>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</si>
  <si>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</si>
  <si>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</si>
  <si>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</si>
  <si>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</si>
  <si>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</si>
  <si>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</si>
  <si>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</si>
  <si>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</si>
  <si>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</si>
  <si>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</si>
  <si>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</si>
  <si>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</si>
  <si>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</si>
  <si>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</si>
  <si>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</si>
  <si>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</si>
  <si>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</si>
  <si>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</si>
  <si>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</si>
  <si>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</si>
  <si>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</si>
  <si>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</si>
  <si>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</si>
  <si>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</si>
  <si>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</si>
  <si>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</si>
  <si>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</si>
  <si>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</si>
  <si>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</si>
  <si>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</si>
  <si>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</si>
  <si>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</si>
  <si>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</si>
  <si>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</si>
  <si>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</si>
  <si>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</si>
  <si>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</si>
  <si>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</si>
  <si>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</si>
  <si>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</si>
  <si>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</si>
  <si>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</si>
  <si>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</si>
  <si>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</si>
  <si>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</si>
  <si>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</si>
  <si>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</si>
  <si>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</si>
  <si>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</si>
  <si>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</si>
  <si>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</si>
  <si>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</si>
  <si>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</si>
  <si>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</si>
  <si>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</si>
  <si>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</si>
  <si>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</si>
  <si>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</si>
  <si>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</si>
  <si>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</si>
  <si>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</si>
  <si>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</si>
  <si>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</si>
  <si>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</si>
  <si>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</si>
  <si>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</si>
  <si>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</si>
  <si>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</si>
  <si>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</si>
  <si>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</si>
  <si>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</si>
  <si>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</si>
  <si>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</si>
  <si>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</si>
  <si>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</si>
  <si>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</si>
  <si>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</si>
  <si>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</si>
  <si>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</si>
  <si>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</si>
  <si>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</si>
  <si>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</si>
  <si>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</si>
  <si>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</si>
  <si>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</si>
  <si>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</si>
  <si>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</si>
  <si>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</si>
  <si>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</si>
  <si>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</si>
  <si>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</si>
  <si>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</si>
  <si>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</si>
  <si>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</si>
  <si>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</si>
  <si>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</si>
  <si>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</si>
  <si>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</si>
  <si>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</si>
  <si>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</si>
  <si>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</si>
  <si>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</si>
  <si>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</si>
  <si>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</si>
  <si>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</si>
  <si>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</si>
  <si>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</si>
  <si>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</si>
  <si>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</si>
  <si>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</si>
  <si>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</si>
  <si>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</si>
  <si>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</si>
  <si>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</si>
  <si>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</si>
  <si>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</si>
  <si>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</si>
  <si>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</si>
  <si>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</si>
  <si>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</si>
  <si>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</si>
  <si>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</si>
  <si>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</si>
  <si>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</si>
  <si>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</si>
  <si>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</si>
  <si>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</si>
  <si>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</si>
  <si>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</si>
  <si>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</si>
  <si>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</si>
  <si>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</si>
  <si>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</si>
  <si>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</si>
  <si>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</si>
  <si>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</si>
  <si>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</si>
  <si>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</si>
  <si>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</si>
  <si>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</si>
  <si>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</si>
  <si>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</si>
  <si>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</si>
  <si>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</si>
  <si>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</si>
  <si>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</si>
  <si>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</si>
  <si>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</si>
  <si>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</si>
  <si>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</si>
  <si>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</si>
  <si>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</si>
  <si>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</si>
  <si>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</si>
  <si>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</si>
  <si>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</si>
  <si>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</si>
  <si>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</si>
  <si>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</si>
  <si>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</si>
  <si>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</si>
  <si>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</si>
  <si>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</si>
  <si>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</si>
  <si>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</si>
  <si>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</si>
  <si>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</si>
  <si>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</si>
  <si>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</si>
  <si>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</si>
  <si>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</si>
  <si>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</si>
  <si>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</si>
  <si>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</si>
  <si>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</si>
  <si>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</si>
  <si>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</si>
  <si>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</si>
  <si>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</si>
  <si>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</si>
  <si>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</si>
  <si>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</si>
  <si>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</si>
  <si>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</si>
  <si>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</si>
  <si>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</si>
  <si>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</si>
  <si>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</si>
  <si>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</si>
  <si>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</si>
  <si>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</si>
  <si>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</si>
  <si>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</si>
  <si>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</si>
  <si>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</si>
  <si>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</si>
  <si>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</si>
  <si>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</si>
  <si>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</si>
  <si>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</si>
  <si>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</si>
  <si>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</si>
  <si>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</si>
  <si>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</si>
  <si>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</si>
  <si>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</si>
  <si>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</si>
  <si>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</si>
  <si>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</si>
  <si>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</si>
  <si>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</si>
  <si>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</si>
  <si>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</si>
  <si>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</si>
  <si>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</si>
  <si>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</si>
  <si>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</si>
  <si>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</si>
  <si>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</si>
  <si>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</si>
  <si>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</si>
  <si>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</si>
  <si>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</si>
  <si>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</si>
  <si>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</si>
  <si>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</si>
  <si>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</si>
  <si>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</si>
  <si>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</si>
  <si>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</si>
  <si>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</si>
  <si>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</si>
  <si>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</si>
  <si>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</si>
  <si>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</si>
  <si>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</si>
  <si>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</si>
  <si>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</si>
  <si>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</si>
  <si>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</si>
  <si>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</si>
  <si>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</si>
  <si>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</si>
  <si>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</si>
  <si>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</si>
  <si>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</si>
  <si>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</si>
  <si>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</si>
  <si>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</si>
  <si>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</si>
  <si>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</si>
  <si>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</si>
  <si>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</si>
  <si>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</si>
  <si>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</si>
  <si>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</si>
  <si>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</si>
  <si>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</si>
  <si>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</si>
  <si>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</si>
  <si>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</si>
  <si>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</si>
  <si>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</si>
  <si>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</si>
  <si>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</si>
  <si>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</si>
  <si>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</si>
  <si>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</si>
  <si>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</si>
  <si>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</si>
  <si>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</si>
  <si>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</si>
  <si>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</si>
  <si>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</si>
  <si>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</si>
  <si>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</si>
  <si>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</si>
  <si>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</si>
  <si>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</si>
  <si>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</si>
  <si>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</si>
  <si>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</si>
  <si>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</si>
  <si>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</si>
  <si>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</si>
  <si>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</si>
  <si>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</si>
  <si>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</si>
  <si>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</si>
  <si>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</si>
  <si>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</si>
  <si>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</si>
  <si>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</si>
  <si>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</si>
  <si>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</si>
  <si>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</si>
  <si>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</si>
  <si>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</si>
  <si>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</si>
  <si>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</si>
  <si>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</si>
  <si>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</si>
  <si>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</si>
  <si>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</si>
  <si>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</si>
  <si>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</si>
  <si>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</si>
  <si>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</si>
  <si>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</si>
  <si>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</si>
  <si>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</si>
  <si>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</si>
  <si>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</si>
  <si>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</si>
  <si>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</si>
  <si>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</si>
  <si>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</si>
  <si>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</si>
  <si>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</si>
  <si>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</si>
  <si>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</si>
  <si>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</si>
  <si>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</si>
  <si>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</si>
  <si>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</si>
  <si>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</si>
  <si>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</si>
  <si>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</si>
  <si>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</si>
  <si>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</si>
  <si>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</si>
  <si>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</si>
  <si>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</si>
  <si>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</si>
  <si>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</si>
  <si>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</si>
  <si>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</si>
  <si>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</si>
  <si>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</si>
  <si>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</si>
  <si>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</si>
  <si>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</si>
  <si>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</si>
  <si>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</si>
  <si>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</si>
  <si>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</si>
  <si>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</si>
  <si>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</si>
  <si>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</si>
  <si>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</si>
  <si>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</si>
  <si>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</si>
  <si>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</si>
  <si>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</si>
  <si>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</si>
  <si>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</si>
  <si>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</si>
  <si>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</si>
  <si>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</si>
  <si>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</si>
  <si>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</si>
  <si>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</si>
  <si>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</si>
  <si>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</si>
  <si>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</si>
  <si>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</si>
  <si>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</si>
  <si>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</si>
  <si>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</si>
  <si>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</si>
  <si>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</si>
  <si>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</si>
  <si>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</si>
  <si>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</si>
  <si>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</si>
  <si>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</si>
  <si>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</si>
  <si>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</si>
  <si>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</si>
  <si>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</si>
  <si>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</si>
  <si>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</si>
  <si>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</si>
  <si>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</si>
  <si>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</si>
  <si>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</si>
  <si>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</si>
  <si>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</si>
  <si>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</si>
  <si>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</si>
  <si>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</si>
  <si>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</si>
  <si>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</si>
  <si>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</si>
  <si>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</si>
  <si>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</si>
  <si>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</si>
  <si>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</si>
  <si>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</si>
  <si>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</si>
  <si>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</si>
  <si>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</si>
  <si>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</si>
  <si>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</si>
  <si>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</si>
  <si>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</si>
  <si>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</si>
  <si>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</si>
  <si>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</si>
  <si>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</si>
  <si>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</si>
  <si>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</si>
  <si>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</si>
  <si>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</si>
  <si>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</si>
  <si>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</si>
  <si>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</si>
  <si>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</si>
  <si>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</si>
  <si>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</si>
  <si>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</si>
  <si>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</si>
  <si>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</si>
  <si>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</si>
  <si>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</si>
  <si>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</si>
  <si>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</si>
  <si>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</si>
  <si>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</si>
  <si>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</si>
  <si>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</si>
  <si>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</si>
  <si>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</si>
  <si>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</si>
  <si>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</si>
  <si>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</si>
  <si>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</si>
  <si>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</si>
  <si>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</si>
  <si>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</si>
  <si>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</si>
  <si>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</si>
  <si>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</si>
  <si>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</si>
  <si>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</si>
  <si>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</si>
  <si>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</si>
  <si>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</si>
  <si>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</si>
  <si>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</si>
  <si>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</si>
  <si>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</si>
  <si>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</si>
  <si>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</si>
  <si>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</si>
  <si>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</si>
  <si>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</si>
  <si>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</si>
  <si>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</si>
  <si>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</si>
  <si>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</si>
  <si>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</si>
  <si>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</si>
  <si>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</si>
  <si>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</si>
  <si>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</si>
  <si>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</si>
  <si>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</si>
  <si>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</si>
  <si>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</si>
  <si>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</si>
  <si>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</si>
  <si>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</si>
  <si>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</si>
  <si>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</si>
  <si>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</si>
  <si>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</si>
  <si>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</si>
  <si>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</si>
  <si>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</si>
  <si>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</si>
  <si>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</si>
  <si>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</si>
  <si>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</si>
  <si>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</si>
  <si>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</si>
  <si>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</si>
  <si>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</si>
  <si>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</si>
  <si>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</si>
  <si>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</si>
  <si>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</si>
  <si>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</si>
  <si>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</si>
  <si>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</si>
  <si>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</si>
  <si>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</si>
  <si>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</si>
  <si>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</si>
  <si>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</si>
  <si>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</si>
  <si>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</si>
  <si>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</si>
  <si>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</si>
  <si>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</si>
  <si>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</si>
  <si>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</si>
  <si>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</si>
  <si>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</si>
  <si>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</si>
  <si>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</si>
  <si>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</si>
  <si>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</si>
  <si>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</si>
  <si>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</si>
  <si>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</si>
  <si>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</si>
  <si>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</si>
  <si>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</si>
  <si>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</si>
  <si>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</si>
  <si>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</si>
  <si>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</si>
  <si>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</si>
  <si>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</si>
  <si>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</si>
  <si>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</si>
  <si>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</si>
  <si>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</si>
  <si>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</si>
  <si>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</si>
  <si>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</si>
  <si>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</si>
  <si>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</si>
  <si>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</si>
  <si>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</si>
  <si>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</si>
  <si>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</si>
  <si>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</si>
  <si>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</si>
  <si>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</si>
  <si>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</si>
  <si>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</si>
  <si>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</si>
  <si>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</si>
  <si>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</si>
  <si>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</si>
  <si>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</si>
  <si>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</si>
  <si>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</si>
  <si>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</si>
  <si>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</si>
  <si>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</si>
  <si>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</si>
  <si>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</si>
  <si>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</si>
  <si>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</si>
  <si>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</si>
  <si>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</si>
  <si>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</si>
  <si>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</si>
  <si>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</si>
  <si>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</si>
  <si>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</si>
  <si>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</si>
  <si>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</si>
  <si>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</si>
  <si>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</si>
  <si>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</si>
  <si>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</si>
  <si>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</si>
  <si>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</si>
  <si>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</si>
  <si>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</si>
  <si>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</si>
  <si>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</si>
  <si>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</si>
  <si>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</si>
  <si>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</si>
  <si>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</si>
  <si>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</si>
  <si>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</si>
  <si>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</si>
  <si>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</si>
  <si>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</si>
  <si>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</si>
  <si>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</si>
  <si>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</si>
  <si>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</si>
  <si>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</si>
  <si>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</si>
  <si>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</si>
  <si>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</si>
  <si>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</si>
  <si>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</si>
  <si>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</si>
  <si>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</si>
  <si>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</si>
  <si>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</si>
  <si>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</si>
  <si>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</si>
  <si>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</si>
  <si>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</si>
  <si>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</si>
  <si>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</si>
  <si>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</si>
  <si>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</si>
  <si>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</si>
  <si>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</si>
  <si>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</si>
  <si>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</si>
  <si>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</si>
  <si>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</si>
  <si>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</si>
  <si>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</si>
  <si>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</si>
  <si>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</si>
  <si>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</si>
  <si>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</si>
  <si>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</si>
  <si>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</si>
  <si>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</si>
  <si>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</si>
  <si>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</si>
  <si>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</si>
  <si>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</si>
  <si>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</si>
  <si>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</si>
  <si>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</si>
  <si>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</si>
  <si>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</si>
  <si>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</si>
  <si>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</si>
  <si>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</si>
  <si>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</si>
  <si>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</si>
  <si>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</si>
  <si>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</si>
  <si>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</si>
  <si>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</si>
  <si>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</si>
  <si>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</si>
  <si>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</si>
  <si>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</si>
  <si>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</si>
  <si>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</si>
  <si>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</si>
  <si>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</si>
  <si>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</si>
  <si>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</si>
  <si>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</si>
  <si>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</si>
  <si>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</si>
  <si>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</si>
  <si>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</si>
  <si>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</si>
  <si>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</si>
  <si>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</si>
  <si>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</si>
  <si>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</si>
  <si>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</si>
  <si>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</si>
  <si>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</si>
  <si>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</si>
  <si>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</si>
  <si>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</si>
  <si>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</si>
  <si>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</si>
  <si>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</si>
  <si>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</si>
  <si>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</si>
  <si>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</si>
  <si>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</si>
  <si>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</si>
  <si>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</si>
  <si>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</si>
  <si>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</si>
  <si>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</si>
  <si>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</si>
  <si>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</si>
  <si>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</si>
  <si>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</si>
  <si>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</si>
  <si>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</si>
  <si>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</si>
  <si>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</si>
  <si>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</si>
  <si>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</si>
  <si>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</si>
  <si>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</si>
  <si>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</si>
  <si>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</si>
  <si>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</si>
  <si>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</si>
  <si>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</si>
  <si>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</si>
  <si>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</si>
  <si>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</si>
  <si>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</si>
  <si>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</si>
  <si>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</si>
  <si>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</si>
  <si>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</si>
  <si>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</si>
  <si>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</si>
  <si>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</si>
  <si>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</si>
  <si>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</si>
  <si>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</si>
  <si>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</si>
  <si>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</si>
  <si>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</si>
  <si>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</si>
  <si>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</si>
  <si>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</si>
  <si>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</si>
  <si>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</si>
  <si>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</si>
  <si>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</si>
  <si>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</si>
  <si>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</si>
  <si>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</si>
  <si>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</si>
  <si>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</si>
  <si>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</si>
  <si>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</si>
  <si>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</si>
  <si>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</si>
  <si>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</si>
  <si>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</si>
  <si>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</si>
  <si>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</si>
  <si>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</si>
  <si>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</si>
  <si>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</si>
  <si>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</si>
  <si>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</si>
  <si>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</si>
  <si>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</si>
  <si>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</si>
  <si>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</si>
  <si>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</si>
  <si>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</si>
  <si>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</si>
  <si>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</si>
  <si>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</si>
  <si>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</si>
  <si>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</si>
  <si>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</si>
  <si>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</si>
  <si>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</si>
  <si>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</si>
  <si>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</si>
  <si>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</si>
  <si>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</si>
  <si>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</si>
  <si>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</si>
  <si>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</si>
  <si>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</si>
  <si>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</si>
  <si>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</si>
  <si>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</si>
  <si>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</si>
  <si>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</si>
  <si>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</si>
  <si>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</si>
  <si>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</si>
  <si>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</si>
  <si>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</si>
  <si>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</si>
  <si>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</si>
  <si>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</si>
  <si>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</si>
  <si>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</si>
  <si>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</si>
  <si>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</si>
  <si>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</si>
  <si>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</si>
  <si>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</si>
  <si>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</si>
  <si>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</si>
  <si>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</si>
  <si>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</si>
  <si>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</si>
  <si>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</si>
  <si>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</si>
  <si>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</si>
  <si>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</si>
  <si>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</si>
  <si>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</si>
  <si>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</si>
  <si>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</si>
  <si>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</si>
  <si>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</si>
  <si>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</si>
  <si>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</si>
  <si>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</si>
  <si>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</si>
  <si>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</si>
  <si>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</si>
  <si>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</si>
  <si>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</si>
  <si>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</si>
  <si>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</si>
  <si>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</si>
  <si>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</si>
  <si>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</si>
  <si>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</si>
  <si>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</si>
  <si>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</si>
  <si>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</si>
  <si>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</si>
  <si>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</si>
  <si>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</si>
  <si>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</si>
  <si>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</si>
  <si>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</si>
  <si>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</si>
  <si>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</si>
  <si>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</si>
  <si>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</si>
  <si>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</si>
  <si>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</si>
  <si>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</si>
  <si>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</si>
  <si>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</si>
  <si>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</si>
  <si>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</si>
  <si>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</si>
  <si>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</si>
  <si>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</si>
  <si>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</si>
  <si>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</si>
  <si>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</si>
  <si>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</si>
  <si>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</si>
  <si>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</si>
  <si>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</si>
  <si>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</si>
  <si>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</si>
  <si>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</si>
  <si>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</si>
  <si>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</si>
  <si>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</si>
  <si>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</si>
  <si>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</si>
  <si>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</si>
  <si>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</si>
  <si>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</si>
  <si>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</si>
  <si>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</si>
  <si>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</si>
  <si>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</si>
  <si>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</si>
  <si>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</si>
  <si>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</si>
  <si>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</si>
  <si>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</si>
  <si>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</si>
  <si>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</si>
  <si>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</si>
  <si>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</si>
  <si>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</si>
  <si>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</si>
  <si>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</si>
  <si>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</si>
  <si>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</si>
  <si>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</si>
  <si>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</si>
  <si>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</si>
  <si>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</si>
  <si>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</si>
  <si>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</si>
  <si>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</si>
  <si>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</si>
  <si>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</si>
  <si>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</si>
  <si>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</si>
  <si>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</si>
  <si>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</si>
  <si>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</si>
  <si>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</si>
  <si>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</si>
  <si>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</si>
  <si>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</si>
  <si>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</si>
  <si>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</si>
  <si>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</si>
  <si>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</si>
  <si>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</si>
  <si>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</si>
  <si>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</si>
  <si>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</si>
  <si>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</si>
  <si>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</si>
  <si>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</si>
  <si>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</si>
  <si>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</si>
  <si>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</si>
  <si>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</si>
  <si>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</si>
  <si>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</si>
  <si>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</si>
  <si>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</si>
  <si>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</si>
  <si>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</si>
  <si>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</si>
  <si>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</si>
  <si>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</si>
  <si>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</si>
  <si>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</si>
  <si>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</si>
  <si>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</si>
  <si>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</si>
  <si>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</si>
  <si>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</si>
  <si>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</si>
  <si>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</si>
  <si>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</si>
  <si>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</si>
  <si>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</si>
  <si>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</si>
  <si>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</si>
  <si>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</si>
  <si>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</si>
  <si>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</si>
  <si>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</si>
  <si>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</si>
  <si>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</si>
  <si>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</si>
  <si>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</si>
  <si>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</si>
  <si>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</si>
  <si>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</si>
  <si>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</si>
  <si>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</si>
  <si>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</si>
  <si>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</si>
  <si>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</si>
  <si>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</si>
  <si>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</si>
  <si>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</si>
  <si>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</si>
  <si>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</si>
  <si>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</si>
  <si>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</si>
  <si>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</si>
  <si>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</si>
  <si>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</si>
  <si>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</si>
  <si>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</si>
  <si>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</si>
  <si>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</si>
  <si>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</si>
  <si>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</si>
  <si>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</si>
  <si>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</si>
  <si>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</si>
  <si>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</si>
  <si>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</si>
  <si>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</si>
  <si>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</si>
  <si>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</si>
  <si>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</si>
  <si>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</si>
  <si>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</si>
  <si>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</si>
  <si>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</si>
  <si>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</si>
  <si>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</si>
  <si>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</si>
  <si>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</si>
  <si>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</si>
  <si>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</si>
  <si>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</si>
  <si>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</si>
  <si>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</si>
  <si>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</si>
  <si>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</si>
  <si>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</si>
  <si>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</si>
  <si>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</si>
  <si>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</si>
  <si>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</si>
  <si>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</si>
  <si>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</si>
  <si>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</si>
  <si>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</si>
  <si>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</si>
  <si>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</si>
  <si>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</si>
  <si>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</si>
  <si>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</si>
  <si>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</si>
  <si>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</si>
  <si>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</si>
  <si>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</si>
  <si>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</si>
  <si>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</si>
  <si>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</si>
  <si>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</si>
  <si>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</si>
  <si>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</si>
  <si>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</si>
  <si>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</si>
  <si>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</si>
  <si>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</si>
  <si>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</si>
  <si>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</si>
  <si>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</si>
  <si>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</si>
  <si>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</si>
  <si>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</si>
  <si>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</si>
  <si>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</si>
  <si>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</si>
  <si>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</si>
  <si>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</si>
  <si>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</si>
  <si>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</si>
  <si>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</si>
  <si>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</si>
  <si>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</si>
  <si>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</si>
  <si>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</si>
  <si>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</si>
  <si>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</si>
  <si>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</si>
  <si>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</si>
  <si>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</si>
  <si>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</si>
  <si>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</si>
  <si>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</si>
  <si>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</si>
  <si>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</si>
  <si>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</si>
  <si>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</si>
  <si>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</si>
  <si>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</si>
  <si>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</si>
  <si>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</si>
  <si>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</si>
  <si>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</si>
  <si>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</si>
  <si>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</si>
  <si>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</si>
  <si>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</si>
  <si>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</si>
  <si>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</si>
  <si>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</si>
  <si>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</si>
  <si>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</si>
  <si>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</si>
  <si>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</si>
  <si>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</si>
  <si>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</si>
  <si>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</si>
  <si>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</si>
  <si>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</si>
  <si>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</si>
  <si>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</si>
  <si>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</si>
  <si>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</si>
  <si>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</si>
  <si>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</si>
  <si>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</si>
  <si>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</si>
  <si>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</si>
  <si>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</si>
  <si>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</si>
  <si>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</si>
  <si>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</si>
  <si>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</si>
  <si>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</si>
  <si>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</si>
  <si>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</si>
  <si>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</si>
  <si>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</si>
  <si>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</si>
  <si>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</si>
  <si>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</si>
  <si>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</si>
  <si>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</si>
  <si>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</si>
  <si>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</si>
  <si>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</si>
  <si>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</si>
  <si>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</si>
  <si>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</si>
  <si>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</si>
  <si>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</si>
  <si>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</si>
  <si>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</si>
  <si>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</si>
  <si>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</si>
  <si>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</si>
  <si>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</si>
  <si>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</si>
  <si>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</si>
  <si>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</si>
  <si>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</si>
  <si>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</si>
  <si>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</si>
  <si>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</si>
  <si>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</si>
  <si>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</si>
  <si>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</si>
  <si>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</si>
  <si>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</si>
  <si>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</si>
  <si>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</si>
  <si>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</si>
  <si>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</si>
  <si>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</si>
  <si>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</si>
  <si>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</si>
  <si>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</si>
  <si>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</si>
  <si>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</si>
  <si>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</si>
  <si>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</si>
  <si>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</si>
  <si>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</si>
  <si>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</si>
  <si>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</si>
  <si>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</si>
  <si>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</si>
  <si>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</si>
  <si>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</si>
  <si>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</si>
  <si>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</si>
  <si>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</si>
  <si>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</si>
  <si>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</si>
  <si>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</si>
  <si>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</si>
  <si>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</si>
  <si>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</si>
  <si>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</si>
  <si>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</si>
  <si>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</si>
  <si>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</si>
  <si>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</si>
  <si>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</si>
  <si>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</si>
  <si>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</si>
  <si>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</si>
  <si>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</si>
  <si>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</si>
  <si>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</si>
  <si>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</si>
  <si>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</si>
  <si>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</si>
  <si>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</si>
  <si>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</si>
  <si>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</si>
  <si>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</si>
  <si>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</si>
  <si>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</si>
  <si>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</si>
  <si>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</si>
  <si>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</si>
  <si>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</si>
  <si>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</si>
  <si>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</si>
  <si>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</si>
  <si>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</si>
  <si>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</si>
  <si>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</si>
  <si>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</si>
  <si>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</si>
  <si>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</si>
  <si>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</si>
  <si>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</si>
  <si>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</si>
  <si>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</si>
  <si>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</si>
  <si>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</si>
  <si>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</si>
  <si>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</si>
  <si>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</si>
  <si>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</si>
  <si>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</si>
  <si>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</si>
  <si>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</si>
  <si>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</si>
  <si>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</si>
  <si>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</si>
  <si>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</si>
  <si>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</si>
  <si>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</si>
  <si>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</si>
  <si>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</si>
  <si>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</si>
  <si>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</si>
  <si>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</si>
  <si>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</si>
  <si>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</si>
  <si>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</si>
  <si>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</si>
  <si>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</si>
  <si>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</si>
  <si>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</si>
  <si>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</si>
  <si>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</si>
  <si>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</si>
  <si>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</si>
  <si>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</si>
  <si>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</si>
  <si>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</si>
  <si>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</si>
  <si>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</si>
  <si>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</si>
  <si>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</si>
  <si>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</si>
  <si>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</si>
  <si>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</si>
  <si>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</si>
  <si>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</si>
  <si>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</si>
  <si>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</si>
  <si>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</si>
  <si>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</si>
  <si>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</si>
  <si>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</si>
  <si>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</si>
  <si>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</si>
  <si>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</si>
  <si>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</si>
  <si>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</si>
  <si>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</si>
  <si>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</si>
  <si>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</si>
  <si>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</si>
  <si>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</si>
  <si>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</si>
  <si>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</si>
  <si>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</si>
  <si>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</si>
  <si>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</si>
  <si>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</si>
  <si>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</si>
  <si>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</si>
  <si>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</si>
  <si>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</si>
  <si>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</si>
  <si>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</si>
  <si>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</si>
  <si>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</si>
  <si>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</si>
  <si>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</si>
  <si>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</si>
  <si>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</si>
  <si>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</si>
  <si>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</si>
  <si>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</si>
  <si>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</si>
  <si>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</si>
  <si>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</si>
  <si>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</si>
  <si>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</si>
  <si>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</si>
  <si>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</si>
  <si>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</si>
  <si>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</si>
  <si>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</si>
  <si>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</si>
  <si>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</si>
  <si>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</si>
  <si>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</si>
  <si>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</si>
  <si>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</si>
  <si>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</si>
  <si>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</si>
  <si>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</si>
  <si>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</si>
  <si>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</si>
  <si>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</si>
  <si>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</si>
  <si>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</si>
  <si>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</si>
  <si>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</si>
  <si>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</si>
  <si>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</si>
  <si>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</si>
  <si>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</si>
  <si>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</si>
  <si>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</si>
  <si>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</si>
  <si>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</si>
  <si>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</si>
  <si>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</si>
  <si>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</si>
  <si>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</si>
  <si>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</si>
  <si>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</si>
  <si>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</si>
  <si>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</si>
  <si>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</si>
  <si>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</si>
  <si>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</si>
  <si>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</si>
  <si>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</si>
  <si>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</si>
  <si>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</si>
  <si>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</si>
  <si>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</si>
  <si>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</si>
  <si>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</si>
  <si>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</si>
  <si>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</si>
  <si>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</si>
  <si>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</si>
  <si>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</si>
  <si>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</si>
  <si>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</si>
  <si>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</si>
  <si>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</si>
  <si>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</si>
  <si>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</si>
  <si>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</si>
  <si>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</si>
  <si>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</si>
  <si>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</si>
  <si>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</si>
  <si>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</si>
  <si>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</si>
  <si>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</si>
  <si>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</si>
  <si>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</si>
  <si>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</si>
  <si>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</si>
  <si>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</si>
  <si>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</si>
  <si>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</si>
  <si>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</si>
  <si>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</si>
  <si>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</si>
  <si>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</si>
  <si>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</si>
  <si>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</si>
  <si>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</si>
  <si>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</si>
  <si>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</si>
  <si>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</si>
  <si>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</si>
  <si>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</si>
  <si>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</si>
  <si>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</si>
  <si>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</si>
  <si>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</si>
  <si>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</si>
  <si>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</si>
  <si>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</si>
  <si>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</si>
  <si>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</si>
  <si>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</si>
  <si>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</si>
  <si>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</si>
  <si>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</si>
  <si>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</si>
  <si>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</si>
  <si>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</si>
  <si>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</si>
  <si>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</si>
  <si>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</si>
  <si>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</si>
  <si>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</si>
  <si>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</si>
  <si>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</si>
  <si>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</si>
  <si>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</si>
  <si>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</si>
  <si>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</si>
  <si>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</si>
  <si>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</si>
  <si>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</si>
  <si>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</si>
  <si>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</si>
  <si>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</si>
  <si>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</si>
  <si>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</si>
  <si>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</si>
  <si>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</si>
  <si>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</si>
  <si>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</si>
  <si>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</si>
  <si>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</si>
  <si>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</si>
  <si>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</si>
  <si>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</si>
  <si>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</si>
  <si>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</si>
  <si>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</si>
  <si>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</si>
  <si>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</si>
  <si>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</si>
  <si>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</si>
  <si>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</si>
  <si>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</si>
  <si>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</si>
  <si>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</si>
  <si>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</si>
  <si>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</si>
  <si>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</si>
  <si>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</si>
  <si>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</si>
  <si>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</si>
  <si>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</si>
  <si>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</si>
  <si>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</si>
  <si>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</si>
  <si>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</si>
  <si>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</si>
  <si>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</si>
  <si>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</si>
  <si>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</si>
  <si>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</si>
  <si>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</si>
  <si>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</si>
  <si>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</si>
  <si>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</si>
  <si>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</si>
  <si>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</si>
  <si>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</si>
  <si>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</si>
  <si>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</si>
  <si>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</si>
  <si>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</si>
  <si>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</si>
  <si>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</si>
  <si>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</si>
  <si>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</si>
  <si>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</si>
  <si>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</si>
  <si>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</si>
  <si>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</si>
  <si>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</si>
  <si>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</si>
  <si>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</si>
  <si>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</si>
  <si>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</si>
  <si>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</si>
  <si>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</si>
  <si>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</si>
  <si>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</si>
  <si>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</si>
  <si>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</si>
  <si>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</si>
  <si>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</si>
  <si>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</si>
  <si>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</si>
  <si>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</si>
  <si>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</si>
  <si>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</si>
  <si>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</si>
  <si>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</si>
  <si>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</si>
  <si>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</si>
  <si>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</si>
  <si>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</si>
  <si>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</si>
  <si>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</si>
  <si>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</si>
  <si>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</si>
  <si>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</si>
  <si>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</si>
  <si>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</si>
  <si>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</si>
  <si>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</si>
  <si>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</si>
  <si>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</si>
  <si>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</si>
  <si>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</si>
  <si>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</si>
  <si>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</si>
  <si>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</si>
  <si>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</si>
  <si>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</si>
  <si>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</si>
  <si>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</si>
  <si>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</si>
  <si>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</si>
  <si>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</si>
  <si>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</si>
  <si>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</si>
  <si>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</si>
  <si>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</si>
  <si>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</si>
  <si>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</si>
  <si>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</si>
  <si>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</si>
  <si>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</si>
  <si>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</si>
  <si>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</si>
  <si>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</si>
  <si>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</si>
  <si>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</si>
  <si>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</si>
  <si>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</si>
  <si>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</si>
  <si>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</si>
  <si>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</si>
  <si>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</si>
  <si>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</si>
  <si>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</si>
  <si>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</si>
  <si>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</si>
  <si>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</si>
  <si>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</si>
  <si>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</si>
  <si>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</si>
  <si>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</si>
  <si>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</si>
  <si>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</si>
  <si>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</si>
  <si>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</si>
  <si>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</si>
  <si>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</si>
  <si>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</si>
  <si>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</si>
  <si>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</si>
  <si>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</si>
  <si>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</si>
  <si>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</si>
  <si>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</si>
  <si>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</si>
  <si>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</si>
  <si>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</si>
  <si>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</si>
  <si>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</si>
  <si>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</si>
  <si>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</si>
  <si>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</si>
  <si>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</si>
  <si>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</si>
  <si>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</si>
  <si>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</si>
  <si>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</si>
  <si>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</si>
  <si>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</si>
  <si>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</si>
  <si>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</si>
  <si>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</si>
  <si>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</si>
  <si>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</si>
  <si>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</si>
  <si>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</si>
  <si>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</si>
  <si>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</si>
  <si>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</si>
  <si>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</si>
  <si>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</si>
  <si>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</si>
  <si>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</si>
  <si>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</si>
  <si>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</si>
  <si>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</si>
  <si>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</si>
  <si>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</si>
  <si>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</si>
  <si>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</si>
  <si>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</si>
  <si>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</si>
  <si>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</si>
  <si>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</si>
  <si>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</si>
  <si>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</si>
  <si>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</si>
  <si>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</si>
  <si>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</si>
  <si>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</si>
  <si>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</si>
  <si>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</si>
  <si>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</si>
  <si>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</si>
  <si>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</si>
  <si>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</si>
  <si>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</si>
  <si>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</si>
  <si>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</si>
  <si>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</si>
  <si>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</si>
  <si>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</si>
  <si>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</si>
  <si>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</si>
  <si>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</si>
  <si>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</si>
  <si>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</si>
  <si>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</si>
  <si>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</si>
  <si>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</si>
  <si>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</si>
  <si>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</si>
  <si>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</si>
  <si>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</si>
  <si>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</si>
  <si>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</si>
  <si>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</si>
  <si>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</si>
  <si>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</si>
  <si>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</si>
  <si>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</si>
  <si>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</si>
  <si>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</si>
  <si>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</si>
  <si>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</si>
  <si>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</si>
  <si>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</si>
  <si>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</si>
  <si>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</si>
  <si>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</si>
  <si>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</si>
  <si>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</si>
  <si>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</si>
  <si>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</si>
  <si>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</si>
  <si>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</si>
  <si>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</si>
  <si>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</si>
  <si>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</si>
  <si>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</si>
  <si>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</si>
  <si>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</si>
  <si>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</si>
  <si>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</si>
  <si>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</si>
  <si>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</si>
  <si>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</si>
  <si>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</si>
  <si>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</si>
  <si>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</si>
  <si>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</si>
  <si>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</si>
  <si>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</si>
  <si>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</si>
  <si>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</si>
  <si>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</si>
  <si>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</si>
  <si>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</si>
  <si>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</si>
  <si>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</si>
  <si>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</si>
  <si>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</si>
  <si>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</si>
  <si>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</si>
  <si>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</si>
  <si>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</si>
  <si>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</si>
  <si>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</si>
  <si>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</si>
  <si>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</si>
  <si>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</si>
  <si>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</si>
  <si>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</si>
  <si>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</si>
  <si>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</si>
  <si>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</si>
  <si>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</si>
  <si>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</si>
  <si>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</si>
  <si>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</si>
  <si>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</si>
  <si>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</si>
  <si>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</si>
  <si>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</si>
  <si>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</si>
  <si>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</si>
  <si>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</si>
  <si>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</si>
  <si>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</si>
  <si>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</si>
  <si>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</si>
  <si>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</si>
  <si>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</si>
  <si>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</si>
  <si>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</si>
  <si>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</si>
  <si>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</si>
  <si>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</si>
  <si>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</si>
  <si>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</si>
  <si>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</si>
  <si>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</si>
  <si>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</si>
  <si>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</si>
  <si>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</si>
  <si>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</si>
  <si>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</si>
  <si>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</si>
  <si>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</si>
  <si>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</si>
  <si>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</si>
  <si>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</si>
  <si>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</si>
  <si>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</si>
  <si>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</si>
  <si>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</si>
  <si>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</si>
  <si>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</si>
  <si>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</si>
  <si>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</si>
  <si>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</si>
  <si>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</si>
  <si>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</si>
  <si>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</si>
  <si>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</si>
  <si>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</si>
  <si>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</si>
  <si>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</si>
  <si>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</si>
  <si>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</si>
  <si>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</si>
  <si>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</si>
  <si>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</si>
  <si>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</si>
  <si>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</si>
  <si>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</si>
  <si>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</si>
  <si>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</si>
  <si>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</si>
  <si>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</si>
  <si>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</si>
  <si>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</si>
  <si>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</si>
  <si>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</si>
  <si>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</si>
  <si>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</si>
  <si>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</si>
  <si>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</si>
  <si>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</si>
  <si>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</si>
  <si>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</si>
  <si>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</si>
  <si>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</si>
  <si>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</si>
  <si>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</si>
  <si>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</si>
  <si>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</si>
  <si>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</si>
  <si>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</si>
  <si>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</si>
  <si>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</si>
  <si>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</si>
  <si>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</si>
  <si>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</si>
  <si>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</si>
  <si>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</si>
  <si>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</si>
  <si>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</si>
  <si>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</si>
  <si>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</si>
  <si>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</si>
  <si>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</si>
  <si>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</si>
  <si>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</si>
  <si>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</si>
  <si>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</si>
  <si>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</si>
  <si>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</si>
  <si>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</si>
  <si>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</si>
  <si>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</si>
  <si>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</si>
  <si>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</si>
  <si>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</si>
  <si>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</si>
  <si>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</si>
  <si>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</si>
  <si>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</si>
  <si>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</si>
  <si>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</si>
  <si>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</si>
  <si>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</si>
  <si>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</si>
  <si>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</si>
  <si>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</si>
  <si>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</si>
  <si>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</si>
  <si>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</si>
  <si>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</si>
  <si>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</si>
  <si>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</si>
  <si>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</si>
  <si>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</si>
  <si>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</si>
  <si>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</si>
  <si>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</si>
  <si>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</si>
  <si>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</si>
  <si>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</si>
  <si>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</si>
  <si>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</si>
  <si>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</si>
  <si>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</si>
  <si>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</si>
  <si>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</si>
  <si>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</si>
  <si>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</si>
  <si>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</si>
  <si>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</si>
  <si>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</si>
  <si>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</si>
  <si>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</si>
  <si>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</si>
  <si>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</si>
  <si>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</si>
  <si>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</si>
  <si>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</si>
  <si>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</si>
  <si>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</si>
  <si>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</si>
  <si>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</si>
  <si>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</si>
  <si>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</si>
  <si>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</si>
  <si>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</si>
  <si>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</si>
  <si>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</si>
  <si>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</si>
  <si>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</si>
  <si>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</si>
  <si>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</si>
  <si>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</si>
  <si>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</si>
  <si>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</si>
  <si>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</si>
  <si>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</si>
  <si>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</si>
  <si>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</si>
  <si>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</si>
  <si>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</si>
  <si>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</si>
  <si>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</si>
  <si>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</si>
  <si>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</si>
  <si>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</si>
  <si>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</si>
  <si>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</si>
  <si>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</si>
  <si>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</si>
  <si>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</si>
  <si>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</si>
  <si>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</si>
  <si>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</si>
  <si>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</si>
  <si>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</si>
  <si>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</si>
  <si>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</si>
  <si>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</si>
  <si>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</si>
  <si>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</si>
  <si>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</si>
  <si>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</si>
  <si>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</si>
  <si>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</si>
  <si>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</si>
  <si>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</si>
  <si>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</si>
  <si>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</si>
  <si>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</si>
  <si>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</si>
  <si>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</si>
  <si>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</si>
  <si>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</si>
  <si>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</si>
  <si>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</si>
  <si>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</si>
  <si>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</si>
  <si>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</si>
  <si>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</si>
  <si>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</si>
  <si>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</si>
  <si>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</si>
  <si>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</si>
  <si>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</si>
  <si>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</si>
  <si>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</si>
  <si>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</si>
  <si>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</si>
  <si>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</si>
  <si>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</si>
  <si>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</si>
  <si>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</si>
  <si>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</si>
  <si>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</si>
  <si>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</si>
  <si>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</si>
  <si>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</si>
  <si>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</si>
  <si>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</si>
  <si>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</si>
  <si>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</si>
  <si>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</si>
  <si>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</si>
  <si>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</si>
  <si>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</si>
  <si>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</si>
  <si>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</si>
  <si>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</si>
  <si>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</si>
  <si>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</si>
  <si>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</si>
  <si>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</si>
  <si>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</si>
  <si>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</si>
  <si>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</si>
  <si>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</si>
  <si>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</si>
  <si>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</si>
  <si>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</si>
  <si>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</si>
  <si>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</si>
  <si>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</si>
  <si>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</si>
  <si>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</si>
  <si>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</si>
  <si>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</si>
  <si>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</si>
  <si>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</si>
  <si>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</si>
  <si>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</si>
  <si>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</si>
  <si>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</si>
  <si>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</si>
  <si>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</si>
  <si>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</si>
  <si>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</si>
  <si>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</si>
  <si>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</si>
  <si>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</si>
  <si>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</si>
  <si>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</si>
  <si>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</si>
  <si>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</si>
  <si>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</si>
  <si>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</si>
  <si>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</si>
  <si>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</si>
  <si>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</si>
  <si>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</si>
  <si>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</si>
  <si>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</si>
  <si>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</si>
  <si>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</si>
  <si>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</si>
  <si>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</si>
  <si>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</si>
  <si>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</si>
  <si>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</si>
  <si>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</si>
  <si>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</si>
  <si>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</si>
  <si>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</si>
  <si>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</si>
  <si>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</si>
  <si>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</si>
  <si>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</si>
  <si>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</si>
  <si>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</si>
  <si>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</si>
  <si>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</si>
  <si>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</si>
  <si>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</si>
  <si>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</si>
  <si>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</si>
  <si>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</si>
  <si>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</si>
  <si>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</si>
  <si>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</si>
  <si>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</si>
  <si>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</si>
  <si>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</si>
  <si>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</si>
  <si>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</si>
  <si>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</si>
  <si>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</si>
  <si>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</si>
  <si>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</si>
  <si>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</si>
  <si>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</si>
  <si>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</si>
  <si>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</si>
  <si>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</si>
  <si>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</si>
  <si>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</si>
  <si>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</si>
  <si>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</si>
  <si>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</si>
  <si>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</si>
  <si>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</si>
  <si>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</si>
  <si>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</si>
  <si>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</si>
  <si>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</si>
  <si>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</si>
  <si>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</si>
  <si>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</si>
  <si>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</si>
  <si>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</si>
  <si>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</si>
  <si>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</si>
  <si>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</si>
  <si>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</si>
  <si>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</si>
  <si>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</si>
  <si>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</si>
  <si>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</si>
  <si>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</si>
  <si>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</si>
  <si>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</si>
  <si>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</si>
  <si>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</si>
  <si>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</si>
  <si>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</si>
  <si>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</si>
  <si>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</si>
  <si>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</si>
  <si>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</si>
  <si>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</si>
  <si>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</si>
  <si>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</si>
  <si>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</si>
  <si>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</si>
  <si>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</si>
  <si>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</si>
  <si>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</si>
  <si>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</si>
  <si>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</si>
  <si>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</si>
  <si>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</si>
  <si>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</si>
  <si>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</si>
  <si>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</si>
  <si>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</si>
  <si>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</si>
  <si>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</si>
  <si>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</si>
  <si>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</si>
  <si>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</si>
  <si>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</si>
  <si>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</si>
  <si>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</si>
  <si>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</si>
  <si>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</si>
  <si>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</si>
  <si>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</si>
  <si>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</si>
  <si>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</si>
  <si>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</si>
  <si>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</si>
  <si>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</si>
  <si>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</si>
  <si>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</si>
  <si>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</si>
  <si>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</si>
  <si>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</si>
  <si>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</si>
  <si>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</si>
  <si>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</si>
  <si>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</si>
  <si>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</si>
  <si>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</si>
  <si>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</si>
  <si>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</si>
  <si>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</si>
  <si>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</si>
  <si>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</si>
  <si>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</si>
  <si>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</si>
  <si>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</si>
  <si>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</si>
  <si>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</si>
  <si>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</si>
  <si>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</si>
  <si>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</si>
  <si>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</si>
  <si>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</si>
  <si>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</si>
  <si>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</si>
  <si>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</si>
  <si>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</si>
  <si>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</si>
  <si>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</si>
  <si>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</si>
  <si>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</si>
  <si>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</si>
  <si>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</si>
  <si>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</si>
  <si>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</si>
  <si>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</si>
  <si>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</si>
  <si>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</si>
  <si>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</si>
  <si>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</si>
  <si>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</si>
  <si>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</si>
  <si>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</si>
  <si>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</si>
  <si>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</si>
  <si>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</si>
  <si>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</si>
  <si>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</si>
  <si>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</si>
  <si>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</si>
  <si>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</si>
  <si>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</si>
  <si>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</si>
  <si>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</si>
  <si>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</si>
  <si>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</si>
  <si>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</si>
  <si>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</si>
  <si>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</si>
  <si>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</si>
  <si>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</si>
  <si>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</si>
  <si>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</si>
  <si>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</si>
  <si>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</si>
  <si>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</si>
  <si>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</si>
  <si>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</si>
  <si>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</si>
  <si>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</si>
  <si>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</si>
  <si>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</si>
  <si>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</si>
  <si>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</si>
  <si>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</si>
  <si>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</si>
  <si>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</si>
  <si>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</si>
  <si>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</si>
  <si>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</si>
  <si>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</si>
  <si>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</si>
  <si>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</si>
  <si>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</si>
  <si>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</si>
  <si>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</si>
  <si>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</si>
  <si>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</si>
  <si>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</si>
  <si>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</si>
  <si>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</si>
  <si>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</si>
  <si>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</si>
  <si>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</si>
  <si>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</si>
  <si>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</si>
  <si>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</si>
  <si>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</si>
  <si>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</si>
  <si>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</si>
  <si>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</si>
  <si>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</si>
  <si>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</si>
  <si>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</si>
  <si>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</si>
  <si>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</si>
  <si>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</si>
  <si>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</si>
  <si>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</si>
  <si>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</si>
  <si>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</si>
  <si>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</si>
  <si>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</si>
  <si>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</si>
  <si>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</si>
  <si>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</si>
  <si>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</si>
  <si>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</si>
  <si>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</si>
  <si>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</si>
  <si>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</si>
  <si>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</si>
  <si>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</si>
  <si>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</si>
  <si>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</si>
  <si>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</si>
  <si>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</si>
  <si>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</si>
  <si>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</si>
  <si>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</si>
  <si>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</si>
  <si>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</si>
  <si>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</si>
  <si>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</si>
  <si>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</si>
  <si>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</si>
  <si>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</si>
  <si>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</si>
  <si>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</si>
  <si>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</si>
  <si>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</si>
  <si>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</si>
  <si>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</si>
  <si>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</si>
  <si>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</si>
  <si>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</si>
  <si>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</si>
  <si>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</si>
  <si>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</si>
  <si>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</si>
  <si>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</si>
  <si>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</si>
  <si>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</si>
  <si>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</si>
  <si>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</si>
  <si>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</si>
  <si>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</si>
  <si>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</si>
  <si>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</si>
  <si>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</si>
  <si>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</si>
  <si>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</si>
  <si>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</si>
  <si>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</si>
  <si>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</si>
  <si>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</si>
  <si>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</si>
  <si>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</si>
  <si>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</si>
  <si>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</si>
  <si>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</si>
  <si>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</si>
  <si>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</si>
  <si>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</si>
  <si>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</si>
  <si>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</si>
  <si>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</si>
  <si>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</si>
  <si>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</si>
  <si>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</si>
  <si>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</si>
  <si>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</si>
  <si>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</si>
  <si>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</si>
  <si>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</si>
  <si>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</si>
  <si>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</si>
  <si>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</si>
  <si>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</si>
  <si>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</si>
  <si>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</si>
  <si>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</si>
  <si>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</si>
  <si>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</si>
  <si>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</si>
  <si>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</si>
  <si>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</si>
  <si>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</si>
  <si>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</si>
  <si>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</si>
  <si>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</si>
  <si>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</si>
  <si>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</si>
  <si>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</si>
  <si>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</si>
  <si>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</si>
  <si>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</si>
  <si>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</si>
  <si>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</si>
  <si>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</si>
  <si>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</si>
  <si>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</si>
  <si>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</si>
  <si>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</si>
  <si>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</si>
  <si>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</si>
  <si>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</si>
  <si>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</si>
  <si>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</si>
  <si>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</si>
  <si>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</si>
  <si>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</si>
  <si>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</si>
  <si>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</si>
  <si>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</si>
  <si>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</si>
  <si>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</si>
  <si>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</si>
  <si>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</si>
  <si>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</si>
  <si>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</si>
  <si>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</si>
  <si>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</si>
  <si>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</si>
  <si>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</si>
  <si>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</si>
  <si>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</si>
  <si>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</si>
  <si>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</si>
  <si>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</si>
  <si>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</si>
  <si>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</si>
  <si>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</si>
  <si>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</si>
  <si>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</si>
  <si>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</si>
  <si>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</si>
  <si>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</si>
  <si>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</si>
  <si>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</si>
  <si>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</si>
  <si>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</si>
  <si>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</si>
  <si>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</si>
  <si>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</si>
  <si>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</si>
  <si>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</si>
  <si>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</si>
  <si>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</si>
  <si>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</si>
  <si>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</si>
  <si>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</si>
  <si>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</si>
  <si>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</si>
  <si>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</si>
  <si>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</si>
  <si>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</si>
  <si>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</si>
  <si>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</si>
  <si>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</si>
  <si>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</si>
  <si>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</si>
  <si>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</si>
  <si>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</si>
  <si>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</si>
  <si>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</si>
  <si>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</si>
  <si>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</si>
  <si>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</si>
  <si>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</si>
  <si>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</si>
  <si>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</si>
  <si>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</si>
  <si>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</si>
  <si>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</si>
  <si>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</si>
  <si>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</si>
  <si>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</si>
  <si>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</si>
  <si>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</si>
  <si>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</si>
  <si>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</si>
  <si>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</si>
  <si>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</si>
  <si>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</si>
  <si>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</si>
  <si>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</si>
  <si>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</si>
  <si>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</si>
  <si>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</si>
  <si>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</si>
  <si>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</si>
  <si>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</si>
  <si>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</si>
  <si>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</si>
  <si>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</si>
  <si>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</si>
  <si>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</si>
  <si>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</si>
  <si>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</si>
  <si>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</si>
  <si>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</si>
  <si>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</si>
  <si>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</si>
  <si>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</si>
  <si>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</si>
  <si>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</si>
  <si>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</si>
  <si>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</si>
  <si>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</si>
  <si>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</si>
  <si>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</si>
  <si>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</si>
  <si>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</si>
  <si>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</si>
  <si>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</si>
  <si>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</si>
  <si>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</si>
  <si>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</si>
  <si>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</si>
  <si>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</si>
  <si>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</si>
  <si>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</si>
  <si>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</si>
  <si>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</si>
  <si>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</si>
  <si>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</si>
  <si>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</si>
  <si>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</si>
  <si>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</si>
  <si>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</si>
  <si>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</si>
  <si>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</si>
  <si>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</si>
  <si>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</si>
  <si>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</si>
  <si>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</si>
  <si>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</si>
  <si>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</si>
  <si>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</si>
  <si>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</si>
  <si>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</si>
  <si>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</si>
  <si>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</si>
  <si>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</si>
  <si>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</si>
  <si>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</si>
  <si>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</si>
  <si>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</si>
  <si>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</si>
  <si>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</si>
  <si>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</si>
  <si>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</si>
  <si>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</si>
  <si>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</si>
  <si>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</si>
  <si>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</si>
  <si>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</si>
  <si>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</si>
  <si>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</si>
  <si>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</si>
  <si>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</si>
  <si>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</si>
  <si>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</si>
  <si>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</si>
  <si>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</si>
  <si>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</si>
  <si>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</si>
  <si>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</si>
  <si>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</si>
  <si>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</si>
  <si>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</si>
  <si>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</si>
  <si>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</si>
  <si>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</si>
  <si>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</si>
  <si>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</si>
  <si>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</si>
  <si>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</si>
  <si>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</si>
  <si>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</si>
  <si>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</si>
  <si>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</si>
  <si>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</si>
  <si>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</si>
  <si>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</si>
  <si>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</si>
  <si>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</si>
  <si>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</si>
  <si>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</si>
  <si>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</si>
  <si>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</si>
  <si>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</si>
  <si>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</si>
  <si>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</si>
  <si>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</si>
  <si>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</si>
  <si>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</si>
  <si>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</si>
  <si>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</si>
  <si>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</si>
  <si>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</si>
  <si>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</si>
  <si>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</si>
  <si>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</si>
  <si>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</si>
  <si>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</si>
  <si>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</si>
  <si>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</si>
  <si>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</si>
  <si>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</si>
  <si>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</si>
  <si>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</si>
  <si>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</si>
  <si>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</si>
  <si>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</si>
  <si>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</si>
  <si>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</si>
  <si>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</si>
  <si>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</si>
  <si>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</si>
  <si>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</si>
  <si>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</si>
  <si>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</si>
  <si>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</si>
  <si>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</si>
  <si>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</si>
  <si>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</si>
  <si>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</si>
  <si>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</si>
  <si>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</si>
  <si>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</si>
  <si>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</si>
  <si>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</si>
  <si>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</si>
  <si>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</si>
  <si>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</si>
  <si>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</si>
  <si>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</si>
  <si>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</si>
  <si>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</si>
  <si>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</si>
  <si>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</si>
  <si>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</si>
  <si>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</si>
  <si>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</si>
  <si>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</si>
  <si>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</si>
  <si>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</si>
  <si>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</si>
  <si>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</si>
  <si>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</si>
  <si>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</si>
  <si>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</si>
  <si>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</si>
  <si>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</si>
  <si>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</si>
  <si>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</si>
  <si>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</si>
  <si>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</si>
  <si>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</si>
  <si>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</si>
  <si>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</si>
  <si>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</si>
  <si>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</si>
  <si>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</si>
  <si>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</si>
  <si>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</si>
  <si>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</si>
  <si>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</si>
  <si>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</si>
  <si>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</si>
  <si>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</si>
  <si>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</si>
  <si>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</si>
  <si>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</si>
  <si>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</si>
  <si>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</si>
  <si>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</si>
  <si>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</si>
  <si>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</si>
  <si>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</si>
  <si>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</si>
  <si>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</si>
  <si>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</si>
  <si>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</si>
  <si>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</si>
  <si>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</si>
  <si>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</si>
  <si>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</si>
  <si>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</si>
  <si>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</si>
  <si>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</si>
  <si>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</si>
  <si>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</si>
  <si>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</si>
  <si>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</si>
  <si>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</si>
  <si>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</si>
  <si>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</si>
  <si>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</si>
  <si>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</si>
  <si>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</si>
  <si>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</si>
  <si>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</si>
  <si>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</si>
  <si>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</si>
  <si>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</si>
  <si>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</si>
  <si>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</si>
  <si>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</si>
  <si>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</si>
  <si>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</si>
  <si>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</si>
  <si>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</si>
  <si>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</si>
  <si>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</si>
  <si>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</si>
  <si>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</si>
  <si>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</si>
  <si>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</si>
  <si>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</si>
  <si>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</si>
  <si>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</si>
  <si>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</si>
  <si>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</si>
  <si>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</si>
  <si>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</si>
  <si>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</si>
  <si>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</si>
  <si>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</si>
  <si>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</si>
  <si>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</si>
  <si>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</si>
  <si>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</si>
  <si>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</si>
  <si>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</si>
  <si>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</si>
  <si>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</si>
  <si>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</si>
  <si>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</si>
  <si>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</si>
  <si>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</si>
  <si>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</si>
  <si>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</si>
  <si>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</si>
  <si>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</si>
  <si>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</si>
  <si>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</si>
  <si>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</si>
  <si>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</si>
  <si>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</si>
  <si>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</si>
  <si>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</si>
  <si>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</si>
  <si>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</si>
  <si>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</si>
  <si>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</si>
  <si>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</si>
  <si>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</si>
  <si>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</si>
  <si>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</si>
  <si>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</si>
  <si>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</si>
  <si>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</si>
  <si>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</si>
  <si>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</si>
  <si>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</si>
  <si>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</si>
  <si>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</si>
  <si>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</si>
  <si>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</si>
  <si>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</si>
  <si>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</si>
  <si>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</si>
  <si>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</si>
  <si>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</si>
  <si>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</si>
  <si>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</si>
  <si>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</si>
  <si>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</si>
  <si>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</si>
  <si>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</si>
  <si>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</si>
  <si>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</si>
  <si>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</si>
  <si>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</si>
  <si>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</si>
  <si>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</si>
  <si>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</si>
  <si>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</si>
  <si>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</si>
  <si>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</si>
  <si>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</si>
  <si>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</si>
  <si>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</si>
  <si>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</si>
  <si>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</si>
  <si>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</si>
  <si>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</si>
  <si>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</si>
  <si>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</si>
  <si>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</si>
  <si>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</si>
  <si>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</si>
  <si>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</si>
  <si>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</si>
  <si>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</si>
  <si>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</si>
  <si>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</si>
  <si>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</si>
  <si>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</si>
  <si>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</si>
  <si>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</si>
  <si>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</si>
  <si>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</si>
  <si>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</si>
  <si>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</si>
  <si>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</si>
  <si>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</si>
  <si>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</si>
  <si>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</si>
  <si>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</si>
  <si>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</si>
  <si>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</si>
  <si>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</si>
  <si>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</si>
  <si>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</si>
  <si>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</si>
  <si>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</si>
  <si>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</si>
  <si>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</si>
  <si>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</si>
  <si>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</si>
  <si>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</si>
  <si>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</si>
  <si>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</si>
  <si>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</si>
  <si>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</si>
  <si>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</si>
  <si>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</si>
  <si>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</si>
  <si>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</si>
  <si>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</si>
  <si>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</si>
  <si>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</si>
  <si>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</si>
  <si>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</si>
  <si>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</si>
  <si>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</si>
  <si>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</si>
  <si>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</si>
  <si>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</si>
  <si>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</si>
  <si>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</si>
  <si>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</si>
  <si>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</si>
  <si>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</si>
  <si>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</si>
  <si>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</si>
  <si>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</si>
  <si>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</si>
  <si>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</si>
  <si>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</si>
  <si>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</si>
  <si>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</si>
  <si>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</si>
  <si>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</si>
  <si>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</si>
  <si>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</si>
  <si>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</si>
  <si>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</si>
  <si>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</si>
  <si>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</si>
  <si>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</si>
  <si>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</si>
  <si>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</si>
  <si>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</si>
  <si>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</si>
  <si>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</si>
  <si>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</si>
  <si>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</si>
  <si>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</si>
  <si>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</si>
  <si>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</si>
  <si>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</si>
  <si>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</si>
  <si>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</si>
  <si>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</si>
  <si>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</si>
  <si>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</si>
  <si>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</si>
  <si>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</si>
  <si>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</si>
  <si>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</si>
  <si>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</si>
  <si>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</si>
  <si>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</si>
  <si>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</si>
  <si>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</si>
  <si>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</si>
  <si>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</si>
  <si>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</si>
  <si>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</si>
  <si>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</si>
  <si>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</si>
  <si>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</si>
  <si>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</si>
  <si>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</si>
  <si>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</si>
  <si>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</si>
  <si>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</si>
  <si>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</si>
  <si>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</si>
  <si>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</si>
  <si>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</si>
  <si>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</si>
  <si>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</si>
  <si>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</si>
  <si>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</si>
  <si>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</si>
  <si>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</si>
  <si>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</si>
  <si>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</si>
  <si>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</si>
  <si>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</si>
  <si>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</si>
  <si>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</si>
  <si>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</si>
  <si>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</si>
  <si>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</si>
  <si>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</si>
  <si>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</si>
  <si>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</si>
  <si>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</si>
  <si>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</si>
  <si>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</si>
  <si>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</si>
  <si>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</si>
  <si>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</si>
  <si>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</si>
  <si>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</si>
  <si>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</si>
  <si>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</si>
  <si>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</si>
  <si>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</si>
  <si>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</si>
  <si>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</si>
  <si>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</si>
  <si>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</si>
  <si>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</si>
  <si>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</si>
  <si>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</si>
  <si>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</si>
  <si>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</si>
  <si>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</si>
  <si>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</si>
  <si>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</si>
  <si>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</si>
  <si>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</si>
  <si>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</si>
  <si>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</si>
  <si>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</si>
  <si>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</si>
  <si>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</si>
  <si>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</si>
  <si>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</si>
  <si>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</si>
  <si>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</si>
  <si>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</si>
  <si>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</si>
  <si>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</si>
  <si>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</si>
  <si>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</si>
  <si>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</si>
  <si>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</si>
  <si>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</si>
  <si>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</si>
  <si>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</si>
  <si>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</si>
  <si>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</si>
  <si>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</si>
  <si>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</si>
  <si>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</si>
  <si>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</si>
  <si>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</si>
  <si>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</si>
  <si>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</si>
  <si>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</si>
  <si>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</si>
  <si>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</si>
  <si>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</si>
  <si>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</si>
  <si>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</si>
  <si>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</si>
  <si>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</si>
  <si>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</si>
  <si>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</si>
  <si>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</si>
  <si>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</si>
  <si>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</si>
  <si>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</si>
  <si>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</si>
  <si>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</si>
  <si>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</si>
  <si>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</si>
  <si>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</si>
  <si>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</si>
  <si>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</si>
  <si>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</si>
  <si>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</si>
  <si>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</si>
  <si>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</si>
  <si>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</si>
  <si>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</si>
  <si>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</si>
  <si>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</si>
  <si>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</si>
  <si>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</si>
  <si>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</si>
  <si>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</si>
  <si>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</si>
  <si>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</si>
  <si>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</si>
  <si>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</si>
  <si>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</si>
  <si>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</si>
  <si>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</si>
  <si>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</si>
  <si>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</si>
  <si>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</si>
  <si>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</si>
  <si>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</si>
  <si>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</si>
  <si>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</si>
  <si>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</si>
  <si>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</si>
  <si>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</si>
  <si>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</si>
  <si>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</si>
  <si>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</si>
  <si>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</si>
  <si>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</si>
  <si>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</si>
  <si>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</si>
  <si>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</si>
  <si>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</si>
  <si>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</si>
  <si>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Percenatge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</si>
  <si>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</si>
  <si>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</si>
  <si>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</si>
  <si>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</si>
  <si>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</si>
  <si>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</si>
  <si>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</si>
  <si>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</si>
  <si>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</si>
  <si>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</si>
  <si>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</si>
  <si>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</si>
  <si>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</si>
  <si>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</si>
  <si>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</si>
  <si>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</si>
  <si>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</si>
  <si>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</si>
  <si>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</si>
  <si>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</si>
  <si>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</si>
  <si>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</si>
  <si>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</si>
  <si>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</si>
  <si>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</si>
  <si>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</si>
  <si>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</si>
  <si>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</si>
  <si>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</si>
  <si>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</si>
  <si>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</si>
  <si>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</si>
  <si>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</si>
  <si>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</si>
  <si>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</si>
  <si>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</si>
  <si>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</si>
  <si>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</si>
  <si>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</si>
  <si>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</si>
  <si>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</si>
  <si>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</si>
  <si>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</si>
  <si>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</si>
  <si>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</si>
  <si>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</si>
  <si>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</si>
  <si>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</si>
  <si>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</si>
  <si>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</si>
  <si>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</si>
  <si>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</si>
  <si>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</si>
  <si>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</si>
  <si>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(All)</t>
  </si>
  <si>
    <t>Row Labels</t>
  </si>
  <si>
    <t>Count of outcomes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</si>
  <si>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</si>
  <si>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</si>
  <si>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</si>
  <si>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</si>
  <si>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</si>
  <si>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</si>
  <si>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</si>
  <si>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</si>
  <si>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</si>
  <si>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</si>
  <si>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</si>
  <si>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</si>
  <si>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</si>
  <si>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</si>
  <si>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</si>
  <si>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</si>
  <si>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</si>
  <si>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</si>
  <si>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</si>
  <si>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</t>
  </si>
  <si>
    <t>Average Donation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</si>
  <si>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</si>
  <si>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</si>
  <si>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</si>
  <si>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</si>
  <si>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</si>
  <si>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</si>
  <si>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</si>
  <si>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</si>
  <si>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</si>
  <si>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</si>
  <si>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</si>
  <si>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</si>
  <si>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</t>
  </si>
  <si>
    <t>Lower Quartile of Pledged</t>
  </si>
  <si>
    <t>IQR of pledged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</si>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</sst>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[Kickstarter_Challenge.xlsx]Theather Outcomes by Launch Dat!PivotTable2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pattFill prst="pct50">
              <a:fgClr>
                <a:schemeClr val="accent4"/>
              </a:fgClr>
              <a:bgClr>
                <a:schemeClr val="accent4"/>
              </a:bgClr>
            </a:patt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Outcomes by Launch Dat'!$B$5:$B$6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'Theather Outcomes by Launch Dat'!$A$7:$A$19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A1-407C-B25F-59B226C3D126}"/>
            </c:ext>
          </c:extLst>
        </c:ser>
        <c:ser>
          <c:idx val="1"/>
          <c:order val="1"/>
          <c:tx>
            <c:strRef>
              <c:f>'Theather Outcomes by Launch Dat'!$C$5:$C$6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'Theather Outcomes by Launch Dat'!$A$7:$A$19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A1-407C-B25F-59B226C3D126}"/>
            </c:ext>
          </c:extLst>
        </c:ser>
        <c:ser>
          <c:idx val="2"/>
          <c:order val="2"/>
          <c:tx>
            <c:strRef>
              <c:f>'Theather Outcomes by Launch Dat'!$D$5:$D$6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pattFill prst="pct50">
                <a:fgClr>
                  <a:schemeClr val="accent4"/>
                </a:fgClr>
                <a:bgClr>
                  <a:schemeClr val="accent4"/>
                </a:bgClr>
              </a:patt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'Theather Outcomes by Launch Dat'!$A$7:$A$19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A1-407C-B25F-59B226C3D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238864"/>
        <c:axId val="515236784"/>
      </c:lineChart>
      <c:catAx>
        <c:axId val="51523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6784"/>
        <c:crosses val="autoZero"/>
        <c:auto val="1"/>
        <c:lblAlgn val="ctr"/>
        <c:lblOffset val="100"/>
        <c:noMultiLvlLbl val="0"/>
      </c:catAx>
      <c:valAx>
        <c:axId val="5152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8-4071-B3E1-646D995A67E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F8-4071-B3E1-646D995A67E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F8-4071-B3E1-646D995A6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7697296"/>
        <c:axId val="1227681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47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3F8-4071-B3E1-646D995A67E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6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3F8-4071-B3E1-646D995A67E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82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3F8-4071-B3E1-646D995A67E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F8-4071-B3E1-646D995A67E7}"/>
                  </c:ext>
                </c:extLst>
              </c15:ser>
            </c15:filteredLineSeries>
          </c:ext>
        </c:extLst>
      </c:lineChart>
      <c:catAx>
        <c:axId val="122769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81904"/>
        <c:crosses val="autoZero"/>
        <c:auto val="1"/>
        <c:lblAlgn val="ctr"/>
        <c:lblOffset val="100"/>
        <c:noMultiLvlLbl val="0"/>
      </c:catAx>
      <c:valAx>
        <c:axId val="122768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97296"/>
        <c:crosses val="autoZero"/>
        <c:crossBetween val="between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630900956885897"/>
          <c:y val="7.5995667921697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 '!$B$5:$B$8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3-44C1-9A62-F24E8B227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7137216"/>
        <c:axId val="1407136800"/>
      </c:barChart>
      <c:catAx>
        <c:axId val="140713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136800"/>
        <c:crosses val="autoZero"/>
        <c:auto val="1"/>
        <c:lblAlgn val="ctr"/>
        <c:lblOffset val="100"/>
        <c:noMultiLvlLbl val="0"/>
      </c:catAx>
      <c:valAx>
        <c:axId val="14071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13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2-46BB-BE4B-76AF0F6E59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2-46BB-BE4B-76AF0F6E593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92-46BB-BE4B-76AF0F6E5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1163504"/>
        <c:axId val="1521155600"/>
      </c:barChart>
      <c:catAx>
        <c:axId val="152116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155600"/>
        <c:crosses val="autoZero"/>
        <c:auto val="1"/>
        <c:lblAlgn val="ctr"/>
        <c:lblOffset val="100"/>
        <c:noMultiLvlLbl val="0"/>
      </c:catAx>
      <c:valAx>
        <c:axId val="1521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1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2-4C64-ABF7-26CA374CE3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2-4C64-ABF7-26CA374CE3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2-4C64-ABF7-26CA374CE3F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C2-4C64-ABF7-26CA374CE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773200"/>
        <c:axId val="169781520"/>
      </c:lineChart>
      <c:catAx>
        <c:axId val="16977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81520"/>
        <c:crosses val="autoZero"/>
        <c:auto val="1"/>
        <c:lblAlgn val="ctr"/>
        <c:lblOffset val="100"/>
        <c:noMultiLvlLbl val="0"/>
      </c:catAx>
      <c:valAx>
        <c:axId val="16978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7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D8C925B-CB67-4D1C-B3C3-3F5FA26760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448FF3-A705-4C4F-9862-5FD9A28522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2101EC-26D5-4BDB-A4B8-AB13B10C59F8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73B3F9-2906-4FF7-900F-478DE78DC7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122BA2-B53A-9F68-BD21-753ADC4077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175260</xdr:rowOff>
    </xdr:from>
    <xdr:to>
      <xdr:col>15</xdr:col>
      <xdr:colOff>251460</xdr:colOff>
      <xdr:row>21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323EF7-7C4A-7128-44CE-820216D5A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10</xdr:col>
      <xdr:colOff>487680</xdr:colOff>
      <xdr:row>35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A3C6A8-F2B0-C5D1-B3EF-898559029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10027</xdr:colOff>
      <xdr:row>2</xdr:row>
      <xdr:rowOff>14304</xdr:rowOff>
    </xdr:from>
    <xdr:to>
      <xdr:col>12</xdr:col>
      <xdr:colOff>528254</xdr:colOff>
      <xdr:row>17</xdr:row>
      <xdr:rowOff>14303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261AC-D384-C76D-1EA5-318F98B63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1</xdr:row>
      <xdr:rowOff>11430</xdr:rowOff>
    </xdr:from>
    <xdr:to>
      <xdr:col>13</xdr:col>
      <xdr:colOff>510540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20F0D-357E-B13F-A3AF-B64C6E470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167640</xdr:rowOff>
    </xdr:from>
    <xdr:to>
      <xdr:col>14</xdr:col>
      <xdr:colOff>312420</xdr:colOff>
      <xdr:row>17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FF5D94-81F7-50DE-7E28-122000D3C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ibarra" refreshedDate="44805.870665625" createdVersion="8" refreshedVersion="8" minRefreshableVersion="3" recordCount="4114" xr:uid="{CD06BCE6-525A-4808-8E7D-8F566C46B6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atge Funded" numFmtId="0">
      <sharedItems containsSemiMixedTypes="0" containsString="0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ibarra" refreshedDate="44805.892444907404" createdVersion="8" refreshedVersion="8" minRefreshableVersion="3" recordCount="4114" xr:uid="{143C3CDE-0D5A-4BB1-A037-0ECB473CDF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atge Funded" numFmtId="0">
      <sharedItems containsSemiMixedTypes="0" containsString="0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ibarra" refreshedDate="44816.974241666663" createdVersion="8" refreshedVersion="8" minRefreshableVersion="3" recordCount="4115" xr:uid="{E5E4FA40-01E1-4C58-8270-E4B30D2D401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at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x v="0"/>
    <n v="182"/>
    <b v="1"/>
    <s v="film &amp; video/television"/>
    <n v="137"/>
    <n v="63.9176"/>
    <x v="0"/>
    <s v="television"/>
    <x v="0"/>
    <d v="2015-07-23T03:00:00"/>
    <x v="0"/>
  </r>
  <r>
    <x v="1"/>
    <x v="1"/>
    <s v="A Hannibal TV Show Fan Convention and Art Collective"/>
    <n v="10275"/>
    <n v="14653"/>
    <x v="0"/>
    <s v="US"/>
    <s v="USD"/>
    <x v="1"/>
    <x v="1"/>
    <x v="0"/>
    <n v="79"/>
    <b v="1"/>
    <s v="film &amp; video/television"/>
    <n v="143"/>
    <n v="185.48099999999999"/>
    <x v="0"/>
    <s v="television"/>
    <x v="1"/>
    <d v="2017-03-02T14:24:43"/>
    <x v="0"/>
  </r>
  <r>
    <x v="2"/>
    <x v="2"/>
    <s v="Completion fund for post-production for teaser of British crime/drama tv series about a girl who sells morals for money"/>
    <n v="500"/>
    <n v="525"/>
    <x v="0"/>
    <s v="GB"/>
    <s v="GBP"/>
    <x v="2"/>
    <x v="2"/>
    <x v="0"/>
    <n v="35"/>
    <b v="1"/>
    <s v="film &amp; video/television"/>
    <n v="105"/>
    <n v="15"/>
    <x v="0"/>
    <s v="television"/>
    <x v="2"/>
    <d v="2016-02-15T16:51:23"/>
    <x v="0"/>
  </r>
  <r>
    <x v="3"/>
    <x v="3"/>
    <s v="We already produced the *very* beginning of this story. Help us to see it through?"/>
    <n v="10000"/>
    <n v="10390"/>
    <x v="0"/>
    <s v="US"/>
    <s v="USD"/>
    <x v="3"/>
    <x v="3"/>
    <x v="0"/>
    <n v="150"/>
    <b v="1"/>
    <s v="film &amp; video/television"/>
    <n v="104"/>
    <n v="69.2667"/>
    <x v="0"/>
    <s v="television"/>
    <x v="3"/>
    <d v="2014-08-07T12:21:47"/>
    <x v="0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x v="0"/>
    <n v="284"/>
    <b v="1"/>
    <s v="film &amp; video/television"/>
    <n v="123"/>
    <n v="190.55029999999999"/>
    <x v="0"/>
    <s v="television"/>
    <x v="4"/>
    <d v="2015-12-19T20:01:19"/>
    <x v="0"/>
  </r>
  <r>
    <x v="5"/>
    <x v="5"/>
    <s v="The BBQ Daddy will be Filming the 1st episode of the Next Hit series to come to Network Television &quot;Bailout My Cookout&quot;"/>
    <n v="3999"/>
    <n v="4390"/>
    <x v="0"/>
    <s v="US"/>
    <s v="USD"/>
    <x v="5"/>
    <x v="5"/>
    <x v="0"/>
    <n v="47"/>
    <b v="1"/>
    <s v="film &amp; video/television"/>
    <n v="110"/>
    <n v="93.404300000000006"/>
    <x v="0"/>
    <s v="television"/>
    <x v="5"/>
    <d v="2016-07-29T05:35:00"/>
    <x v="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x v="0"/>
    <n v="58"/>
    <b v="1"/>
    <s v="film &amp; video/television"/>
    <n v="106"/>
    <n v="146.8793"/>
    <x v="0"/>
    <s v="television"/>
    <x v="6"/>
    <d v="2014-06-14T01:44:10"/>
    <x v="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x v="7"/>
    <x v="7"/>
    <x v="0"/>
    <n v="57"/>
    <b v="1"/>
    <s v="film &amp; video/television"/>
    <n v="101"/>
    <n v="159.8246"/>
    <x v="0"/>
    <s v="television"/>
    <x v="7"/>
    <d v="2016-07-05T01:07:47"/>
    <x v="0"/>
  </r>
  <r>
    <x v="8"/>
    <x v="8"/>
    <s v="Help us raise the funds to film our pilot episode!"/>
    <n v="3500"/>
    <n v="3501.52"/>
    <x v="0"/>
    <s v="US"/>
    <s v="USD"/>
    <x v="8"/>
    <x v="8"/>
    <x v="0"/>
    <n v="12"/>
    <b v="1"/>
    <s v="film &amp; video/television"/>
    <n v="100"/>
    <n v="291.79329999999999"/>
    <x v="0"/>
    <s v="television"/>
    <x v="8"/>
    <d v="2016-04-15T21:00:00"/>
    <x v="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x v="9"/>
    <x v="0"/>
    <n v="20"/>
    <b v="1"/>
    <s v="film &amp; video/television"/>
    <n v="126"/>
    <n v="31.499500000000001"/>
    <x v="0"/>
    <s v="television"/>
    <x v="9"/>
    <d v="2016-04-17T02:29:04"/>
    <x v="0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x v="10"/>
    <x v="10"/>
    <x v="0"/>
    <n v="19"/>
    <b v="1"/>
    <s v="film &amp; video/television"/>
    <n v="101"/>
    <n v="158.6842"/>
    <x v="0"/>
    <s v="television"/>
    <x v="10"/>
    <d v="2014-06-25T01:37:59"/>
    <x v="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x v="11"/>
    <x v="0"/>
    <n v="75"/>
    <b v="1"/>
    <s v="film &amp; video/television"/>
    <n v="121"/>
    <n v="80.333299999999994"/>
    <x v="0"/>
    <s v="television"/>
    <x v="11"/>
    <d v="2016-08-22T03:00:00"/>
    <x v="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x v="12"/>
    <x v="12"/>
    <x v="0"/>
    <n v="827"/>
    <b v="1"/>
    <s v="film &amp; video/television"/>
    <n v="165"/>
    <n v="59.961300000000001"/>
    <x v="0"/>
    <s v="television"/>
    <x v="12"/>
    <d v="2014-07-16T03:00:00"/>
    <x v="0"/>
  </r>
  <r>
    <x v="13"/>
    <x v="13"/>
    <s v="A travel series hosted by touring musicians that profiles a different American city in each episode."/>
    <n v="3500"/>
    <n v="5599"/>
    <x v="0"/>
    <s v="US"/>
    <s v="USD"/>
    <x v="13"/>
    <x v="13"/>
    <x v="0"/>
    <n v="51"/>
    <b v="1"/>
    <s v="film &amp; video/television"/>
    <n v="160"/>
    <n v="109.7843"/>
    <x v="0"/>
    <s v="television"/>
    <x v="13"/>
    <d v="2016-06-23T20:27:00"/>
    <x v="0"/>
  </r>
  <r>
    <x v="14"/>
    <x v="14"/>
    <s v="A highly charged post apocalyptic sci fi series that pulls no punches!"/>
    <n v="6000"/>
    <n v="6056"/>
    <x v="0"/>
    <s v="AU"/>
    <s v="AUD"/>
    <x v="14"/>
    <x v="14"/>
    <x v="0"/>
    <n v="41"/>
    <b v="1"/>
    <s v="film &amp; video/television"/>
    <n v="101"/>
    <n v="147.7073"/>
    <x v="0"/>
    <s v="television"/>
    <x v="14"/>
    <d v="2014-07-13T13:59:00"/>
    <x v="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x v="15"/>
    <x v="15"/>
    <x v="0"/>
    <n v="98"/>
    <b v="1"/>
    <s v="film &amp; video/television"/>
    <n v="107"/>
    <n v="21.755099999999999"/>
    <x v="0"/>
    <s v="television"/>
    <x v="15"/>
    <d v="2015-09-27T20:14:00"/>
    <x v="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x v="16"/>
    <x v="0"/>
    <n v="70"/>
    <b v="1"/>
    <s v="film &amp; video/television"/>
    <n v="100"/>
    <n v="171.84289999999999"/>
    <x v="0"/>
    <s v="television"/>
    <x v="16"/>
    <d v="2014-06-16T05:30:00"/>
    <x v="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x v="17"/>
    <x v="17"/>
    <x v="0"/>
    <n v="36"/>
    <b v="1"/>
    <s v="film &amp; video/television"/>
    <n v="101"/>
    <n v="41.944400000000002"/>
    <x v="0"/>
    <s v="television"/>
    <x v="17"/>
    <d v="2014-11-04T18:33:42"/>
    <x v="0"/>
  </r>
  <r>
    <x v="18"/>
    <x v="18"/>
    <s v="The Indian cooking show you crave: complete with cooking, travel to India, and loads of spicy inspiration with Anupy."/>
    <n v="30000"/>
    <n v="31896.33"/>
    <x v="0"/>
    <s v="US"/>
    <s v="USD"/>
    <x v="18"/>
    <x v="18"/>
    <x v="0"/>
    <n v="342"/>
    <b v="1"/>
    <s v="film &amp; video/television"/>
    <n v="106"/>
    <n v="93.264099999999999"/>
    <x v="0"/>
    <s v="television"/>
    <x v="18"/>
    <d v="2014-09-17T13:00:56"/>
    <x v="0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x v="19"/>
    <x v="19"/>
    <x v="0"/>
    <n v="22"/>
    <b v="1"/>
    <s v="film &amp; video/television"/>
    <n v="145"/>
    <n v="56.136400000000002"/>
    <x v="0"/>
    <s v="television"/>
    <x v="19"/>
    <d v="2015-07-20T19:35:34"/>
    <x v="0"/>
  </r>
  <r>
    <x v="20"/>
    <x v="20"/>
    <s v="Help us reach our goal &amp; pay the drama dept that is performing the hard read, which is set for October 2015."/>
    <n v="2000"/>
    <n v="2004"/>
    <x v="0"/>
    <s v="US"/>
    <s v="USD"/>
    <x v="20"/>
    <x v="20"/>
    <x v="0"/>
    <n v="25"/>
    <b v="1"/>
    <s v="film &amp; video/television"/>
    <n v="100"/>
    <n v="80.16"/>
    <x v="0"/>
    <s v="television"/>
    <x v="20"/>
    <d v="2015-09-13T18:11:52"/>
    <x v="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x v="0"/>
    <n v="101"/>
    <b v="1"/>
    <s v="film &amp; video/television"/>
    <n v="109"/>
    <n v="199.90100000000001"/>
    <x v="0"/>
    <s v="television"/>
    <x v="21"/>
    <d v="2014-09-26T15:03:09"/>
    <x v="0"/>
  </r>
  <r>
    <x v="22"/>
    <x v="22"/>
    <s v="Meet Gary, and Troy: Two unlikely friends that investigate &quot;strange phenomenon&quot;."/>
    <n v="350"/>
    <n v="410"/>
    <x v="0"/>
    <s v="US"/>
    <s v="USD"/>
    <x v="22"/>
    <x v="22"/>
    <x v="0"/>
    <n v="8"/>
    <b v="1"/>
    <s v="film &amp; video/television"/>
    <n v="117"/>
    <n v="51.25"/>
    <x v="0"/>
    <s v="television"/>
    <x v="22"/>
    <d v="2015-01-01T07:59:00"/>
    <x v="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x v="23"/>
    <x v="23"/>
    <x v="0"/>
    <n v="23"/>
    <b v="1"/>
    <s v="film &amp; video/television"/>
    <n v="119"/>
    <n v="103.04349999999999"/>
    <x v="0"/>
    <s v="television"/>
    <x v="23"/>
    <d v="2015-04-30T15:20:00"/>
    <x v="0"/>
  </r>
  <r>
    <x v="24"/>
    <x v="24"/>
    <s v="STL Up Late is a weekly late night comedy talk show for St. Louis television."/>
    <n v="35000"/>
    <n v="38082.69"/>
    <x v="0"/>
    <s v="US"/>
    <s v="USD"/>
    <x v="24"/>
    <x v="24"/>
    <x v="0"/>
    <n v="574"/>
    <b v="1"/>
    <s v="film &amp; video/television"/>
    <n v="109"/>
    <n v="66.346100000000007"/>
    <x v="0"/>
    <s v="television"/>
    <x v="24"/>
    <d v="2015-09-15T19:39:00"/>
    <x v="0"/>
  </r>
  <r>
    <x v="25"/>
    <x v="25"/>
    <s v="A dram-com television series revolved around memory and the hardships and revelations that come with its early turning point."/>
    <n v="600"/>
    <n v="800"/>
    <x v="0"/>
    <s v="US"/>
    <s v="USD"/>
    <x v="25"/>
    <x v="25"/>
    <x v="0"/>
    <n v="14"/>
    <b v="1"/>
    <s v="film &amp; video/television"/>
    <n v="133"/>
    <n v="57.142899999999997"/>
    <x v="0"/>
    <s v="television"/>
    <x v="25"/>
    <d v="2016-01-09T00:36:01"/>
    <x v="0"/>
  </r>
  <r>
    <x v="26"/>
    <x v="26"/>
    <s v="Highlighting Sicily's points of light: its extraordinary people. Editing phase is now underway!!!"/>
    <n v="1250"/>
    <n v="1940"/>
    <x v="0"/>
    <s v="US"/>
    <s v="USD"/>
    <x v="26"/>
    <x v="26"/>
    <x v="0"/>
    <n v="19"/>
    <b v="1"/>
    <s v="film &amp; video/television"/>
    <n v="155"/>
    <n v="102.1053"/>
    <x v="0"/>
    <s v="television"/>
    <x v="26"/>
    <d v="2014-08-17T12:22:24"/>
    <x v="0"/>
  </r>
  <r>
    <x v="27"/>
    <x v="27"/>
    <s v="B-Rabbit is a hilarious depiction of immigrating to New Zealand and the life you desperately tried to leave behind."/>
    <n v="20000"/>
    <n v="22345"/>
    <x v="0"/>
    <s v="NZ"/>
    <s v="NZD"/>
    <x v="27"/>
    <x v="27"/>
    <x v="0"/>
    <n v="150"/>
    <b v="1"/>
    <s v="film &amp; video/television"/>
    <n v="112"/>
    <n v="148.9667"/>
    <x v="0"/>
    <s v="television"/>
    <x v="27"/>
    <d v="2014-11-16T04:57:13"/>
    <x v="0"/>
  </r>
  <r>
    <x v="28"/>
    <x v="28"/>
    <s v="John and Brian are on a quest to change people's lives and rehabilitate dogs."/>
    <n v="12000"/>
    <n v="12042"/>
    <x v="0"/>
    <s v="US"/>
    <s v="USD"/>
    <x v="28"/>
    <x v="28"/>
    <x v="0"/>
    <n v="71"/>
    <b v="1"/>
    <s v="film &amp; video/television"/>
    <n v="100"/>
    <n v="169.60560000000001"/>
    <x v="0"/>
    <s v="television"/>
    <x v="28"/>
    <d v="2015-12-16T23:08:04"/>
    <x v="0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x v="29"/>
    <x v="29"/>
    <x v="0"/>
    <n v="117"/>
    <b v="1"/>
    <s v="film &amp; video/television"/>
    <n v="123"/>
    <n v="31.623899999999999"/>
    <x v="0"/>
    <s v="television"/>
    <x v="29"/>
    <d v="2014-07-22T16:09:28"/>
    <x v="0"/>
  </r>
  <r>
    <x v="30"/>
    <x v="30"/>
    <s v="Comedy series about three introverted roommates coping with single life, secret resentments, and loudmouthed extroverts."/>
    <n v="4000"/>
    <n v="4051.99"/>
    <x v="0"/>
    <s v="US"/>
    <s v="USD"/>
    <x v="30"/>
    <x v="30"/>
    <x v="0"/>
    <n v="53"/>
    <b v="1"/>
    <s v="film &amp; video/television"/>
    <n v="101"/>
    <n v="76.452600000000004"/>
    <x v="0"/>
    <s v="television"/>
    <x v="30"/>
    <d v="2014-08-21T07:01:55"/>
    <x v="0"/>
  </r>
  <r>
    <x v="31"/>
    <x v="31"/>
    <s v="After a two-year hiatus, The Alan Katz Show is coming back! But it can't unless we can get a 16gb flash drive valued at $12.71!"/>
    <n v="13"/>
    <n v="13"/>
    <x v="0"/>
    <s v="US"/>
    <s v="USD"/>
    <x v="31"/>
    <x v="31"/>
    <x v="0"/>
    <n v="1"/>
    <b v="1"/>
    <s v="film &amp; video/television"/>
    <n v="100"/>
    <n v="13"/>
    <x v="0"/>
    <s v="television"/>
    <x v="31"/>
    <d v="2016-01-25T19:00:34"/>
    <x v="0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x v="32"/>
    <x v="0"/>
    <n v="89"/>
    <b v="1"/>
    <s v="film &amp; video/television"/>
    <n v="100"/>
    <n v="320.44940000000003"/>
    <x v="0"/>
    <s v="television"/>
    <x v="32"/>
    <d v="2016-05-13T03:59:00"/>
    <x v="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x v="33"/>
    <x v="33"/>
    <x v="0"/>
    <n v="64"/>
    <b v="1"/>
    <s v="film &amp; video/television"/>
    <n v="102"/>
    <n v="83.75"/>
    <x v="0"/>
    <s v="television"/>
    <x v="33"/>
    <d v="2015-11-08T16:51:41"/>
    <x v="0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x v="34"/>
    <x v="34"/>
    <x v="0"/>
    <n v="68"/>
    <b v="1"/>
    <s v="film &amp; video/television"/>
    <n v="130"/>
    <n v="49.882399999999997"/>
    <x v="0"/>
    <s v="television"/>
    <x v="34"/>
    <d v="2014-08-05T07:43:21"/>
    <x v="0"/>
  </r>
  <r>
    <x v="35"/>
    <x v="35"/>
    <s v="Why Adam? is an independent TV show that explores concepts of basic science in everyday life."/>
    <n v="1000"/>
    <n v="1665"/>
    <x v="0"/>
    <s v="US"/>
    <s v="USD"/>
    <x v="35"/>
    <x v="35"/>
    <x v="0"/>
    <n v="28"/>
    <b v="1"/>
    <s v="film &amp; video/television"/>
    <n v="167"/>
    <n v="59.464300000000001"/>
    <x v="0"/>
    <s v="television"/>
    <x v="35"/>
    <d v="2015-04-28T00:00:00"/>
    <x v="0"/>
  </r>
  <r>
    <x v="36"/>
    <x v="36"/>
    <s v="A modern day priest makes an unusual discovery, setting off a chain of events."/>
    <n v="6000"/>
    <n v="8529"/>
    <x v="0"/>
    <s v="US"/>
    <s v="USD"/>
    <x v="36"/>
    <x v="36"/>
    <x v="0"/>
    <n v="44"/>
    <b v="1"/>
    <s v="film &amp; video/television"/>
    <n v="142"/>
    <n v="193.8409"/>
    <x v="0"/>
    <s v="television"/>
    <x v="36"/>
    <d v="2015-04-04T06:22:05"/>
    <x v="0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x v="37"/>
    <x v="0"/>
    <n v="253"/>
    <b v="1"/>
    <s v="film &amp; video/television"/>
    <n v="183"/>
    <n v="159.5138"/>
    <x v="0"/>
    <s v="television"/>
    <x v="37"/>
    <d v="2015-02-27T16:37:59"/>
    <x v="0"/>
  </r>
  <r>
    <x v="38"/>
    <x v="38"/>
    <s v="A television show about three brothers from Chicago on a mission to discover and highlight the best breweries in America."/>
    <n v="2500"/>
    <n v="2751"/>
    <x v="0"/>
    <s v="US"/>
    <s v="USD"/>
    <x v="38"/>
    <x v="38"/>
    <x v="0"/>
    <n v="66"/>
    <b v="1"/>
    <s v="film &amp; video/television"/>
    <n v="110"/>
    <n v="41.681800000000003"/>
    <x v="0"/>
    <s v="television"/>
    <x v="38"/>
    <d v="2013-05-11T01:22:24"/>
    <x v="0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x v="39"/>
    <x v="39"/>
    <x v="0"/>
    <n v="217"/>
    <b v="1"/>
    <s v="film &amp; video/television"/>
    <n v="131"/>
    <n v="150.89859999999999"/>
    <x v="0"/>
    <s v="television"/>
    <x v="39"/>
    <d v="2014-05-25T22:59:00"/>
    <x v="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x v="40"/>
    <x v="40"/>
    <x v="0"/>
    <n v="16"/>
    <b v="1"/>
    <s v="film &amp; video/television"/>
    <n v="101"/>
    <n v="126.6875"/>
    <x v="0"/>
    <s v="television"/>
    <x v="40"/>
    <d v="2014-06-19T04:00:00"/>
    <x v="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x v="0"/>
    <n v="19"/>
    <b v="1"/>
    <s v="film &amp; video/television"/>
    <n v="100"/>
    <n v="105.2632"/>
    <x v="0"/>
    <s v="television"/>
    <x v="41"/>
    <d v="2014-10-05T13:39:14"/>
    <x v="0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x v="42"/>
    <x v="42"/>
    <x v="0"/>
    <n v="169"/>
    <b v="1"/>
    <s v="film &amp; video/television"/>
    <n v="142"/>
    <n v="117.51479999999999"/>
    <x v="0"/>
    <s v="television"/>
    <x v="42"/>
    <d v="2014-12-28T15:20:26"/>
    <x v="0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x v="43"/>
    <x v="0"/>
    <n v="263"/>
    <b v="1"/>
    <s v="film &amp; video/television"/>
    <n v="309"/>
    <n v="117.3612"/>
    <x v="0"/>
    <s v="television"/>
    <x v="43"/>
    <d v="2014-07-13T00:00:00"/>
    <x v="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x v="44"/>
    <x v="44"/>
    <x v="0"/>
    <n v="15"/>
    <b v="1"/>
    <s v="film &amp; video/television"/>
    <n v="100"/>
    <n v="133.33330000000001"/>
    <x v="0"/>
    <s v="television"/>
    <x v="44"/>
    <d v="2014-10-07T02:22:17"/>
    <x v="0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x v="45"/>
    <x v="45"/>
    <x v="0"/>
    <n v="61"/>
    <b v="1"/>
    <s v="film &amp; video/television"/>
    <n v="120"/>
    <n v="98.360699999999994"/>
    <x v="0"/>
    <s v="television"/>
    <x v="45"/>
    <d v="2016-04-27T14:58:27"/>
    <x v="0"/>
  </r>
  <r>
    <x v="46"/>
    <x v="46"/>
    <s v="The legendary community TV programme Joy's World is in dire need of new equipment! We are hoping you can help."/>
    <n v="8400"/>
    <n v="8750"/>
    <x v="0"/>
    <s v="AU"/>
    <s v="AUD"/>
    <x v="46"/>
    <x v="46"/>
    <x v="0"/>
    <n v="45"/>
    <b v="1"/>
    <s v="film &amp; video/television"/>
    <n v="104"/>
    <n v="194.4444"/>
    <x v="0"/>
    <s v="television"/>
    <x v="46"/>
    <d v="2015-12-15T23:09:34"/>
    <x v="0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x v="47"/>
    <x v="47"/>
    <x v="0"/>
    <n v="70"/>
    <b v="1"/>
    <s v="film &amp; video/television"/>
    <n v="108"/>
    <n v="76.864999999999995"/>
    <x v="0"/>
    <s v="television"/>
    <x v="47"/>
    <d v="2014-12-19T20:40:07"/>
    <x v="0"/>
  </r>
  <r>
    <x v="48"/>
    <x v="48"/>
    <s v="With future neo-London as a backdrop to this new independent TV pilot, we investigate the bad and the corrupt that rule London."/>
    <n v="2000"/>
    <n v="2159"/>
    <x v="0"/>
    <s v="GB"/>
    <s v="GBP"/>
    <x v="48"/>
    <x v="48"/>
    <x v="0"/>
    <n v="38"/>
    <b v="1"/>
    <s v="film &amp; video/television"/>
    <n v="108"/>
    <n v="56.815800000000003"/>
    <x v="0"/>
    <s v="television"/>
    <x v="48"/>
    <d v="2015-03-01T12:00:00"/>
    <x v="0"/>
  </r>
  <r>
    <x v="49"/>
    <x v="49"/>
    <s v="Driving Jersey is real people telling real stories."/>
    <n v="12000"/>
    <n v="12000"/>
    <x v="0"/>
    <s v="US"/>
    <s v="USD"/>
    <x v="49"/>
    <x v="49"/>
    <x v="0"/>
    <n v="87"/>
    <b v="1"/>
    <s v="film &amp; video/television"/>
    <n v="100"/>
    <n v="137.93100000000001"/>
    <x v="0"/>
    <s v="television"/>
    <x v="49"/>
    <d v="2015-10-24T04:14:05"/>
    <x v="0"/>
  </r>
  <r>
    <x v="50"/>
    <x v="50"/>
    <s v="A brand new dating show which helps one lucky lady find her Mr Right with difficult decisions to make along the way."/>
    <n v="600"/>
    <n v="600"/>
    <x v="0"/>
    <s v="GB"/>
    <s v="GBP"/>
    <x v="50"/>
    <x v="50"/>
    <x v="0"/>
    <n v="22"/>
    <b v="1"/>
    <s v="film &amp; video/television"/>
    <n v="100"/>
    <n v="27.2727"/>
    <x v="0"/>
    <s v="television"/>
    <x v="50"/>
    <d v="2015-01-30T17:00:00"/>
    <x v="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x v="51"/>
    <x v="0"/>
    <n v="119"/>
    <b v="1"/>
    <s v="film &amp; video/television"/>
    <n v="128"/>
    <n v="118.3361"/>
    <x v="0"/>
    <s v="television"/>
    <x v="51"/>
    <d v="2015-08-10T22:17:17"/>
    <x v="0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x v="52"/>
    <x v="52"/>
    <x v="0"/>
    <n v="52"/>
    <b v="1"/>
    <s v="film &amp; video/television"/>
    <n v="116"/>
    <n v="223.48079999999999"/>
    <x v="0"/>
    <s v="television"/>
    <x v="52"/>
    <d v="2014-07-17T16:50:46"/>
    <x v="0"/>
  </r>
  <r>
    <x v="53"/>
    <x v="53"/>
    <s v="Delicious TV's Vegan Mashup launching season two on public television"/>
    <n v="3000"/>
    <n v="3289"/>
    <x v="0"/>
    <s v="US"/>
    <s v="USD"/>
    <x v="53"/>
    <x v="53"/>
    <x v="0"/>
    <n v="117"/>
    <b v="1"/>
    <s v="film &amp; video/television"/>
    <n v="110"/>
    <n v="28.1111"/>
    <x v="0"/>
    <s v="television"/>
    <x v="53"/>
    <d v="2014-04-04T22:00:00"/>
    <x v="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x v="54"/>
    <x v="0"/>
    <n v="52"/>
    <b v="1"/>
    <s v="film &amp; video/television"/>
    <n v="101"/>
    <n v="194.23079999999999"/>
    <x v="0"/>
    <s v="television"/>
    <x v="54"/>
    <d v="2015-12-25T17:07:01"/>
    <x v="0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x v="0"/>
    <n v="86"/>
    <b v="1"/>
    <s v="film &amp; video/television"/>
    <n v="129"/>
    <n v="128.95349999999999"/>
    <x v="0"/>
    <s v="television"/>
    <x v="55"/>
    <d v="2016-05-27T23:15:16"/>
    <x v="0"/>
  </r>
  <r>
    <x v="56"/>
    <x v="56"/>
    <s v="We want to see more women's cycling on TV - and we need your help to make it happen!"/>
    <n v="8000"/>
    <n v="8581"/>
    <x v="0"/>
    <s v="GB"/>
    <s v="GBP"/>
    <x v="56"/>
    <x v="56"/>
    <x v="0"/>
    <n v="174"/>
    <b v="1"/>
    <s v="film &amp; video/television"/>
    <n v="107"/>
    <n v="49.316099999999999"/>
    <x v="0"/>
    <s v="television"/>
    <x v="56"/>
    <d v="2015-06-08T16:00:00"/>
    <x v="0"/>
  </r>
  <r>
    <x v="57"/>
    <x v="57"/>
    <s v="An entertainment network built with a focus of uniting our community with quality, relevant live and scripted entertainment."/>
    <n v="15000"/>
    <n v="15285"/>
    <x v="0"/>
    <s v="US"/>
    <s v="USD"/>
    <x v="57"/>
    <x v="57"/>
    <x v="0"/>
    <n v="69"/>
    <b v="1"/>
    <s v="film &amp; video/television"/>
    <n v="102"/>
    <n v="221.52170000000001"/>
    <x v="0"/>
    <s v="television"/>
    <x v="57"/>
    <d v="2015-04-25T19:59:22"/>
    <x v="0"/>
  </r>
  <r>
    <x v="58"/>
    <x v="58"/>
    <s v="Alex thought he knew how the world worked. You live, you die and it's over. He was very, very wrong."/>
    <n v="10000"/>
    <n v="10291"/>
    <x v="0"/>
    <s v="US"/>
    <s v="USD"/>
    <x v="58"/>
    <x v="58"/>
    <x v="0"/>
    <n v="75"/>
    <b v="1"/>
    <s v="film &amp; video/television"/>
    <n v="103"/>
    <n v="137.2133"/>
    <x v="0"/>
    <s v="television"/>
    <x v="58"/>
    <d v="2014-11-19T18:52:52"/>
    <x v="0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x v="59"/>
    <x v="0"/>
    <n v="33"/>
    <b v="1"/>
    <s v="film &amp; video/television"/>
    <n v="100"/>
    <n v="606.82240000000002"/>
    <x v="0"/>
    <s v="television"/>
    <x v="59"/>
    <d v="2015-09-14T21:00:00"/>
    <x v="0"/>
  </r>
  <r>
    <x v="60"/>
    <x v="60"/>
    <s v="Set in a beautiful but desolate world, we see how loneliness can lead to friendship in unconventional ways."/>
    <n v="4500"/>
    <n v="4648.33"/>
    <x v="0"/>
    <s v="GB"/>
    <s v="GBP"/>
    <x v="60"/>
    <x v="60"/>
    <x v="0"/>
    <n v="108"/>
    <b v="1"/>
    <s v="film &amp; video/shorts"/>
    <n v="103"/>
    <n v="43.040100000000002"/>
    <x v="0"/>
    <s v="shorts"/>
    <x v="60"/>
    <d v="2014-03-23T00:00:00"/>
    <x v="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x v="61"/>
    <x v="61"/>
    <x v="0"/>
    <n v="23"/>
    <b v="1"/>
    <s v="film &amp; video/shorts"/>
    <n v="148"/>
    <n v="322.3913"/>
    <x v="0"/>
    <s v="shorts"/>
    <x v="61"/>
    <d v="2013-06-06T19:32:37"/>
    <x v="0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x v="62"/>
    <x v="62"/>
    <x v="0"/>
    <n v="48"/>
    <b v="1"/>
    <s v="film &amp; video/shorts"/>
    <n v="155"/>
    <n v="96.708299999999994"/>
    <x v="0"/>
    <s v="shorts"/>
    <x v="62"/>
    <d v="2013-03-03T19:11:18"/>
    <x v="0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x v="63"/>
    <x v="63"/>
    <x v="0"/>
    <n v="64"/>
    <b v="1"/>
    <s v="film &amp; video/shorts"/>
    <n v="114"/>
    <n v="35.474499999999999"/>
    <x v="0"/>
    <s v="shorts"/>
    <x v="63"/>
    <d v="2013-12-28T04:59:00"/>
    <x v="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x v="64"/>
    <x v="64"/>
    <x v="0"/>
    <n v="24"/>
    <b v="1"/>
    <s v="film &amp; video/shorts"/>
    <n v="173"/>
    <n v="86.666700000000006"/>
    <x v="0"/>
    <s v="shorts"/>
    <x v="64"/>
    <d v="2013-07-08T00:26:21"/>
    <x v="0"/>
  </r>
  <r>
    <x v="65"/>
    <x v="65"/>
    <s v="Help finish the short film Hello World. The story of an android in the broken home of a father &amp; son."/>
    <n v="7000"/>
    <n v="7527"/>
    <x v="0"/>
    <s v="CA"/>
    <s v="CAD"/>
    <x v="65"/>
    <x v="65"/>
    <x v="0"/>
    <n v="57"/>
    <b v="1"/>
    <s v="film &amp; video/shorts"/>
    <n v="108"/>
    <n v="132.05260000000001"/>
    <x v="0"/>
    <s v="shorts"/>
    <x v="65"/>
    <d v="2014-08-11T05:59:00"/>
    <x v="0"/>
  </r>
  <r>
    <x v="66"/>
    <x v="66"/>
    <s v="A dark comedy set in the '60s about clinical depression and one night stands."/>
    <n v="2000"/>
    <n v="2372"/>
    <x v="0"/>
    <s v="US"/>
    <s v="USD"/>
    <x v="66"/>
    <x v="66"/>
    <x v="0"/>
    <n v="26"/>
    <b v="1"/>
    <s v="film &amp; video/shorts"/>
    <n v="119"/>
    <n v="91.230800000000002"/>
    <x v="0"/>
    <s v="shorts"/>
    <x v="66"/>
    <d v="2016-07-18T20:23:40"/>
    <x v="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x v="67"/>
    <x v="67"/>
    <x v="0"/>
    <n v="20"/>
    <b v="1"/>
    <s v="film &amp; video/shorts"/>
    <n v="116"/>
    <n v="116.25"/>
    <x v="0"/>
    <s v="shorts"/>
    <x v="67"/>
    <d v="2012-07-15T14:00:04"/>
    <x v="0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x v="68"/>
    <x v="68"/>
    <x v="0"/>
    <n v="36"/>
    <b v="1"/>
    <s v="film &amp; video/shorts"/>
    <n v="127"/>
    <n v="21.194400000000002"/>
    <x v="0"/>
    <s v="shorts"/>
    <x v="68"/>
    <d v="2014-02-23T13:39:51"/>
    <x v="0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x v="0"/>
    <n v="178"/>
    <b v="1"/>
    <s v="film &amp; video/shorts"/>
    <n v="111"/>
    <n v="62.327100000000002"/>
    <x v="0"/>
    <s v="shorts"/>
    <x v="69"/>
    <d v="2011-10-02T06:59:00"/>
    <x v="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x v="70"/>
    <x v="70"/>
    <x v="0"/>
    <n v="17"/>
    <b v="1"/>
    <s v="film &amp; video/shorts"/>
    <n v="127"/>
    <n v="37.411799999999999"/>
    <x v="0"/>
    <s v="shorts"/>
    <x v="70"/>
    <d v="2011-09-04T21:30:45"/>
    <x v="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x v="71"/>
    <x v="71"/>
    <x v="0"/>
    <n v="32"/>
    <b v="1"/>
    <s v="film &amp; video/shorts"/>
    <n v="124"/>
    <n v="69.718800000000002"/>
    <x v="0"/>
    <s v="shorts"/>
    <x v="71"/>
    <d v="2012-05-28T06:30:57"/>
    <x v="0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x v="72"/>
    <x v="72"/>
    <x v="0"/>
    <n v="41"/>
    <b v="1"/>
    <s v="film &amp; video/shorts"/>
    <n v="108"/>
    <n v="58.170699999999997"/>
    <x v="0"/>
    <s v="shorts"/>
    <x v="72"/>
    <d v="2012-11-15T00:00:00"/>
    <x v="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x v="73"/>
    <x v="73"/>
    <x v="0"/>
    <n v="18"/>
    <b v="1"/>
    <s v="film &amp; video/shorts"/>
    <n v="100"/>
    <n v="50"/>
    <x v="0"/>
    <s v="shorts"/>
    <x v="73"/>
    <d v="2011-05-03T03:59:00"/>
    <x v="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x v="74"/>
    <x v="0"/>
    <n v="29"/>
    <b v="1"/>
    <s v="film &amp; video/shorts"/>
    <n v="113"/>
    <n v="19.471"/>
    <x v="0"/>
    <s v="shorts"/>
    <x v="74"/>
    <d v="2016-01-21T11:41:35"/>
    <x v="0"/>
  </r>
  <r>
    <x v="75"/>
    <x v="75"/>
    <s v="A teenager named Charlie discovers something new about himself while coping with the loss of his father."/>
    <n v="3500"/>
    <n v="4040"/>
    <x v="0"/>
    <s v="US"/>
    <s v="USD"/>
    <x v="75"/>
    <x v="75"/>
    <x v="0"/>
    <n v="47"/>
    <b v="1"/>
    <s v="film &amp; video/shorts"/>
    <n v="115"/>
    <n v="85.957400000000007"/>
    <x v="0"/>
    <s v="shorts"/>
    <x v="75"/>
    <d v="2013-04-23T05:01:12"/>
    <x v="0"/>
  </r>
  <r>
    <x v="76"/>
    <x v="76"/>
    <s v="Karn A'Mor has awoken bloodied on a distant battlefield with no memory of his past! JOIN THE RESISTANCE and find out more..."/>
    <n v="300"/>
    <n v="460"/>
    <x v="0"/>
    <s v="US"/>
    <s v="USD"/>
    <x v="76"/>
    <x v="76"/>
    <x v="0"/>
    <n v="15"/>
    <b v="1"/>
    <s v="film &amp; video/shorts"/>
    <n v="153"/>
    <n v="30.666699999999999"/>
    <x v="0"/>
    <s v="shorts"/>
    <x v="76"/>
    <d v="2011-12-27T17:35:58"/>
    <x v="0"/>
  </r>
  <r>
    <x v="77"/>
    <x v="77"/>
    <s v="A short film about a boy searching for companionship in a hermit crab he finds on the beach."/>
    <n v="400"/>
    <n v="1570"/>
    <x v="0"/>
    <s v="US"/>
    <s v="USD"/>
    <x v="77"/>
    <x v="77"/>
    <x v="0"/>
    <n v="26"/>
    <b v="1"/>
    <s v="film &amp; video/shorts"/>
    <n v="393"/>
    <n v="60.384599999999999"/>
    <x v="0"/>
    <s v="shorts"/>
    <x v="77"/>
    <d v="2012-05-21T02:59:00"/>
    <x v="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x v="0"/>
    <n v="35"/>
    <b v="1"/>
    <s v="film &amp; video/shorts"/>
    <n v="2702"/>
    <n v="38.6"/>
    <x v="0"/>
    <s v="shorts"/>
    <x v="78"/>
    <d v="2016-09-01T17:32:01"/>
    <x v="0"/>
  </r>
  <r>
    <x v="79"/>
    <x v="79"/>
    <s v="A short film about life, achieving your dreams, and overcoming hardship. We all have our mountain to climb."/>
    <n v="1300"/>
    <n v="1651"/>
    <x v="0"/>
    <s v="GB"/>
    <s v="GBP"/>
    <x v="79"/>
    <x v="79"/>
    <x v="0"/>
    <n v="41"/>
    <b v="1"/>
    <s v="film &amp; video/shorts"/>
    <n v="127"/>
    <n v="40.268300000000004"/>
    <x v="0"/>
    <s v="shorts"/>
    <x v="79"/>
    <d v="2014-04-25T18:38:13"/>
    <x v="0"/>
  </r>
  <r>
    <x v="80"/>
    <x v="80"/>
    <s v="What would you do if you ended up at a swingers party with two dead bodies and $20,000 in drug money?"/>
    <n v="12000"/>
    <n v="12870"/>
    <x v="0"/>
    <s v="US"/>
    <s v="USD"/>
    <x v="80"/>
    <x v="80"/>
    <x v="0"/>
    <n v="47"/>
    <b v="1"/>
    <s v="film &amp; video/shorts"/>
    <n v="107"/>
    <n v="273.82979999999998"/>
    <x v="0"/>
    <s v="shorts"/>
    <x v="80"/>
    <d v="2013-12-10T02:00:56"/>
    <x v="0"/>
  </r>
  <r>
    <x v="81"/>
    <x v="81"/>
    <s v="An elderly woman in rural Maine is haunted by figures seeking a sacrifice, but there are more forces at work than mere ghosts."/>
    <n v="750"/>
    <n v="1485"/>
    <x v="0"/>
    <s v="US"/>
    <s v="USD"/>
    <x v="81"/>
    <x v="81"/>
    <x v="0"/>
    <n v="28"/>
    <b v="1"/>
    <s v="film &amp; video/shorts"/>
    <n v="198"/>
    <n v="53.035699999999999"/>
    <x v="0"/>
    <s v="shorts"/>
    <x v="81"/>
    <d v="2012-07-14T03:02:00"/>
    <x v="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x v="82"/>
    <x v="82"/>
    <x v="0"/>
    <n v="100"/>
    <b v="1"/>
    <s v="film &amp; video/shorts"/>
    <n v="100"/>
    <n v="40.005000000000003"/>
    <x v="0"/>
    <s v="shorts"/>
    <x v="82"/>
    <d v="2011-10-09T19:41:01"/>
    <x v="0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x v="83"/>
    <x v="83"/>
    <x v="0"/>
    <n v="13"/>
    <b v="1"/>
    <s v="film &amp; video/shorts"/>
    <n v="103"/>
    <n v="15.7692"/>
    <x v="0"/>
    <s v="shorts"/>
    <x v="83"/>
    <d v="2015-02-22T11:30:00"/>
    <x v="0"/>
  </r>
  <r>
    <x v="84"/>
    <x v="84"/>
    <s v="&quot;A sociopath crosses paths with the person he must confront about his wife's murder, it might be himself&quot;"/>
    <n v="500"/>
    <n v="500"/>
    <x v="0"/>
    <s v="US"/>
    <s v="USD"/>
    <x v="84"/>
    <x v="84"/>
    <x v="0"/>
    <n v="7"/>
    <b v="1"/>
    <s v="film &amp; video/shorts"/>
    <n v="100"/>
    <n v="71.428600000000003"/>
    <x v="0"/>
    <s v="shorts"/>
    <x v="84"/>
    <d v="2011-05-15T18:11:26"/>
    <x v="0"/>
  </r>
  <r>
    <x v="85"/>
    <x v="85"/>
    <s v="A short film by Melissa Woodrow &amp; Mark Janiak about seeking forgiveness, embracing the past and memories with a loved one."/>
    <n v="1200"/>
    <n v="1506"/>
    <x v="0"/>
    <s v="US"/>
    <s v="USD"/>
    <x v="85"/>
    <x v="85"/>
    <x v="0"/>
    <n v="21"/>
    <b v="1"/>
    <s v="film &amp; video/shorts"/>
    <n v="126"/>
    <n v="71.714299999999994"/>
    <x v="0"/>
    <s v="shorts"/>
    <x v="85"/>
    <d v="2011-09-23T03:00:37"/>
    <x v="0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x v="86"/>
    <x v="86"/>
    <x v="0"/>
    <n v="17"/>
    <b v="1"/>
    <s v="film &amp; video/shorts"/>
    <n v="106"/>
    <n v="375.7647"/>
    <x v="0"/>
    <s v="shorts"/>
    <x v="86"/>
    <d v="2015-12-27T14:20:45"/>
    <x v="0"/>
  </r>
  <r>
    <x v="87"/>
    <x v="87"/>
    <s v="A father without work uses his daughter to con sympathy from strangers... sound familiar?  Help us make this film!"/>
    <n v="2500"/>
    <n v="2615"/>
    <x v="0"/>
    <s v="US"/>
    <s v="USD"/>
    <x v="87"/>
    <x v="87"/>
    <x v="0"/>
    <n v="25"/>
    <b v="1"/>
    <s v="film &amp; video/shorts"/>
    <n v="105"/>
    <n v="104.6"/>
    <x v="0"/>
    <s v="shorts"/>
    <x v="87"/>
    <d v="2010-06-03T01:41:00"/>
    <x v="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x v="88"/>
    <x v="0"/>
    <n v="60"/>
    <b v="1"/>
    <s v="film &amp; video/shorts"/>
    <n v="103"/>
    <n v="60"/>
    <x v="0"/>
    <s v="shorts"/>
    <x v="88"/>
    <d v="2014-06-22T15:48:51"/>
    <x v="0"/>
  </r>
  <r>
    <x v="89"/>
    <x v="89"/>
    <s v="A chronicle of four very different stories concerning racism to the power of love, all set in the beauty of the Southwest."/>
    <n v="6000"/>
    <n v="6904"/>
    <x v="0"/>
    <s v="US"/>
    <s v="USD"/>
    <x v="89"/>
    <x v="89"/>
    <x v="0"/>
    <n v="56"/>
    <b v="1"/>
    <s v="film &amp; video/shorts"/>
    <n v="115"/>
    <n v="123.28570000000001"/>
    <x v="0"/>
    <s v="shorts"/>
    <x v="89"/>
    <d v="2013-06-02T18:03:12"/>
    <x v="0"/>
  </r>
  <r>
    <x v="90"/>
    <x v="90"/>
    <s v="We're looking for funding to help submit a short film to film festivals."/>
    <n v="500"/>
    <n v="502"/>
    <x v="0"/>
    <s v="US"/>
    <s v="USD"/>
    <x v="90"/>
    <x v="90"/>
    <x v="0"/>
    <n v="16"/>
    <b v="1"/>
    <s v="film &amp; video/shorts"/>
    <n v="100"/>
    <n v="31.375"/>
    <x v="0"/>
    <s v="shorts"/>
    <x v="90"/>
    <d v="2011-07-12T07:08:19"/>
    <x v="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x v="91"/>
    <x v="0"/>
    <n v="46"/>
    <b v="1"/>
    <s v="film &amp; video/shorts"/>
    <n v="120"/>
    <n v="78.260900000000007"/>
    <x v="0"/>
    <s v="shorts"/>
    <x v="91"/>
    <d v="2011-05-17T09:39:24"/>
    <x v="0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x v="92"/>
    <x v="0"/>
    <n v="43"/>
    <b v="1"/>
    <s v="film &amp; video/shorts"/>
    <n v="105"/>
    <n v="122.32559999999999"/>
    <x v="0"/>
    <s v="shorts"/>
    <x v="92"/>
    <d v="2017-02-01T08:00:00"/>
    <x v="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x v="93"/>
    <x v="0"/>
    <n v="15"/>
    <b v="1"/>
    <s v="film &amp; video/shorts"/>
    <n v="111"/>
    <n v="73.7333"/>
    <x v="0"/>
    <s v="shorts"/>
    <x v="93"/>
    <d v="2012-07-03T21:00:00"/>
    <x v="0"/>
  </r>
  <r>
    <x v="94"/>
    <x v="94"/>
    <s v="Nathan has his ideal job, the opportunity to see his dream girl on a daily basis. The local bully Jake aims to change all that."/>
    <n v="250"/>
    <n v="260"/>
    <x v="0"/>
    <s v="GB"/>
    <s v="GBP"/>
    <x v="94"/>
    <x v="94"/>
    <x v="0"/>
    <n v="12"/>
    <b v="1"/>
    <s v="film &amp; video/shorts"/>
    <n v="104"/>
    <n v="21.666699999999999"/>
    <x v="0"/>
    <s v="shorts"/>
    <x v="94"/>
    <d v="2014-04-07T17:13:42"/>
    <x v="0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x v="95"/>
    <x v="95"/>
    <x v="0"/>
    <n v="21"/>
    <b v="1"/>
    <s v="film &amp; video/shorts"/>
    <n v="131"/>
    <n v="21.904800000000002"/>
    <x v="0"/>
    <s v="shorts"/>
    <x v="95"/>
    <d v="2012-02-26T00:07:21"/>
    <x v="0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x v="0"/>
    <n v="34"/>
    <b v="1"/>
    <s v="film &amp; video/shorts"/>
    <n v="115"/>
    <n v="50.588200000000001"/>
    <x v="0"/>
    <s v="shorts"/>
    <x v="96"/>
    <d v="2010-08-01T03:00:00"/>
    <x v="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x v="97"/>
    <x v="97"/>
    <x v="0"/>
    <n v="8"/>
    <b v="1"/>
    <s v="film &amp; video/shorts"/>
    <n v="106"/>
    <n v="53.125"/>
    <x v="0"/>
    <s v="shorts"/>
    <x v="97"/>
    <d v="2011-07-12T03:14:42"/>
    <x v="0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x v="98"/>
    <x v="98"/>
    <x v="0"/>
    <n v="60"/>
    <b v="1"/>
    <s v="film &amp; video/shorts"/>
    <n v="106"/>
    <n v="56.666699999999999"/>
    <x v="0"/>
    <s v="shorts"/>
    <x v="98"/>
    <d v="2012-12-07T23:30:00"/>
    <x v="0"/>
  </r>
  <r>
    <x v="99"/>
    <x v="99"/>
    <s v="A feminist tale of two girls finally giving a &quot;Nice Guy&quot; what he truly deserves. Also, dancing!"/>
    <n v="1500"/>
    <n v="1590.29"/>
    <x v="0"/>
    <s v="US"/>
    <s v="USD"/>
    <x v="99"/>
    <x v="99"/>
    <x v="0"/>
    <n v="39"/>
    <b v="1"/>
    <s v="film &amp; video/shorts"/>
    <n v="106"/>
    <n v="40.776699999999998"/>
    <x v="0"/>
    <s v="shorts"/>
    <x v="99"/>
    <d v="2014-01-22T21:39:59"/>
    <x v="0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x v="100"/>
    <x v="0"/>
    <n v="26"/>
    <b v="1"/>
    <s v="film &amp; video/shorts"/>
    <n v="100"/>
    <n v="192.30770000000001"/>
    <x v="0"/>
    <s v="shorts"/>
    <x v="100"/>
    <d v="2012-11-04T19:04:46"/>
    <x v="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x v="101"/>
    <x v="0"/>
    <n v="35"/>
    <b v="1"/>
    <s v="film &amp; video/shorts"/>
    <n v="100"/>
    <n v="100"/>
    <x v="0"/>
    <s v="shorts"/>
    <x v="101"/>
    <d v="2013-01-24T18:38:30"/>
    <x v="0"/>
  </r>
  <r>
    <x v="102"/>
    <x v="102"/>
    <s v="A gang of outlaw bikers pull a home invasion on a disgraced Anthropologist hiding a secret locked in his cabin basement."/>
    <n v="6000"/>
    <n v="7665"/>
    <x v="0"/>
    <s v="US"/>
    <s v="USD"/>
    <x v="102"/>
    <x v="102"/>
    <x v="0"/>
    <n v="65"/>
    <b v="1"/>
    <s v="film &amp; video/shorts"/>
    <n v="128"/>
    <n v="117.92310000000001"/>
    <x v="0"/>
    <s v="shorts"/>
    <x v="102"/>
    <d v="2010-12-23T03:08:53"/>
    <x v="0"/>
  </r>
  <r>
    <x v="103"/>
    <x v="103"/>
    <s v="Three friends in their twenties are trying to do the impossible - have fun on a casual Friday night."/>
    <n v="1300"/>
    <n v="1367"/>
    <x v="0"/>
    <s v="GB"/>
    <s v="GBP"/>
    <x v="103"/>
    <x v="103"/>
    <x v="0"/>
    <n v="49"/>
    <b v="1"/>
    <s v="film &amp; video/shorts"/>
    <n v="105"/>
    <n v="27.898"/>
    <x v="0"/>
    <s v="shorts"/>
    <x v="103"/>
    <d v="2014-03-07T19:20:30"/>
    <x v="0"/>
  </r>
  <r>
    <x v="104"/>
    <x v="104"/>
    <s v="UCF short film about an old man, his love for music, and his misplaced trumpet.  "/>
    <n v="500"/>
    <n v="600"/>
    <x v="0"/>
    <s v="US"/>
    <s v="USD"/>
    <x v="104"/>
    <x v="104"/>
    <x v="0"/>
    <n v="10"/>
    <b v="1"/>
    <s v="film &amp; video/shorts"/>
    <n v="120"/>
    <n v="60"/>
    <x v="0"/>
    <s v="shorts"/>
    <x v="104"/>
    <d v="2011-04-03T01:00:00"/>
    <x v="0"/>
  </r>
  <r>
    <x v="105"/>
    <x v="105"/>
    <s v="Single Parent Date Night is a comedic short film about two single parents trying to reentering the dating pool."/>
    <n v="2200"/>
    <n v="2363"/>
    <x v="0"/>
    <s v="US"/>
    <s v="USD"/>
    <x v="105"/>
    <x v="105"/>
    <x v="0"/>
    <n v="60"/>
    <b v="1"/>
    <s v="film &amp; video/shorts"/>
    <n v="107"/>
    <n v="39.383299999999998"/>
    <x v="0"/>
    <s v="shorts"/>
    <x v="105"/>
    <d v="2016-05-14T00:00:00"/>
    <x v="0"/>
  </r>
  <r>
    <x v="106"/>
    <x v="106"/>
    <s v="A Boy. A Girl. A Car. A Serial Killer."/>
    <n v="5000"/>
    <n v="5025"/>
    <x v="0"/>
    <s v="US"/>
    <s v="USD"/>
    <x v="106"/>
    <x v="106"/>
    <x v="0"/>
    <n v="27"/>
    <b v="1"/>
    <s v="film &amp; video/shorts"/>
    <n v="101"/>
    <n v="186.11109999999999"/>
    <x v="0"/>
    <s v="shorts"/>
    <x v="106"/>
    <d v="2012-04-02T18:38:21"/>
    <x v="0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x v="107"/>
    <x v="107"/>
    <x v="0"/>
    <n v="69"/>
    <b v="1"/>
    <s v="film &amp; video/shorts"/>
    <n v="102"/>
    <n v="111.3768"/>
    <x v="0"/>
    <s v="shorts"/>
    <x v="107"/>
    <d v="2011-04-24T23:34:47"/>
    <x v="0"/>
  </r>
  <r>
    <x v="108"/>
    <x v="108"/>
    <s v="When a man can't find love, his Google GLASS does the searching for him. A short film shot with Google Glass."/>
    <n v="1500"/>
    <n v="3700"/>
    <x v="0"/>
    <s v="US"/>
    <s v="USD"/>
    <x v="108"/>
    <x v="108"/>
    <x v="0"/>
    <n v="47"/>
    <b v="1"/>
    <s v="film &amp; video/shorts"/>
    <n v="247"/>
    <n v="78.723399999999998"/>
    <x v="0"/>
    <s v="shorts"/>
    <x v="108"/>
    <d v="2013-05-31T14:42:50"/>
    <x v="0"/>
  </r>
  <r>
    <x v="109"/>
    <x v="109"/>
    <s v="This video may be bigger than you and it may be bigger than me but, itâ€™s not bigger than you and me! Can you dig it?"/>
    <n v="1000"/>
    <n v="2195"/>
    <x v="0"/>
    <s v="US"/>
    <s v="USD"/>
    <x v="109"/>
    <x v="109"/>
    <x v="0"/>
    <n v="47"/>
    <b v="1"/>
    <s v="film &amp; video/shorts"/>
    <n v="220"/>
    <n v="46.702100000000002"/>
    <x v="0"/>
    <s v="shorts"/>
    <x v="109"/>
    <d v="2011-02-26T00:37:10"/>
    <x v="0"/>
  </r>
  <r>
    <x v="110"/>
    <x v="110"/>
    <s v="Lee, an awkward teenager with sound-blocking earlids, must confront his self-isolation after a girl moves in next door."/>
    <n v="1300"/>
    <n v="1700"/>
    <x v="0"/>
    <s v="US"/>
    <s v="USD"/>
    <x v="110"/>
    <x v="110"/>
    <x v="0"/>
    <n v="26"/>
    <b v="1"/>
    <s v="film &amp; video/shorts"/>
    <n v="131"/>
    <n v="65.384600000000006"/>
    <x v="0"/>
    <s v="shorts"/>
    <x v="110"/>
    <d v="2013-11-14T05:59:00"/>
    <x v="0"/>
  </r>
  <r>
    <x v="111"/>
    <x v="111"/>
    <s v="Two actors, one bookie and a very bad day.  Judi Dench is Cool in Person is fast, funny and only a little bit nasty."/>
    <n v="3500"/>
    <n v="5410"/>
    <x v="0"/>
    <s v="AU"/>
    <s v="AUD"/>
    <x v="111"/>
    <x v="111"/>
    <x v="0"/>
    <n v="53"/>
    <b v="1"/>
    <s v="film &amp; video/shorts"/>
    <n v="155"/>
    <n v="102.07550000000001"/>
    <x v="0"/>
    <s v="shorts"/>
    <x v="111"/>
    <d v="2015-05-31T07:59:47"/>
    <x v="0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x v="0"/>
    <n v="81"/>
    <b v="1"/>
    <s v="film &amp; video/shorts"/>
    <n v="104"/>
    <n v="64.197500000000005"/>
    <x v="0"/>
    <s v="shorts"/>
    <x v="112"/>
    <d v="2014-04-13T02:00:00"/>
    <x v="0"/>
  </r>
  <r>
    <x v="113"/>
    <x v="113"/>
    <s v="A living memorial for all those dealing with trauma, grief and loss."/>
    <n v="5000"/>
    <n v="7050"/>
    <x v="0"/>
    <s v="US"/>
    <s v="USD"/>
    <x v="113"/>
    <x v="113"/>
    <x v="0"/>
    <n v="78"/>
    <b v="1"/>
    <s v="film &amp; video/shorts"/>
    <n v="141"/>
    <n v="90.384600000000006"/>
    <x v="0"/>
    <s v="shorts"/>
    <x v="113"/>
    <d v="2011-08-06T15:00:00"/>
    <x v="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x v="114"/>
    <x v="114"/>
    <x v="0"/>
    <n v="35"/>
    <b v="1"/>
    <s v="film &amp; video/shorts"/>
    <n v="103"/>
    <n v="88.571399999999997"/>
    <x v="0"/>
    <s v="shorts"/>
    <x v="114"/>
    <d v="2012-01-13T06:34:48"/>
    <x v="0"/>
  </r>
  <r>
    <x v="115"/>
    <x v="115"/>
    <s v="Never judge a book (or a lover) by their cover."/>
    <n v="450"/>
    <n v="632"/>
    <x v="0"/>
    <s v="US"/>
    <s v="USD"/>
    <x v="115"/>
    <x v="115"/>
    <x v="0"/>
    <n v="22"/>
    <b v="1"/>
    <s v="film &amp; video/shorts"/>
    <n v="140"/>
    <n v="28.7273"/>
    <x v="0"/>
    <s v="shorts"/>
    <x v="115"/>
    <d v="2012-02-04T17:44:04"/>
    <x v="0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x v="116"/>
    <x v="0"/>
    <n v="57"/>
    <b v="1"/>
    <s v="film &amp; video/shorts"/>
    <n v="114"/>
    <n v="69.789500000000004"/>
    <x v="0"/>
    <s v="shorts"/>
    <x v="116"/>
    <d v="2011-04-08T10:55:55"/>
    <x v="0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x v="0"/>
    <n v="27"/>
    <b v="1"/>
    <s v="film &amp; video/shorts"/>
    <n v="100"/>
    <n v="167.4896"/>
    <x v="0"/>
    <s v="shorts"/>
    <x v="117"/>
    <d v="2010-06-09T19:00:00"/>
    <x v="0"/>
  </r>
  <r>
    <x v="118"/>
    <x v="118"/>
    <s v="When a ruthless hit-man is 'denounced' from the mafia, his old enemies declare war."/>
    <n v="5000"/>
    <n v="5651.58"/>
    <x v="0"/>
    <s v="US"/>
    <s v="USD"/>
    <x v="118"/>
    <x v="118"/>
    <x v="0"/>
    <n v="39"/>
    <b v="1"/>
    <s v="film &amp; video/shorts"/>
    <n v="113"/>
    <n v="144.91229999999999"/>
    <x v="0"/>
    <s v="shorts"/>
    <x v="118"/>
    <d v="2011-07-29T01:17:16"/>
    <x v="0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x v="119"/>
    <x v="0"/>
    <n v="37"/>
    <b v="1"/>
    <s v="film &amp; video/shorts"/>
    <n v="105"/>
    <n v="91.840500000000006"/>
    <x v="0"/>
    <s v="shorts"/>
    <x v="119"/>
    <d v="2011-08-13T23:00:00"/>
    <x v="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x v="120"/>
    <x v="0"/>
    <n v="1"/>
    <b v="0"/>
    <s v="film &amp; video/science fiction"/>
    <n v="0"/>
    <n v="10"/>
    <x v="0"/>
    <s v="science fiction"/>
    <x v="120"/>
    <d v="2016-10-03T01:11:47"/>
    <x v="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x v="121"/>
    <x v="0"/>
    <n v="1"/>
    <b v="0"/>
    <s v="film &amp; video/science fiction"/>
    <n v="0"/>
    <n v="1"/>
    <x v="0"/>
    <s v="science fiction"/>
    <x v="121"/>
    <d v="2015-04-18T10:16:00"/>
    <x v="0"/>
  </r>
  <r>
    <x v="122"/>
    <x v="122"/>
    <s v="My ambition for this knows no bounds.  Seeing Sephoria in a live-action is a dream of mine."/>
    <n v="100000000"/>
    <n v="0"/>
    <x v="1"/>
    <s v="US"/>
    <s v="USD"/>
    <x v="122"/>
    <x v="122"/>
    <x v="0"/>
    <n v="0"/>
    <b v="0"/>
    <s v="film &amp; video/science fiction"/>
    <n v="0"/>
    <m/>
    <x v="0"/>
    <s v="science fiction"/>
    <x v="122"/>
    <d v="2016-10-10T10:21:47"/>
    <x v="0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x v="123"/>
    <x v="0"/>
    <n v="6"/>
    <b v="0"/>
    <s v="film &amp; video/science fiction"/>
    <n v="0"/>
    <n v="25.166699999999999"/>
    <x v="0"/>
    <s v="science fiction"/>
    <x v="123"/>
    <d v="2014-10-28T22:00:00"/>
    <x v="0"/>
  </r>
  <r>
    <x v="124"/>
    <x v="124"/>
    <s v="An artificial man and woman discover love under the unsuspecting eyes of the four renowned artists who created them."/>
    <n v="4000"/>
    <n v="0"/>
    <x v="1"/>
    <s v="US"/>
    <s v="USD"/>
    <x v="124"/>
    <x v="124"/>
    <x v="0"/>
    <n v="0"/>
    <b v="0"/>
    <s v="film &amp; video/science fiction"/>
    <n v="0"/>
    <s v="N/A"/>
    <x v="0"/>
    <s v="science fiction"/>
    <x v="124"/>
    <d v="2015-05-15T22:17:22"/>
    <x v="0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x v="125"/>
    <x v="0"/>
    <n v="6"/>
    <b v="0"/>
    <s v="film &amp; video/science fiction"/>
    <n v="14"/>
    <n v="11.666700000000001"/>
    <x v="0"/>
    <s v="science fiction"/>
    <x v="125"/>
    <d v="2017-02-03T23:51:20"/>
    <x v="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x v="0"/>
    <n v="13"/>
    <b v="0"/>
    <s v="film &amp; video/science fiction"/>
    <n v="6"/>
    <n v="106.6923"/>
    <x v="0"/>
    <s v="science fiction"/>
    <x v="126"/>
    <d v="2015-06-11T02:00:00"/>
    <x v="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x v="127"/>
    <x v="0"/>
    <n v="4"/>
    <b v="0"/>
    <s v="film &amp; video/science fiction"/>
    <n v="2"/>
    <n v="47.5"/>
    <x v="0"/>
    <s v="science fiction"/>
    <x v="127"/>
    <d v="2015-04-03T13:59:01"/>
    <x v="0"/>
  </r>
  <r>
    <x v="128"/>
    <x v="128"/>
    <s v="A Science Fiction film filled with entertainment and Excitement"/>
    <n v="100000"/>
    <n v="1867"/>
    <x v="1"/>
    <s v="US"/>
    <s v="USD"/>
    <x v="128"/>
    <x v="128"/>
    <x v="0"/>
    <n v="6"/>
    <b v="0"/>
    <s v="film &amp; video/science fiction"/>
    <n v="2"/>
    <n v="311.16669999999999"/>
    <x v="0"/>
    <s v="science fiction"/>
    <x v="128"/>
    <d v="2016-10-20T05:28:13"/>
    <x v="0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x v="129"/>
    <x v="0"/>
    <n v="0"/>
    <b v="0"/>
    <s v="film &amp; video/science fiction"/>
    <n v="0"/>
    <s v="N/A"/>
    <x v="0"/>
    <s v="science fiction"/>
    <x v="129"/>
    <d v="2014-10-30T22:29:43"/>
    <x v="0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x v="130"/>
    <x v="130"/>
    <x v="0"/>
    <n v="0"/>
    <b v="0"/>
    <s v="film &amp; video/science fiction"/>
    <n v="0"/>
    <s v="N/A"/>
    <x v="0"/>
    <s v="science fiction"/>
    <x v="130"/>
    <d v="2014-06-16T20:16:00"/>
    <x v="0"/>
  </r>
  <r>
    <x v="131"/>
    <x v="131"/>
    <s v="I"/>
    <n v="1200"/>
    <n v="0"/>
    <x v="1"/>
    <s v="US"/>
    <s v="USD"/>
    <x v="131"/>
    <x v="131"/>
    <x v="0"/>
    <n v="0"/>
    <b v="0"/>
    <s v="film &amp; video/science fiction"/>
    <n v="0"/>
    <s v="N/A"/>
    <x v="0"/>
    <s v="science fiction"/>
    <x v="131"/>
    <d v="2016-07-06T00:00:00"/>
    <x v="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x v="132"/>
    <x v="0"/>
    <n v="81"/>
    <b v="0"/>
    <s v="film &amp; video/science fiction"/>
    <n v="10"/>
    <n v="94.506200000000007"/>
    <x v="0"/>
    <s v="science fiction"/>
    <x v="132"/>
    <d v="2014-11-07T20:30:07"/>
    <x v="0"/>
  </r>
  <r>
    <x v="133"/>
    <x v="133"/>
    <s v="Invasion from outer space sights, to weird to imagine destruction too monstrous to escape"/>
    <n v="71764"/>
    <n v="0"/>
    <x v="1"/>
    <s v="US"/>
    <s v="USD"/>
    <x v="133"/>
    <x v="133"/>
    <x v="0"/>
    <n v="0"/>
    <b v="0"/>
    <s v="film &amp; video/science fiction"/>
    <n v="0"/>
    <s v="N/A"/>
    <x v="0"/>
    <s v="science fiction"/>
    <x v="133"/>
    <d v="2016-05-31T17:31:00"/>
    <x v="0"/>
  </r>
  <r>
    <x v="134"/>
    <x v="134"/>
    <s v="steampunk  remake of &quot;a Christmas carol&quot;"/>
    <n v="5000"/>
    <n v="0"/>
    <x v="1"/>
    <s v="US"/>
    <s v="USD"/>
    <x v="134"/>
    <x v="134"/>
    <x v="0"/>
    <n v="0"/>
    <b v="0"/>
    <s v="film &amp; video/science fiction"/>
    <n v="0"/>
    <s v="N/A"/>
    <x v="0"/>
    <s v="science fiction"/>
    <x v="134"/>
    <d v="2015-09-04T17:00:00"/>
    <x v="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x v="135"/>
    <x v="135"/>
    <x v="0"/>
    <n v="5"/>
    <b v="0"/>
    <s v="film &amp; video/science fiction"/>
    <n v="13"/>
    <n v="80.599999999999994"/>
    <x v="0"/>
    <s v="science fiction"/>
    <x v="135"/>
    <d v="2014-07-01T19:00:00"/>
    <x v="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x v="136"/>
    <x v="0"/>
    <n v="0"/>
    <b v="0"/>
    <s v="film &amp; video/science fiction"/>
    <n v="0"/>
    <s v="N/A"/>
    <x v="0"/>
    <s v="science fiction"/>
    <x v="136"/>
    <d v="2015-05-16T10:16:00"/>
    <x v="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x v="137"/>
    <x v="137"/>
    <x v="0"/>
    <n v="0"/>
    <b v="0"/>
    <s v="film &amp; video/science fiction"/>
    <n v="0"/>
    <s v="N/A"/>
    <x v="0"/>
    <s v="science fiction"/>
    <x v="137"/>
    <d v="2015-10-12T13:46:33"/>
    <x v="0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x v="0"/>
    <n v="58"/>
    <b v="0"/>
    <s v="film &amp; video/science fiction"/>
    <n v="3"/>
    <n v="81.241399999999999"/>
    <x v="0"/>
    <s v="science fiction"/>
    <x v="138"/>
    <d v="2015-08-01T04:59:00"/>
    <x v="0"/>
  </r>
  <r>
    <x v="139"/>
    <x v="139"/>
    <s v="When  Rome is infected with a zombie plague, Lucius Agrippa and a small group fights for survival"/>
    <n v="500"/>
    <n v="500"/>
    <x v="1"/>
    <s v="US"/>
    <s v="USD"/>
    <x v="139"/>
    <x v="139"/>
    <x v="0"/>
    <n v="1"/>
    <b v="0"/>
    <s v="film &amp; video/science fiction"/>
    <n v="100"/>
    <n v="500"/>
    <x v="0"/>
    <s v="science fiction"/>
    <x v="139"/>
    <d v="2015-07-12T22:06:12"/>
    <x v="0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x v="140"/>
    <x v="140"/>
    <x v="0"/>
    <n v="0"/>
    <b v="0"/>
    <s v="film &amp; video/science fiction"/>
    <n v="0"/>
    <s v="N/A"/>
    <x v="0"/>
    <s v="science fiction"/>
    <x v="140"/>
    <d v="2015-03-20T03:45:32"/>
    <x v="0"/>
  </r>
  <r>
    <x v="141"/>
    <x v="141"/>
    <s v="Join us creating a Science Fiction TV Series based upon the popular novels -The Catherine Kimbridge Chronicles."/>
    <n v="12000"/>
    <n v="1293"/>
    <x v="1"/>
    <s v="US"/>
    <s v="USD"/>
    <x v="141"/>
    <x v="141"/>
    <x v="0"/>
    <n v="28"/>
    <b v="0"/>
    <s v="film &amp; video/science fiction"/>
    <n v="11"/>
    <n v="46.178600000000003"/>
    <x v="0"/>
    <s v="science fiction"/>
    <x v="141"/>
    <d v="2015-05-31T03:40:23"/>
    <x v="0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x v="142"/>
    <x v="142"/>
    <x v="0"/>
    <n v="1"/>
    <b v="0"/>
    <s v="film &amp; video/science fiction"/>
    <n v="0"/>
    <n v="10"/>
    <x v="0"/>
    <s v="science fiction"/>
    <x v="142"/>
    <d v="2014-11-16T22:26:18"/>
    <x v="0"/>
  </r>
  <r>
    <x v="143"/>
    <x v="143"/>
    <s v="A young woman learns she is one of few women left bred like cattle in order to control a deadly disease and the world populace"/>
    <n v="5500"/>
    <n v="0"/>
    <x v="1"/>
    <s v="AU"/>
    <s v="AUD"/>
    <x v="143"/>
    <x v="143"/>
    <x v="0"/>
    <n v="0"/>
    <b v="0"/>
    <s v="film &amp; video/science fiction"/>
    <n v="0"/>
    <s v="N/A"/>
    <x v="0"/>
    <s v="science fiction"/>
    <x v="143"/>
    <d v="2016-09-03T05:55:00"/>
    <x v="0"/>
  </r>
  <r>
    <x v="144"/>
    <x v="144"/>
    <s v="A film about a collapsing food industry, a lonely farmer and a lonely botanist needs your help to finish post-production!"/>
    <n v="7500"/>
    <n v="2070"/>
    <x v="1"/>
    <s v="CA"/>
    <s v="CAD"/>
    <x v="144"/>
    <x v="144"/>
    <x v="0"/>
    <n v="37"/>
    <b v="0"/>
    <s v="film &amp; video/science fiction"/>
    <n v="28"/>
    <n v="55.945900000000002"/>
    <x v="0"/>
    <s v="science fiction"/>
    <x v="144"/>
    <d v="2015-04-13T17:17:52"/>
    <x v="0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x v="145"/>
    <x v="0"/>
    <n v="9"/>
    <b v="0"/>
    <s v="film &amp; video/science fiction"/>
    <n v="8"/>
    <n v="37.555599999999998"/>
    <x v="0"/>
    <s v="science fiction"/>
    <x v="145"/>
    <d v="2015-08-11T13:00:52"/>
    <x v="0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x v="146"/>
    <x v="0"/>
    <n v="3"/>
    <b v="0"/>
    <s v="film &amp; video/science fiction"/>
    <n v="1"/>
    <n v="38.333300000000001"/>
    <x v="0"/>
    <s v="science fiction"/>
    <x v="146"/>
    <d v="2017-01-18T00:23:18"/>
    <x v="0"/>
  </r>
  <r>
    <x v="147"/>
    <x v="147"/>
    <s v="Film makers catch live footage beyond their wildest dreams."/>
    <n v="7000"/>
    <n v="0"/>
    <x v="1"/>
    <s v="GB"/>
    <s v="GBP"/>
    <x v="147"/>
    <x v="147"/>
    <x v="0"/>
    <n v="0"/>
    <b v="0"/>
    <s v="film &amp; video/science fiction"/>
    <n v="0"/>
    <s v="N/A"/>
    <x v="0"/>
    <s v="science fiction"/>
    <x v="147"/>
    <d v="2015-01-08T18:18:00"/>
    <x v="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x v="148"/>
    <x v="0"/>
    <n v="2"/>
    <b v="0"/>
    <s v="film &amp; video/science fiction"/>
    <n v="0"/>
    <n v="20"/>
    <x v="0"/>
    <s v="science fiction"/>
    <x v="148"/>
    <d v="2016-02-27T06:45:36"/>
    <x v="0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x v="149"/>
    <x v="149"/>
    <x v="0"/>
    <n v="6"/>
    <b v="0"/>
    <s v="film &amp; video/science fiction"/>
    <n v="1"/>
    <n v="15.333299999999999"/>
    <x v="0"/>
    <s v="science fiction"/>
    <x v="149"/>
    <d v="2014-12-25T08:00:00"/>
    <x v="0"/>
  </r>
  <r>
    <x v="150"/>
    <x v="150"/>
    <s v="The untold story of Captain Robert April and the first launching of the starship U.S.S. Enterprise,  NCC-1701"/>
    <n v="130000"/>
    <n v="30112"/>
    <x v="1"/>
    <s v="US"/>
    <s v="USD"/>
    <x v="150"/>
    <x v="150"/>
    <x v="0"/>
    <n v="67"/>
    <b v="0"/>
    <s v="film &amp; video/science fiction"/>
    <n v="23"/>
    <n v="449.43279999999999"/>
    <x v="0"/>
    <s v="science fiction"/>
    <x v="150"/>
    <d v="2015-05-26T03:53:02"/>
    <x v="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x v="151"/>
    <x v="0"/>
    <n v="5"/>
    <b v="0"/>
    <s v="film &amp; video/science fiction"/>
    <n v="0"/>
    <n v="28"/>
    <x v="0"/>
    <s v="science fiction"/>
    <x v="151"/>
    <d v="2015-06-18T13:13:11"/>
    <x v="0"/>
  </r>
  <r>
    <x v="152"/>
    <x v="152"/>
    <s v="The Great Dark is a journey through the unimaginable...and un foreseeable..."/>
    <n v="380000"/>
    <n v="30"/>
    <x v="1"/>
    <s v="US"/>
    <s v="USD"/>
    <x v="152"/>
    <x v="152"/>
    <x v="0"/>
    <n v="2"/>
    <b v="0"/>
    <s v="film &amp; video/science fiction"/>
    <n v="0"/>
    <n v="15"/>
    <x v="0"/>
    <s v="science fiction"/>
    <x v="152"/>
    <d v="2014-09-23T01:51:40"/>
    <x v="0"/>
  </r>
  <r>
    <x v="153"/>
    <x v="153"/>
    <s v="What would you do if you face something beyond your understanding? If someone you loved disappeared without a trace?"/>
    <n v="50000"/>
    <n v="359"/>
    <x v="1"/>
    <s v="US"/>
    <s v="USD"/>
    <x v="153"/>
    <x v="153"/>
    <x v="0"/>
    <n v="10"/>
    <b v="0"/>
    <s v="film &amp; video/science fiction"/>
    <n v="1"/>
    <n v="35.9"/>
    <x v="0"/>
    <s v="science fiction"/>
    <x v="153"/>
    <d v="2014-12-02T15:04:04"/>
    <x v="0"/>
  </r>
  <r>
    <x v="154"/>
    <x v="154"/>
    <s v="Fiction Becomes Reality in this non-profit science fiction, stop motion, and fantasy fan film."/>
    <n v="1500"/>
    <n v="40"/>
    <x v="1"/>
    <s v="US"/>
    <s v="USD"/>
    <x v="154"/>
    <x v="154"/>
    <x v="0"/>
    <n v="3"/>
    <b v="0"/>
    <s v="film &amp; video/science fiction"/>
    <n v="3"/>
    <n v="13.333299999999999"/>
    <x v="0"/>
    <s v="science fiction"/>
    <x v="154"/>
    <d v="2015-06-03T13:08:15"/>
    <x v="0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x v="155"/>
    <x v="0"/>
    <n v="4"/>
    <b v="0"/>
    <s v="film &amp; video/science fiction"/>
    <n v="0"/>
    <n v="20.25"/>
    <x v="0"/>
    <s v="science fiction"/>
    <x v="155"/>
    <d v="2015-07-23T13:25:35"/>
    <x v="0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x v="0"/>
    <n v="15"/>
    <b v="0"/>
    <s v="film &amp; video/science fiction"/>
    <n v="5"/>
    <n v="119"/>
    <x v="0"/>
    <s v="science fiction"/>
    <x v="156"/>
    <d v="2014-08-03T02:59:56"/>
    <x v="0"/>
  </r>
  <r>
    <x v="157"/>
    <x v="157"/>
    <s v="Man's cryogenic chamber and his soulmate's time travel from the distant future allows them to meet in the middle."/>
    <n v="2995"/>
    <n v="8"/>
    <x v="1"/>
    <s v="US"/>
    <s v="USD"/>
    <x v="157"/>
    <x v="157"/>
    <x v="0"/>
    <n v="2"/>
    <b v="0"/>
    <s v="film &amp; video/science fiction"/>
    <n v="0"/>
    <n v="4"/>
    <x v="0"/>
    <s v="science fiction"/>
    <x v="157"/>
    <d v="2016-02-26T21:52:52"/>
    <x v="0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x v="158"/>
    <x v="0"/>
    <n v="0"/>
    <b v="0"/>
    <s v="film &amp; video/science fiction"/>
    <n v="0"/>
    <s v="N/A"/>
    <x v="0"/>
    <s v="science fiction"/>
    <x v="158"/>
    <d v="2014-10-22T01:50:28"/>
    <x v="0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x v="159"/>
    <x v="159"/>
    <x v="0"/>
    <n v="1"/>
    <b v="0"/>
    <s v="film &amp; video/science fiction"/>
    <n v="0"/>
    <n v="10"/>
    <x v="0"/>
    <s v="science fiction"/>
    <x v="159"/>
    <d v="2016-07-03T10:25:45"/>
    <x v="0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x v="160"/>
    <x v="160"/>
    <x v="0"/>
    <n v="0"/>
    <b v="0"/>
    <s v="film &amp; video/drama"/>
    <n v="0"/>
    <s v="N/A"/>
    <x v="0"/>
    <s v="drama"/>
    <x v="160"/>
    <d v="2015-08-15T21:54:51"/>
    <x v="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x v="161"/>
    <x v="161"/>
    <x v="0"/>
    <n v="1"/>
    <b v="0"/>
    <s v="film &amp; video/drama"/>
    <n v="0"/>
    <n v="5"/>
    <x v="0"/>
    <s v="drama"/>
    <x v="161"/>
    <d v="2014-07-02T16:29:55"/>
    <x v="0"/>
  </r>
  <r>
    <x v="162"/>
    <x v="162"/>
    <s v="This film follows a young man who has had only a troubled family life. He turns to all the wrong things and life falls apart."/>
    <n v="2800"/>
    <n v="435"/>
    <x v="2"/>
    <s v="US"/>
    <s v="USD"/>
    <x v="162"/>
    <x v="162"/>
    <x v="0"/>
    <n v="10"/>
    <b v="0"/>
    <s v="film &amp; video/drama"/>
    <n v="16"/>
    <n v="43.5"/>
    <x v="0"/>
    <s v="drama"/>
    <x v="162"/>
    <d v="2014-08-16T23:42:00"/>
    <x v="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x v="0"/>
    <n v="0"/>
    <b v="0"/>
    <s v="film &amp; video/drama"/>
    <n v="0"/>
    <s v="N/A"/>
    <x v="0"/>
    <s v="drama"/>
    <x v="163"/>
    <d v="2015-10-01T00:00:00"/>
    <x v="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x v="164"/>
    <x v="0"/>
    <n v="7"/>
    <b v="0"/>
    <s v="film &amp; video/drama"/>
    <n v="1"/>
    <n v="91.428600000000003"/>
    <x v="0"/>
    <s v="drama"/>
    <x v="164"/>
    <d v="2014-09-19T18:18:21"/>
    <x v="0"/>
  </r>
  <r>
    <x v="165"/>
    <x v="165"/>
    <s v="A teacher. A boy. The beach and a heatwave that drove them all insane."/>
    <n v="17000"/>
    <n v="0"/>
    <x v="2"/>
    <s v="GB"/>
    <s v="GBP"/>
    <x v="165"/>
    <x v="165"/>
    <x v="0"/>
    <n v="0"/>
    <b v="0"/>
    <s v="film &amp; video/drama"/>
    <n v="0"/>
    <s v="N/A"/>
    <x v="0"/>
    <s v="drama"/>
    <x v="165"/>
    <d v="2016-01-12T15:48:44"/>
    <x v="0"/>
  </r>
  <r>
    <x v="166"/>
    <x v="166"/>
    <s v="A young teen makes a bad decision after joining gang and the film expresses his choices that led him to that point."/>
    <n v="5000"/>
    <n v="3000"/>
    <x v="2"/>
    <s v="US"/>
    <s v="USD"/>
    <x v="166"/>
    <x v="166"/>
    <x v="0"/>
    <n v="1"/>
    <b v="0"/>
    <s v="film &amp; video/drama"/>
    <n v="60"/>
    <n v="3000"/>
    <x v="0"/>
    <s v="drama"/>
    <x v="166"/>
    <d v="2017-01-16T01:49:22"/>
    <x v="0"/>
  </r>
  <r>
    <x v="167"/>
    <x v="167"/>
    <s v="A young man experiences a tragedy and has the opportunity to go back and learn from his mistakes and find out his true self."/>
    <n v="110000"/>
    <n v="11"/>
    <x v="2"/>
    <s v="US"/>
    <s v="USD"/>
    <x v="167"/>
    <x v="167"/>
    <x v="0"/>
    <n v="2"/>
    <b v="0"/>
    <s v="film &amp; video/drama"/>
    <n v="0"/>
    <n v="5.5"/>
    <x v="0"/>
    <s v="drama"/>
    <x v="167"/>
    <d v="2015-08-04T22:15:35"/>
    <x v="0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x v="168"/>
    <x v="168"/>
    <x v="0"/>
    <n v="3"/>
    <b v="0"/>
    <s v="film &amp; video/drama"/>
    <n v="4"/>
    <n v="108.33329999999999"/>
    <x v="0"/>
    <s v="drama"/>
    <x v="168"/>
    <d v="2015-03-19T19:02:50"/>
    <x v="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x v="169"/>
    <x v="0"/>
    <n v="10"/>
    <b v="0"/>
    <s v="film &amp; video/drama"/>
    <n v="22"/>
    <n v="56"/>
    <x v="0"/>
    <s v="drama"/>
    <x v="169"/>
    <d v="2014-10-18T12:07:39"/>
    <x v="0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x v="170"/>
    <x v="0"/>
    <n v="10"/>
    <b v="0"/>
    <s v="film &amp; video/drama"/>
    <n v="3"/>
    <n v="32.5"/>
    <x v="0"/>
    <s v="drama"/>
    <x v="170"/>
    <d v="2015-08-30T05:28:00"/>
    <x v="0"/>
  </r>
  <r>
    <x v="171"/>
    <x v="171"/>
    <s v="Team Mayhem, a local small town gang of gamers who are enlisted   to save the world from the new great evil known as Prowler."/>
    <n v="50000"/>
    <n v="1"/>
    <x v="2"/>
    <s v="US"/>
    <s v="USD"/>
    <x v="171"/>
    <x v="171"/>
    <x v="0"/>
    <n v="1"/>
    <b v="0"/>
    <s v="film &amp; video/drama"/>
    <n v="0"/>
    <n v="1"/>
    <x v="0"/>
    <s v="drama"/>
    <x v="171"/>
    <d v="2016-08-12T04:20:14"/>
    <x v="0"/>
  </r>
  <r>
    <x v="172"/>
    <x v="172"/>
    <s v="A short film on the rarest mammal and the second most endangered freshwater river dolphin, in Pakistan."/>
    <n v="95000"/>
    <n v="0"/>
    <x v="2"/>
    <s v="US"/>
    <s v="USD"/>
    <x v="172"/>
    <x v="172"/>
    <x v="0"/>
    <n v="0"/>
    <b v="0"/>
    <s v="film &amp; video/drama"/>
    <n v="0"/>
    <s v="N/A"/>
    <x v="0"/>
    <s v="drama"/>
    <x v="172"/>
    <d v="2015-03-19T08:28:43"/>
    <x v="0"/>
  </r>
  <r>
    <x v="173"/>
    <x v="173"/>
    <s v="This is a film inspired by Quentin Tarantino, I want to make a film thats entertaining yet gritty. 7 Sins is in pre-production."/>
    <n v="1110"/>
    <n v="0"/>
    <x v="2"/>
    <s v="GB"/>
    <s v="GBP"/>
    <x v="173"/>
    <x v="173"/>
    <x v="0"/>
    <n v="0"/>
    <b v="0"/>
    <s v="film &amp; video/drama"/>
    <n v="0"/>
    <s v="N/A"/>
    <x v="0"/>
    <s v="drama"/>
    <x v="173"/>
    <d v="2015-02-28T13:45:08"/>
    <x v="0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x v="174"/>
    <x v="0"/>
    <n v="0"/>
    <b v="0"/>
    <s v="film &amp; video/drama"/>
    <n v="0"/>
    <s v="N/A"/>
    <x v="0"/>
    <s v="drama"/>
    <x v="174"/>
    <d v="2015-05-08T18:12:56"/>
    <x v="0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x v="175"/>
    <x v="0"/>
    <n v="26"/>
    <b v="0"/>
    <s v="film &amp; video/drama"/>
    <n v="6"/>
    <n v="49.884599999999999"/>
    <x v="0"/>
    <s v="drama"/>
    <x v="175"/>
    <d v="2014-08-29T18:40:11"/>
    <x v="0"/>
  </r>
  <r>
    <x v="176"/>
    <x v="176"/>
    <s v="I'm seeking funding to finish my short film, Silent Monster, to bring awareness to teenage bullying as well as teenage violence."/>
    <n v="1500"/>
    <n v="0"/>
    <x v="2"/>
    <s v="US"/>
    <s v="USD"/>
    <x v="176"/>
    <x v="176"/>
    <x v="0"/>
    <n v="0"/>
    <b v="0"/>
    <s v="film &amp; video/drama"/>
    <n v="0"/>
    <s v="N/A"/>
    <x v="0"/>
    <s v="drama"/>
    <x v="176"/>
    <d v="2015-08-05T19:46:39"/>
    <x v="0"/>
  </r>
  <r>
    <x v="177"/>
    <x v="177"/>
    <s v="I'm making a modern day version of the bible story &quot; The Good Samaritan&quot;"/>
    <n v="450"/>
    <n v="180"/>
    <x v="2"/>
    <s v="US"/>
    <s v="USD"/>
    <x v="177"/>
    <x v="177"/>
    <x v="0"/>
    <n v="7"/>
    <b v="0"/>
    <s v="film &amp; video/drama"/>
    <n v="40"/>
    <n v="25.714300000000001"/>
    <x v="0"/>
    <s v="drama"/>
    <x v="177"/>
    <d v="2015-03-24T00:08:46"/>
    <x v="0"/>
  </r>
  <r>
    <x v="178"/>
    <x v="178"/>
    <s v="El viaje de LucÃ­a es un largometraje de ficciÃ³n con temÃ¡tica sobre el cÃ¡ncer infantil."/>
    <n v="500000"/>
    <n v="0"/>
    <x v="2"/>
    <s v="ES"/>
    <s v="EUR"/>
    <x v="178"/>
    <x v="178"/>
    <x v="0"/>
    <n v="0"/>
    <b v="0"/>
    <s v="film &amp; video/drama"/>
    <n v="0"/>
    <s v="N/A"/>
    <x v="0"/>
    <s v="drama"/>
    <x v="178"/>
    <d v="2015-11-26T23:55:45"/>
    <x v="0"/>
  </r>
  <r>
    <x v="179"/>
    <x v="179"/>
    <s v="A feature-length film about how three people survive in a diseased world."/>
    <n v="1000"/>
    <n v="200"/>
    <x v="2"/>
    <s v="US"/>
    <s v="USD"/>
    <x v="179"/>
    <x v="179"/>
    <x v="0"/>
    <n v="2"/>
    <b v="0"/>
    <s v="film &amp; video/drama"/>
    <n v="20"/>
    <n v="100"/>
    <x v="0"/>
    <s v="drama"/>
    <x v="179"/>
    <d v="2016-03-04T01:55:55"/>
    <x v="0"/>
  </r>
  <r>
    <x v="180"/>
    <x v="180"/>
    <s v="The Rest of Us follows a survivor of an outbreak that nearly destroyed the earth as he travels to find some form of humanity."/>
    <n v="1200"/>
    <n v="401"/>
    <x v="2"/>
    <s v="GB"/>
    <s v="GBP"/>
    <x v="180"/>
    <x v="180"/>
    <x v="0"/>
    <n v="13"/>
    <b v="0"/>
    <s v="film &amp; video/drama"/>
    <n v="33"/>
    <n v="30.8462"/>
    <x v="0"/>
    <s v="drama"/>
    <x v="180"/>
    <d v="2015-04-13T19:00:00"/>
    <x v="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x v="181"/>
    <x v="181"/>
    <x v="0"/>
    <n v="4"/>
    <b v="0"/>
    <s v="film &amp; video/drama"/>
    <n v="21"/>
    <n v="180.5"/>
    <x v="0"/>
    <s v="drama"/>
    <x v="181"/>
    <d v="2015-06-22T17:48:15"/>
    <x v="0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x v="182"/>
    <x v="182"/>
    <x v="0"/>
    <n v="0"/>
    <b v="0"/>
    <s v="film &amp; video/drama"/>
    <n v="0"/>
    <s v="N/A"/>
    <x v="0"/>
    <s v="drama"/>
    <x v="182"/>
    <d v="2017-01-07T00:17:12"/>
    <x v="0"/>
  </r>
  <r>
    <x v="183"/>
    <x v="183"/>
    <s v="Don't kill me until I meet my Dad"/>
    <n v="12500"/>
    <n v="4482"/>
    <x v="2"/>
    <s v="GB"/>
    <s v="GBP"/>
    <x v="183"/>
    <x v="183"/>
    <x v="0"/>
    <n v="12"/>
    <b v="0"/>
    <s v="film &amp; video/drama"/>
    <n v="36"/>
    <n v="373.5"/>
    <x v="0"/>
    <s v="drama"/>
    <x v="183"/>
    <d v="2014-11-26T20:26:50"/>
    <x v="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x v="0"/>
    <n v="2"/>
    <b v="0"/>
    <s v="film &amp; video/drama"/>
    <n v="3"/>
    <n v="25.5"/>
    <x v="0"/>
    <s v="drama"/>
    <x v="184"/>
    <d v="2014-09-01T03:59:00"/>
    <x v="0"/>
  </r>
  <r>
    <x v="185"/>
    <x v="185"/>
    <s v="Love has no boundaries!"/>
    <n v="40000"/>
    <n v="2200"/>
    <x v="2"/>
    <s v="NO"/>
    <s v="NOK"/>
    <x v="185"/>
    <x v="185"/>
    <x v="0"/>
    <n v="10"/>
    <b v="0"/>
    <s v="film &amp; video/drama"/>
    <n v="6"/>
    <n v="220"/>
    <x v="0"/>
    <s v="drama"/>
    <x v="185"/>
    <d v="2016-08-18T21:52:19"/>
    <x v="0"/>
  </r>
  <r>
    <x v="186"/>
    <x v="186"/>
    <s v="My film is about a boy who discovers the truth about his fathers dissapearance through the dark secrets of his mothers past."/>
    <n v="5000"/>
    <n v="0"/>
    <x v="2"/>
    <s v="US"/>
    <s v="USD"/>
    <x v="186"/>
    <x v="186"/>
    <x v="0"/>
    <n v="0"/>
    <b v="0"/>
    <s v="film &amp; video/drama"/>
    <n v="0"/>
    <s v="N/A"/>
    <x v="0"/>
    <s v="drama"/>
    <x v="186"/>
    <d v="2017-03-03T20:00:00"/>
    <x v="0"/>
  </r>
  <r>
    <x v="187"/>
    <x v="187"/>
    <s v="A young man suffering from a severe case of OCD embarks on a road trip to find peace of mind."/>
    <n v="5000"/>
    <n v="800"/>
    <x v="2"/>
    <s v="US"/>
    <s v="USD"/>
    <x v="187"/>
    <x v="187"/>
    <x v="0"/>
    <n v="5"/>
    <b v="0"/>
    <s v="film &amp; video/drama"/>
    <n v="16"/>
    <n v="160"/>
    <x v="0"/>
    <s v="drama"/>
    <x v="187"/>
    <d v="2015-07-21T06:59:00"/>
    <x v="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x v="188"/>
    <x v="188"/>
    <x v="0"/>
    <n v="0"/>
    <b v="0"/>
    <s v="film &amp; video/drama"/>
    <n v="0"/>
    <s v="N/A"/>
    <x v="0"/>
    <s v="drama"/>
    <x v="188"/>
    <d v="2014-09-05T04:23:35"/>
    <x v="0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x v="0"/>
    <n v="5"/>
    <b v="0"/>
    <s v="film &amp; video/drama"/>
    <n v="0"/>
    <n v="69"/>
    <x v="0"/>
    <s v="drama"/>
    <x v="189"/>
    <d v="2016-09-03T16:34:37"/>
    <x v="0"/>
  </r>
  <r>
    <x v="190"/>
    <x v="190"/>
    <s v="Because hope can be a 4 letter word"/>
    <n v="12000"/>
    <n v="50"/>
    <x v="2"/>
    <s v="US"/>
    <s v="USD"/>
    <x v="190"/>
    <x v="190"/>
    <x v="0"/>
    <n v="1"/>
    <b v="0"/>
    <s v="film &amp; video/drama"/>
    <n v="0"/>
    <n v="50"/>
    <x v="0"/>
    <s v="drama"/>
    <x v="190"/>
    <d v="2016-06-16T15:37:26"/>
    <x v="0"/>
  </r>
  <r>
    <x v="191"/>
    <x v="191"/>
    <s v="A young boy passionate about Astronomy and Chemistry tracks down an astroid that scientists said would never hit earth."/>
    <n v="5000"/>
    <n v="250"/>
    <x v="2"/>
    <s v="AU"/>
    <s v="AUD"/>
    <x v="191"/>
    <x v="191"/>
    <x v="0"/>
    <n v="3"/>
    <b v="0"/>
    <s v="film &amp; video/drama"/>
    <n v="5"/>
    <n v="83.333299999999994"/>
    <x v="0"/>
    <s v="drama"/>
    <x v="191"/>
    <d v="2015-10-02T10:35:38"/>
    <x v="0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x v="192"/>
    <x v="0"/>
    <n v="3"/>
    <b v="0"/>
    <s v="film &amp; video/drama"/>
    <n v="0"/>
    <n v="5.6666999999999996"/>
    <x v="0"/>
    <s v="drama"/>
    <x v="192"/>
    <d v="2014-10-17T19:00:32"/>
    <x v="0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x v="193"/>
    <x v="193"/>
    <x v="0"/>
    <n v="0"/>
    <b v="0"/>
    <s v="film &amp; video/drama"/>
    <n v="0"/>
    <s v="N/A"/>
    <x v="0"/>
    <s v="drama"/>
    <x v="193"/>
    <d v="2014-11-28T23:26:06"/>
    <x v="0"/>
  </r>
  <r>
    <x v="194"/>
    <x v="194"/>
    <s v="Northern Irish Original Short Film based on the desperation of love and survival and taking a risk that may change everything."/>
    <n v="2500"/>
    <n v="3"/>
    <x v="2"/>
    <s v="GB"/>
    <s v="GBP"/>
    <x v="194"/>
    <x v="194"/>
    <x v="0"/>
    <n v="3"/>
    <b v="0"/>
    <s v="film &amp; video/drama"/>
    <n v="0"/>
    <n v="1"/>
    <x v="0"/>
    <s v="drama"/>
    <x v="194"/>
    <d v="2016-03-06T23:55:31"/>
    <x v="0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x v="195"/>
    <x v="195"/>
    <x v="0"/>
    <n v="0"/>
    <b v="0"/>
    <s v="film &amp; video/drama"/>
    <n v="0"/>
    <s v="N/A"/>
    <x v="0"/>
    <s v="drama"/>
    <x v="195"/>
    <d v="2015-07-10T16:05:32"/>
    <x v="0"/>
  </r>
  <r>
    <x v="196"/>
    <x v="196"/>
    <s v="A moving short film about a retired female boxer who develops a relationship with a young journalist who idolises her"/>
    <n v="3500"/>
    <n v="1465"/>
    <x v="2"/>
    <s v="GB"/>
    <s v="GBP"/>
    <x v="196"/>
    <x v="196"/>
    <x v="0"/>
    <n v="19"/>
    <b v="0"/>
    <s v="film &amp; video/drama"/>
    <n v="42"/>
    <n v="77.1053"/>
    <x v="0"/>
    <s v="drama"/>
    <x v="196"/>
    <d v="2015-10-10T21:00:00"/>
    <x v="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x v="0"/>
    <n v="8"/>
    <b v="0"/>
    <s v="film &amp; video/drama"/>
    <n v="10"/>
    <n v="32.75"/>
    <x v="0"/>
    <s v="drama"/>
    <x v="197"/>
    <d v="2017-02-17T21:00:00"/>
    <x v="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x v="198"/>
    <x v="198"/>
    <x v="0"/>
    <n v="6"/>
    <b v="0"/>
    <s v="film &amp; video/drama"/>
    <n v="1"/>
    <n v="46.5"/>
    <x v="0"/>
    <s v="drama"/>
    <x v="198"/>
    <d v="2014-10-05T09:12:02"/>
    <x v="0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x v="199"/>
    <x v="0"/>
    <n v="0"/>
    <b v="0"/>
    <s v="film &amp; video/drama"/>
    <n v="0"/>
    <s v="N/A"/>
    <x v="0"/>
    <s v="drama"/>
    <x v="199"/>
    <d v="2016-09-01T02:58:22"/>
    <x v="0"/>
  </r>
  <r>
    <x v="200"/>
    <x v="200"/>
    <s v="A film dedicated to an AAF Pilot's struggle to survive behind enemy lines during WWII."/>
    <n v="6000"/>
    <n v="1571.55"/>
    <x v="2"/>
    <s v="US"/>
    <s v="USD"/>
    <x v="200"/>
    <x v="200"/>
    <x v="0"/>
    <n v="18"/>
    <b v="0"/>
    <s v="film &amp; video/drama"/>
    <n v="26"/>
    <n v="87.308300000000003"/>
    <x v="0"/>
    <s v="drama"/>
    <x v="200"/>
    <d v="2014-09-15T02:00:03"/>
    <x v="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x v="201"/>
    <x v="201"/>
    <x v="0"/>
    <n v="7"/>
    <b v="0"/>
    <s v="film &amp; video/drama"/>
    <n v="58"/>
    <n v="54.285699999999999"/>
    <x v="0"/>
    <s v="drama"/>
    <x v="201"/>
    <d v="2015-02-08T19:38:49"/>
    <x v="0"/>
  </r>
  <r>
    <x v="202"/>
    <x v="202"/>
    <s v="new web series created by jonney terry"/>
    <n v="6000"/>
    <n v="0"/>
    <x v="2"/>
    <s v="US"/>
    <s v="USD"/>
    <x v="202"/>
    <x v="202"/>
    <x v="0"/>
    <n v="0"/>
    <b v="0"/>
    <s v="film &amp; video/drama"/>
    <n v="0"/>
    <s v="N/A"/>
    <x v="0"/>
    <s v="drama"/>
    <x v="202"/>
    <d v="2015-10-08T20:59:00"/>
    <x v="0"/>
  </r>
  <r>
    <x v="203"/>
    <x v="203"/>
    <s v="We are aiming to make a Web Series based on Youth Culture and the misrepresentation of socially stereotyped people."/>
    <n v="2500"/>
    <n v="746"/>
    <x v="2"/>
    <s v="GB"/>
    <s v="GBP"/>
    <x v="203"/>
    <x v="203"/>
    <x v="0"/>
    <n v="8"/>
    <b v="0"/>
    <s v="film &amp; video/drama"/>
    <n v="30"/>
    <n v="93.25"/>
    <x v="0"/>
    <s v="drama"/>
    <x v="203"/>
    <d v="2015-01-29T20:21:04"/>
    <x v="0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x v="204"/>
    <x v="204"/>
    <x v="0"/>
    <n v="1293"/>
    <b v="0"/>
    <s v="film &amp; video/drama"/>
    <n v="51"/>
    <n v="117.6837"/>
    <x v="0"/>
    <s v="drama"/>
    <x v="204"/>
    <d v="2016-08-04T14:00:03"/>
    <x v="0"/>
  </r>
  <r>
    <x v="205"/>
    <x v="205"/>
    <s v="A martyr faces execution at the hands of the State, while enduring the horrors and alienation of a new world order."/>
    <n v="8000"/>
    <n v="1300"/>
    <x v="2"/>
    <s v="US"/>
    <s v="USD"/>
    <x v="205"/>
    <x v="205"/>
    <x v="0"/>
    <n v="17"/>
    <b v="0"/>
    <s v="film &amp; video/drama"/>
    <n v="16"/>
    <n v="76.470600000000005"/>
    <x v="0"/>
    <s v="drama"/>
    <x v="205"/>
    <d v="2015-10-06T15:10:22"/>
    <x v="0"/>
  </r>
  <r>
    <x v="206"/>
    <x v="206"/>
    <s v="A love story featuring adoption,struggle,dysfunction,grace, healing, and restoration."/>
    <n v="12700"/>
    <n v="0"/>
    <x v="2"/>
    <s v="US"/>
    <s v="USD"/>
    <x v="206"/>
    <x v="206"/>
    <x v="0"/>
    <n v="0"/>
    <b v="0"/>
    <s v="film &amp; video/drama"/>
    <n v="0"/>
    <s v="N/A"/>
    <x v="0"/>
    <s v="drama"/>
    <x v="206"/>
    <d v="2016-08-06T00:06:23"/>
    <x v="0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x v="207"/>
    <x v="207"/>
    <x v="0"/>
    <n v="13"/>
    <b v="0"/>
    <s v="film &amp; video/drama"/>
    <n v="15"/>
    <n v="163.84620000000001"/>
    <x v="0"/>
    <s v="drama"/>
    <x v="207"/>
    <d v="2015-01-04T04:43:58"/>
    <x v="0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x v="208"/>
    <x v="0"/>
    <n v="0"/>
    <b v="0"/>
    <s v="film &amp; video/drama"/>
    <n v="0"/>
    <s v="N/A"/>
    <x v="0"/>
    <s v="drama"/>
    <x v="208"/>
    <d v="2014-12-16T08:52:47"/>
    <x v="0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x v="0"/>
    <n v="0"/>
    <b v="0"/>
    <s v="film &amp; video/drama"/>
    <n v="0"/>
    <s v="N/A"/>
    <x v="0"/>
    <s v="drama"/>
    <x v="209"/>
    <d v="2015-07-10T22:08:55"/>
    <x v="0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x v="210"/>
    <x v="210"/>
    <x v="0"/>
    <n v="33"/>
    <b v="0"/>
    <s v="film &amp; video/drama"/>
    <n v="25"/>
    <n v="91.818200000000004"/>
    <x v="0"/>
    <s v="drama"/>
    <x v="210"/>
    <d v="2015-10-01T05:00:00"/>
    <x v="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x v="211"/>
    <x v="211"/>
    <x v="0"/>
    <n v="12"/>
    <b v="0"/>
    <s v="film &amp; video/drama"/>
    <n v="45"/>
    <n v="185.83330000000001"/>
    <x v="0"/>
    <s v="drama"/>
    <x v="211"/>
    <d v="2015-09-19T03:50:17"/>
    <x v="0"/>
  </r>
  <r>
    <x v="212"/>
    <x v="212"/>
    <s v="This film is a fictional crime drama following the events of a heist that ended in bloodshed."/>
    <n v="6300"/>
    <n v="1"/>
    <x v="2"/>
    <s v="US"/>
    <s v="USD"/>
    <x v="212"/>
    <x v="212"/>
    <x v="0"/>
    <n v="1"/>
    <b v="0"/>
    <s v="film &amp; video/drama"/>
    <n v="0"/>
    <n v="1"/>
    <x v="0"/>
    <s v="drama"/>
    <x v="212"/>
    <d v="2016-04-16T20:08:40"/>
    <x v="0"/>
  </r>
  <r>
    <x v="213"/>
    <x v="213"/>
    <s v="A family dramedy about a grandfather  and grandson who are both on their path to redemption."/>
    <n v="50000"/>
    <n v="20"/>
    <x v="2"/>
    <s v="US"/>
    <s v="USD"/>
    <x v="213"/>
    <x v="213"/>
    <x v="0"/>
    <n v="1"/>
    <b v="0"/>
    <s v="film &amp; video/drama"/>
    <n v="0"/>
    <n v="20"/>
    <x v="0"/>
    <s v="drama"/>
    <x v="213"/>
    <d v="2015-08-16T14:06:41"/>
    <x v="0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x v="214"/>
    <x v="214"/>
    <x v="0"/>
    <n v="1"/>
    <b v="0"/>
    <s v="film &amp; video/drama"/>
    <n v="0"/>
    <n v="1"/>
    <x v="0"/>
    <s v="drama"/>
    <x v="214"/>
    <d v="2015-03-06T15:22:29"/>
    <x v="0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x v="215"/>
    <x v="215"/>
    <x v="0"/>
    <n v="1"/>
    <b v="0"/>
    <s v="film &amp; video/drama"/>
    <n v="0"/>
    <n v="10"/>
    <x v="0"/>
    <s v="drama"/>
    <x v="215"/>
    <d v="2016-02-17T23:59:00"/>
    <x v="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x v="216"/>
    <x v="0"/>
    <n v="84"/>
    <b v="0"/>
    <s v="film &amp; video/drama"/>
    <n v="56"/>
    <n v="331.53829999999999"/>
    <x v="0"/>
    <s v="drama"/>
    <x v="216"/>
    <d v="2015-04-22T22:00:37"/>
    <x v="0"/>
  </r>
  <r>
    <x v="217"/>
    <x v="217"/>
    <s v="A roadmovie by paw"/>
    <n v="100000"/>
    <n v="11943"/>
    <x v="2"/>
    <s v="SE"/>
    <s v="SEK"/>
    <x v="217"/>
    <x v="217"/>
    <x v="0"/>
    <n v="38"/>
    <b v="0"/>
    <s v="film &amp; video/drama"/>
    <n v="12"/>
    <n v="314.28949999999998"/>
    <x v="0"/>
    <s v="drama"/>
    <x v="217"/>
    <d v="2014-12-28T15:22:29"/>
    <x v="0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x v="218"/>
    <x v="0"/>
    <n v="1"/>
    <b v="0"/>
    <s v="film &amp; video/drama"/>
    <n v="2"/>
    <n v="100"/>
    <x v="0"/>
    <s v="drama"/>
    <x v="218"/>
    <d v="2015-05-15T15:04:49"/>
    <x v="0"/>
  </r>
  <r>
    <x v="219"/>
    <x v="219"/>
    <s v="An hour-long pilot about a group of suburban LGBT teens coming of age in the early 90's."/>
    <n v="50000"/>
    <n v="8815"/>
    <x v="2"/>
    <s v="US"/>
    <s v="USD"/>
    <x v="219"/>
    <x v="219"/>
    <x v="0"/>
    <n v="76"/>
    <b v="0"/>
    <s v="film &amp; video/drama"/>
    <n v="18"/>
    <n v="115.9868"/>
    <x v="0"/>
    <s v="drama"/>
    <x v="219"/>
    <d v="2016-04-01T06:59:00"/>
    <x v="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x v="220"/>
    <x v="0"/>
    <n v="3"/>
    <b v="0"/>
    <s v="film &amp; video/drama"/>
    <n v="1"/>
    <n v="120"/>
    <x v="0"/>
    <s v="drama"/>
    <x v="220"/>
    <d v="2015-08-20T20:06:00"/>
    <x v="0"/>
  </r>
  <r>
    <x v="221"/>
    <x v="221"/>
    <s v="Film about Schizophrenia with Surreal Twists!"/>
    <n v="50000"/>
    <n v="0"/>
    <x v="2"/>
    <s v="US"/>
    <s v="USD"/>
    <x v="221"/>
    <x v="221"/>
    <x v="0"/>
    <n v="0"/>
    <b v="0"/>
    <s v="film &amp; video/drama"/>
    <n v="0"/>
    <s v="N/A"/>
    <x v="0"/>
    <s v="drama"/>
    <x v="221"/>
    <d v="2015-03-28T19:06:04"/>
    <x v="0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x v="222"/>
    <x v="222"/>
    <x v="0"/>
    <n v="2"/>
    <b v="0"/>
    <s v="film &amp; video/drama"/>
    <n v="13"/>
    <n v="65"/>
    <x v="0"/>
    <s v="drama"/>
    <x v="222"/>
    <d v="2015-03-27T02:39:00"/>
    <x v="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x v="223"/>
    <x v="223"/>
    <x v="0"/>
    <n v="0"/>
    <b v="0"/>
    <s v="film &amp; video/drama"/>
    <n v="0"/>
    <s v="N/A"/>
    <x v="0"/>
    <s v="drama"/>
    <x v="223"/>
    <d v="2016-05-22T01:05:00"/>
    <x v="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x v="0"/>
    <n v="0"/>
    <b v="0"/>
    <s v="film &amp; video/drama"/>
    <n v="0"/>
    <s v="N/A"/>
    <x v="0"/>
    <s v="drama"/>
    <x v="224"/>
    <d v="2015-07-10T05:38:46"/>
    <x v="0"/>
  </r>
  <r>
    <x v="225"/>
    <x v="225"/>
    <s v="I'm creating a &quot;Lifetime&quot; type drama film about a girl who uses backpage for money, but trying to turn her life around."/>
    <n v="200"/>
    <n v="0"/>
    <x v="2"/>
    <s v="US"/>
    <s v="USD"/>
    <x v="225"/>
    <x v="225"/>
    <x v="0"/>
    <n v="0"/>
    <b v="0"/>
    <s v="film &amp; video/drama"/>
    <n v="0"/>
    <s v="N/A"/>
    <x v="0"/>
    <s v="drama"/>
    <x v="225"/>
    <d v="2016-04-08T22:04:14"/>
    <x v="0"/>
  </r>
  <r>
    <x v="226"/>
    <x v="226"/>
    <s v="A TRUE STORY OF DOMESTIC VILOLENCE THAT SEEKS TO OFFER THE VIEWER OUTLEST OF SUPPORT."/>
    <n v="29000"/>
    <n v="250"/>
    <x v="2"/>
    <s v="GB"/>
    <s v="GBP"/>
    <x v="226"/>
    <x v="226"/>
    <x v="0"/>
    <n v="2"/>
    <b v="0"/>
    <s v="film &amp; video/drama"/>
    <n v="1"/>
    <n v="125"/>
    <x v="0"/>
    <s v="drama"/>
    <x v="226"/>
    <d v="2015-05-31T09:29:00"/>
    <x v="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x v="227"/>
    <x v="227"/>
    <x v="0"/>
    <n v="0"/>
    <b v="0"/>
    <s v="film &amp; video/drama"/>
    <n v="0"/>
    <s v="N/A"/>
    <x v="0"/>
    <s v="drama"/>
    <x v="227"/>
    <d v="2015-07-09T21:27:21"/>
    <x v="0"/>
  </r>
  <r>
    <x v="228"/>
    <x v="228"/>
    <s v="I am making a film from one one of my books called facets of a Geek life."/>
    <n v="8000"/>
    <n v="0"/>
    <x v="2"/>
    <s v="GB"/>
    <s v="GBP"/>
    <x v="228"/>
    <x v="228"/>
    <x v="0"/>
    <n v="0"/>
    <b v="0"/>
    <s v="film &amp; video/drama"/>
    <n v="0"/>
    <s v="N/A"/>
    <x v="0"/>
    <s v="drama"/>
    <x v="228"/>
    <d v="2015-06-01T16:28:25"/>
    <x v="0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x v="229"/>
    <x v="229"/>
    <x v="0"/>
    <n v="0"/>
    <b v="0"/>
    <s v="film &amp; video/drama"/>
    <n v="0"/>
    <s v="N/A"/>
    <x v="0"/>
    <s v="drama"/>
    <x v="229"/>
    <d v="2016-02-13T22:24:57"/>
    <x v="0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x v="230"/>
    <x v="0"/>
    <n v="2"/>
    <b v="0"/>
    <s v="film &amp; video/drama"/>
    <n v="0"/>
    <n v="30"/>
    <x v="0"/>
    <s v="drama"/>
    <x v="230"/>
    <d v="2015-06-04T18:39:11"/>
    <x v="0"/>
  </r>
  <r>
    <x v="231"/>
    <x v="231"/>
    <s v="Farewell to Freedom the screenplay portrays  a vulnerable divorce'  who falls for a hard-luck cowboy she meets in Las Vegas."/>
    <n v="1500000"/>
    <n v="0"/>
    <x v="2"/>
    <s v="US"/>
    <s v="USD"/>
    <x v="231"/>
    <x v="231"/>
    <x v="0"/>
    <n v="0"/>
    <b v="0"/>
    <s v="film &amp; video/drama"/>
    <n v="0"/>
    <s v="N/A"/>
    <x v="0"/>
    <s v="drama"/>
    <x v="231"/>
    <d v="2016-01-02T23:00:51"/>
    <x v="0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x v="232"/>
    <x v="232"/>
    <x v="0"/>
    <n v="7"/>
    <b v="0"/>
    <s v="film &amp; video/drama"/>
    <n v="3"/>
    <n v="15.7143"/>
    <x v="0"/>
    <s v="drama"/>
    <x v="232"/>
    <d v="2015-02-27T19:49:06"/>
    <x v="0"/>
  </r>
  <r>
    <x v="233"/>
    <x v="233"/>
    <s v="â€œArea 4â€ revolves around Frank Hammond, a counselor at a high school, who discovers the scandals that took place."/>
    <n v="350000"/>
    <n v="0"/>
    <x v="2"/>
    <s v="US"/>
    <s v="USD"/>
    <x v="233"/>
    <x v="233"/>
    <x v="0"/>
    <n v="0"/>
    <b v="0"/>
    <s v="film &amp; video/drama"/>
    <n v="0"/>
    <s v="N/A"/>
    <x v="0"/>
    <s v="drama"/>
    <x v="233"/>
    <d v="2016-09-29T21:52:52"/>
    <x v="0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x v="234"/>
    <x v="0"/>
    <n v="5"/>
    <b v="0"/>
    <s v="film &amp; video/drama"/>
    <n v="40"/>
    <n v="80.2"/>
    <x v="0"/>
    <s v="drama"/>
    <x v="234"/>
    <d v="2015-06-21T00:50:59"/>
    <x v="0"/>
  </r>
  <r>
    <x v="235"/>
    <x v="235"/>
    <s v="Taking people on a deep emotional trip with a story about sometimes those who have less, give more."/>
    <n v="10000"/>
    <n v="0"/>
    <x v="2"/>
    <s v="US"/>
    <s v="USD"/>
    <x v="235"/>
    <x v="235"/>
    <x v="0"/>
    <n v="0"/>
    <b v="0"/>
    <s v="film &amp; video/drama"/>
    <n v="0"/>
    <s v="N/A"/>
    <x v="0"/>
    <s v="drama"/>
    <x v="235"/>
    <d v="2015-07-09T21:48:17"/>
    <x v="0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x v="236"/>
    <x v="236"/>
    <x v="0"/>
    <n v="0"/>
    <b v="0"/>
    <s v="film &amp; video/drama"/>
    <n v="0"/>
    <s v="N/A"/>
    <x v="0"/>
    <s v="drama"/>
    <x v="236"/>
    <d v="2016-01-05T00:00:00"/>
    <x v="0"/>
  </r>
  <r>
    <x v="237"/>
    <x v="237"/>
    <s v="Making The Choice is a christian short film series."/>
    <n v="15000"/>
    <n v="50"/>
    <x v="2"/>
    <s v="US"/>
    <s v="USD"/>
    <x v="237"/>
    <x v="237"/>
    <x v="0"/>
    <n v="1"/>
    <b v="0"/>
    <s v="film &amp; video/drama"/>
    <n v="0"/>
    <n v="50"/>
    <x v="0"/>
    <s v="drama"/>
    <x v="237"/>
    <d v="2016-03-08T13:51:09"/>
    <x v="0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x v="238"/>
    <x v="0"/>
    <n v="0"/>
    <b v="0"/>
    <s v="film &amp; video/drama"/>
    <n v="0"/>
    <s v="N/A"/>
    <x v="0"/>
    <s v="drama"/>
    <x v="238"/>
    <d v="2016-12-30T09:00:00"/>
    <x v="0"/>
  </r>
  <r>
    <x v="239"/>
    <x v="239"/>
    <s v="Lovers Clint and Eli convey their conflicting perspectives of guilt and remorse while in the desolate Australian bush."/>
    <n v="1000"/>
    <n v="250"/>
    <x v="2"/>
    <s v="AU"/>
    <s v="AUD"/>
    <x v="239"/>
    <x v="239"/>
    <x v="0"/>
    <n v="5"/>
    <b v="0"/>
    <s v="film &amp; video/drama"/>
    <n v="25"/>
    <n v="50"/>
    <x v="0"/>
    <s v="drama"/>
    <x v="239"/>
    <d v="2015-11-08T12:00:00"/>
    <x v="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x v="1"/>
    <n v="137"/>
    <b v="1"/>
    <s v="film &amp; video/documentary"/>
    <n v="108"/>
    <n v="117.8476"/>
    <x v="0"/>
    <s v="documentary"/>
    <x v="240"/>
    <d v="2013-05-05T17:00:11"/>
    <x v="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x v="1"/>
    <n v="376"/>
    <b v="1"/>
    <s v="film &amp; video/documentary"/>
    <n v="113"/>
    <n v="109.04259999999999"/>
    <x v="0"/>
    <s v="documentary"/>
    <x v="241"/>
    <d v="2014-12-21T16:45:04"/>
    <x v="0"/>
  </r>
  <r>
    <x v="242"/>
    <x v="242"/>
    <s v="An unprecedented feature-length documentary film about Maine's tribal, oft-misunderstood ice fishing sub-culture."/>
    <n v="13000"/>
    <n v="14750"/>
    <x v="0"/>
    <s v="US"/>
    <s v="USD"/>
    <x v="242"/>
    <x v="242"/>
    <x v="1"/>
    <n v="202"/>
    <b v="1"/>
    <s v="film &amp; video/documentary"/>
    <n v="113"/>
    <n v="73.019800000000004"/>
    <x v="0"/>
    <s v="documentary"/>
    <x v="242"/>
    <d v="2011-12-20T11:49:50"/>
    <x v="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x v="243"/>
    <x v="243"/>
    <x v="1"/>
    <n v="328"/>
    <b v="1"/>
    <s v="film &amp; video/documentary"/>
    <n v="103"/>
    <n v="78.195099999999996"/>
    <x v="0"/>
    <s v="documentary"/>
    <x v="243"/>
    <d v="2014-02-22T01:08:24"/>
    <x v="0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x v="1"/>
    <n v="84"/>
    <b v="1"/>
    <s v="film &amp; video/documentary"/>
    <n v="114"/>
    <n v="47.398800000000001"/>
    <x v="0"/>
    <s v="documentary"/>
    <x v="244"/>
    <d v="2010-03-16T07:06:00"/>
    <x v="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x v="1"/>
    <n v="96"/>
    <b v="1"/>
    <s v="film &amp; video/documentary"/>
    <n v="104"/>
    <n v="54.020800000000001"/>
    <x v="0"/>
    <s v="documentary"/>
    <x v="245"/>
    <d v="2012-08-16T01:16:25"/>
    <x v="0"/>
  </r>
  <r>
    <x v="246"/>
    <x v="246"/>
    <s v="From 1979 to 1981 twenty-nine Black children in Atlanta were murdered and the others terrified. This is our story..."/>
    <n v="5000"/>
    <n v="15273"/>
    <x v="0"/>
    <s v="US"/>
    <s v="USD"/>
    <x v="246"/>
    <x v="246"/>
    <x v="1"/>
    <n v="223"/>
    <b v="1"/>
    <s v="film &amp; video/documentary"/>
    <n v="305"/>
    <n v="68.488799999999998"/>
    <x v="0"/>
    <s v="documentary"/>
    <x v="246"/>
    <d v="2010-12-18T09:43:25"/>
    <x v="0"/>
  </r>
  <r>
    <x v="247"/>
    <x v="247"/>
    <s v="A young neuroscientist attempts to reconnect with his ailing father by obsessively studying old family footage._x000a_"/>
    <n v="5000"/>
    <n v="6705"/>
    <x v="0"/>
    <s v="US"/>
    <s v="USD"/>
    <x v="247"/>
    <x v="247"/>
    <x v="1"/>
    <n v="62"/>
    <b v="1"/>
    <s v="film &amp; video/documentary"/>
    <n v="134"/>
    <n v="108.1452"/>
    <x v="0"/>
    <s v="documentary"/>
    <x v="247"/>
    <d v="2010-10-16T03:39:00"/>
    <x v="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x v="248"/>
    <x v="1"/>
    <n v="146"/>
    <b v="1"/>
    <s v="film &amp; video/documentary"/>
    <n v="101"/>
    <n v="589.95209999999997"/>
    <x v="0"/>
    <s v="documentary"/>
    <x v="248"/>
    <d v="2012-01-07T18:35:09"/>
    <x v="0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x v="1"/>
    <n v="235"/>
    <b v="1"/>
    <s v="film &amp; video/documentary"/>
    <n v="113"/>
    <n v="48.051099999999998"/>
    <x v="0"/>
    <s v="documentary"/>
    <x v="249"/>
    <d v="2010-08-22T17:40:00"/>
    <x v="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x v="250"/>
    <x v="250"/>
    <x v="1"/>
    <n v="437"/>
    <b v="1"/>
    <s v="film &amp; video/documentary"/>
    <n v="106"/>
    <n v="72.482799999999997"/>
    <x v="0"/>
    <s v="documentary"/>
    <x v="250"/>
    <d v="2013-06-06T13:34:51"/>
    <x v="0"/>
  </r>
  <r>
    <x v="251"/>
    <x v="251"/>
    <s v="Remarkably devoted, Mayra is single-handedly sourcing small farm, single-origin coffee from her rural village in Honduras."/>
    <n v="3500"/>
    <n v="4395"/>
    <x v="0"/>
    <s v="US"/>
    <s v="USD"/>
    <x v="251"/>
    <x v="251"/>
    <x v="1"/>
    <n v="77"/>
    <b v="1"/>
    <s v="film &amp; video/documentary"/>
    <n v="126"/>
    <n v="57.0779"/>
    <x v="0"/>
    <s v="documentary"/>
    <x v="251"/>
    <d v="2012-05-16T19:00:00"/>
    <x v="0"/>
  </r>
  <r>
    <x v="252"/>
    <x v="252"/>
    <s v="The definitive story of indie comics and the foremost institution of higher learning for those who draw them."/>
    <n v="5000"/>
    <n v="9228"/>
    <x v="0"/>
    <s v="US"/>
    <s v="USD"/>
    <x v="252"/>
    <x v="252"/>
    <x v="1"/>
    <n v="108"/>
    <b v="1"/>
    <s v="film &amp; video/documentary"/>
    <n v="185"/>
    <n v="85.444400000000002"/>
    <x v="0"/>
    <s v="documentary"/>
    <x v="252"/>
    <d v="2010-06-01T03:59:00"/>
    <x v="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x v="1"/>
    <n v="7"/>
    <b v="1"/>
    <s v="film &amp; video/documentary"/>
    <n v="101"/>
    <n v="215.8571"/>
    <x v="0"/>
    <s v="documentary"/>
    <x v="253"/>
    <d v="2012-02-15T15:37:15"/>
    <x v="0"/>
  </r>
  <r>
    <x v="254"/>
    <x v="254"/>
    <s v="&quot;I Clown You&quot; is a documentary about Israeli medical clowns and clowning as an art of challenging the norm."/>
    <n v="24000"/>
    <n v="28067.34"/>
    <x v="0"/>
    <s v="US"/>
    <s v="USD"/>
    <x v="254"/>
    <x v="254"/>
    <x v="1"/>
    <n v="314"/>
    <b v="1"/>
    <s v="film &amp; video/documentary"/>
    <n v="117"/>
    <n v="89.386399999999995"/>
    <x v="0"/>
    <s v="documentary"/>
    <x v="254"/>
    <d v="2015-10-17T02:00:00"/>
    <x v="0"/>
  </r>
  <r>
    <x v="255"/>
    <x v="255"/>
    <s v="xoxosms is a documentary about first love, long distance and Skype."/>
    <n v="8000"/>
    <n v="8538.66"/>
    <x v="0"/>
    <s v="US"/>
    <s v="USD"/>
    <x v="255"/>
    <x v="255"/>
    <x v="1"/>
    <n v="188"/>
    <b v="1"/>
    <s v="film &amp; video/documentary"/>
    <n v="107"/>
    <n v="45.418399999999998"/>
    <x v="0"/>
    <s v="documentary"/>
    <x v="255"/>
    <d v="2011-03-16T11:38:02"/>
    <x v="0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x v="256"/>
    <x v="256"/>
    <x v="1"/>
    <n v="275"/>
    <b v="1"/>
    <s v="film &amp; video/documentary"/>
    <n v="139"/>
    <n v="65.756399999999999"/>
    <x v="0"/>
    <s v="documentary"/>
    <x v="256"/>
    <d v="2013-03-16T18:27:47"/>
    <x v="0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x v="1"/>
    <n v="560"/>
    <b v="1"/>
    <s v="film &amp; video/documentary"/>
    <n v="107"/>
    <n v="66.704099999999997"/>
    <x v="0"/>
    <s v="documentary"/>
    <x v="257"/>
    <d v="2016-05-19T15:02:42"/>
    <x v="0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x v="258"/>
    <x v="1"/>
    <n v="688"/>
    <b v="1"/>
    <s v="film &amp; video/documentary"/>
    <n v="191"/>
    <n v="83.3459"/>
    <x v="0"/>
    <s v="documentary"/>
    <x v="258"/>
    <d v="2011-06-18T01:14:26"/>
    <x v="0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x v="1"/>
    <n v="942"/>
    <b v="1"/>
    <s v="film &amp; video/documentary"/>
    <n v="132"/>
    <n v="105.0461"/>
    <x v="0"/>
    <s v="documentary"/>
    <x v="259"/>
    <d v="2015-04-08T17:42:49"/>
    <x v="0"/>
  </r>
  <r>
    <x v="260"/>
    <x v="260"/>
    <s v="In the traditional world of Mexican Rodeo, a team of first-generation California girls does it their way."/>
    <n v="10000"/>
    <n v="10640"/>
    <x v="0"/>
    <s v="US"/>
    <s v="USD"/>
    <x v="260"/>
    <x v="260"/>
    <x v="1"/>
    <n v="88"/>
    <b v="1"/>
    <s v="film &amp; video/documentary"/>
    <n v="106"/>
    <n v="120.9091"/>
    <x v="0"/>
    <s v="documentary"/>
    <x v="260"/>
    <d v="2010-07-17T09:59:00"/>
    <x v="0"/>
  </r>
  <r>
    <x v="261"/>
    <x v="261"/>
    <s v="Empires explores the impact of networks on histories and philosophies of political thought."/>
    <n v="20000"/>
    <n v="21480"/>
    <x v="0"/>
    <s v="US"/>
    <s v="USD"/>
    <x v="261"/>
    <x v="261"/>
    <x v="1"/>
    <n v="220"/>
    <b v="1"/>
    <s v="film &amp; video/documentary"/>
    <n v="107"/>
    <n v="97.636399999999995"/>
    <x v="0"/>
    <s v="documentary"/>
    <x v="261"/>
    <d v="2012-06-07T14:55:00"/>
    <x v="0"/>
  </r>
  <r>
    <x v="262"/>
    <x v="262"/>
    <s v="He can never die. He will live forever. He is the last cosmonaut, and this is his story."/>
    <n v="2500"/>
    <n v="6000"/>
    <x v="0"/>
    <s v="US"/>
    <s v="USD"/>
    <x v="262"/>
    <x v="262"/>
    <x v="1"/>
    <n v="145"/>
    <b v="1"/>
    <s v="film &amp; video/documentary"/>
    <n v="240"/>
    <n v="41.379300000000001"/>
    <x v="0"/>
    <s v="documentary"/>
    <x v="262"/>
    <d v="2011-02-26T05:57:08"/>
    <x v="0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x v="1"/>
    <n v="963"/>
    <b v="1"/>
    <s v="film &amp; video/documentary"/>
    <n v="118"/>
    <n v="30.654499999999999"/>
    <x v="0"/>
    <s v="documentary"/>
    <x v="263"/>
    <d v="2012-09-27T22:54:54"/>
    <x v="0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x v="264"/>
    <x v="264"/>
    <x v="1"/>
    <n v="91"/>
    <b v="1"/>
    <s v="film &amp; video/documentary"/>
    <n v="118"/>
    <n v="64.945099999999996"/>
    <x v="0"/>
    <s v="documentary"/>
    <x v="264"/>
    <d v="2012-05-11T14:53:15"/>
    <x v="0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x v="1"/>
    <n v="58"/>
    <b v="1"/>
    <s v="film &amp; video/documentary"/>
    <n v="111"/>
    <n v="95.775899999999993"/>
    <x v="0"/>
    <s v="documentary"/>
    <x v="265"/>
    <d v="2010-05-10T20:16:00"/>
    <x v="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x v="1"/>
    <n v="36"/>
    <b v="1"/>
    <s v="film &amp; video/documentary"/>
    <n v="146"/>
    <n v="40.416699999999999"/>
    <x v="0"/>
    <s v="documentary"/>
    <x v="266"/>
    <d v="2010-04-23T03:51:00"/>
    <x v="0"/>
  </r>
  <r>
    <x v="267"/>
    <x v="267"/>
    <s v="A visually stunning, feature length film chronicling life's challenges in the remote depths of the Amazon rainforest."/>
    <n v="9850"/>
    <n v="12965.44"/>
    <x v="0"/>
    <s v="GB"/>
    <s v="GBP"/>
    <x v="267"/>
    <x v="267"/>
    <x v="1"/>
    <n v="165"/>
    <b v="1"/>
    <s v="film &amp; video/documentary"/>
    <n v="132"/>
    <n v="78.578400000000002"/>
    <x v="0"/>
    <s v="documentary"/>
    <x v="267"/>
    <d v="2014-06-25T10:51:39"/>
    <x v="0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x v="268"/>
    <x v="1"/>
    <n v="111"/>
    <b v="1"/>
    <s v="film &amp; video/documentary"/>
    <n v="111"/>
    <n v="50.180199999999999"/>
    <x v="0"/>
    <s v="documentary"/>
    <x v="268"/>
    <d v="2011-11-07T04:39:38"/>
    <x v="0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x v="1"/>
    <n v="1596"/>
    <b v="1"/>
    <s v="film &amp; video/documentary"/>
    <n v="147"/>
    <n v="92.2517"/>
    <x v="0"/>
    <s v="documentary"/>
    <x v="269"/>
    <d v="2017-02-22T04:43:42"/>
    <x v="0"/>
  </r>
  <r>
    <x v="270"/>
    <x v="270"/>
    <s v="Journey behind the lens of the legendary Jini Dellaccio, one of the first women rock â€˜nâ€™ roll photographers."/>
    <n v="2300"/>
    <n v="3510"/>
    <x v="0"/>
    <s v="US"/>
    <s v="USD"/>
    <x v="270"/>
    <x v="270"/>
    <x v="1"/>
    <n v="61"/>
    <b v="1"/>
    <s v="film &amp; video/documentary"/>
    <n v="153"/>
    <n v="57.540999999999997"/>
    <x v="0"/>
    <s v="documentary"/>
    <x v="270"/>
    <d v="2011-05-25T04:00:00"/>
    <x v="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x v="271"/>
    <x v="1"/>
    <n v="287"/>
    <b v="1"/>
    <s v="film &amp; video/documentary"/>
    <n v="105"/>
    <n v="109.4216"/>
    <x v="0"/>
    <s v="documentary"/>
    <x v="271"/>
    <d v="2014-01-02T08:00:00"/>
    <x v="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x v="1"/>
    <n v="65"/>
    <b v="1"/>
    <s v="film &amp; video/documentary"/>
    <n v="177"/>
    <n v="81.892499999999998"/>
    <x v="0"/>
    <s v="documentary"/>
    <x v="272"/>
    <d v="2010-04-28T18:49:00"/>
    <x v="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x v="273"/>
    <x v="1"/>
    <n v="118"/>
    <b v="1"/>
    <s v="film &amp; video/documentary"/>
    <n v="108"/>
    <n v="45.667700000000004"/>
    <x v="0"/>
    <s v="documentary"/>
    <x v="273"/>
    <d v="2011-07-03T11:57:46"/>
    <x v="0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x v="274"/>
    <x v="274"/>
    <x v="1"/>
    <n v="113"/>
    <b v="1"/>
    <s v="film &amp; video/documentary"/>
    <n v="156"/>
    <n v="55.221200000000003"/>
    <x v="0"/>
    <s v="documentary"/>
    <x v="274"/>
    <d v="2012-04-05T06:59:00"/>
    <x v="0"/>
  </r>
  <r>
    <x v="275"/>
    <x v="275"/>
    <s v="A journey through the origins and influence of funk music from James Brown to D'Angelo we are FINDING THE FUNK!"/>
    <n v="20000"/>
    <n v="21679"/>
    <x v="0"/>
    <s v="US"/>
    <s v="USD"/>
    <x v="275"/>
    <x v="275"/>
    <x v="1"/>
    <n v="332"/>
    <b v="1"/>
    <s v="film &amp; video/documentary"/>
    <n v="108"/>
    <n v="65.298199999999994"/>
    <x v="0"/>
    <s v="documentary"/>
    <x v="275"/>
    <d v="2012-11-10T01:46:06"/>
    <x v="0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x v="276"/>
    <x v="1"/>
    <n v="62"/>
    <b v="1"/>
    <s v="film &amp; video/documentary"/>
    <n v="148"/>
    <n v="95.225800000000007"/>
    <x v="0"/>
    <s v="documentary"/>
    <x v="276"/>
    <d v="2012-04-28T00:57:54"/>
    <x v="0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x v="277"/>
    <x v="277"/>
    <x v="1"/>
    <n v="951"/>
    <b v="1"/>
    <s v="film &amp; video/documentary"/>
    <n v="110"/>
    <n v="75.444800000000001"/>
    <x v="0"/>
    <s v="documentary"/>
    <x v="277"/>
    <d v="2015-05-23T21:23:39"/>
    <x v="0"/>
  </r>
  <r>
    <x v="278"/>
    <x v="278"/>
    <s v="An unlikely story of spirit, defiance and beauty from the most contaminated place on Earth"/>
    <n v="27000"/>
    <n v="40594"/>
    <x v="0"/>
    <s v="US"/>
    <s v="USD"/>
    <x v="278"/>
    <x v="278"/>
    <x v="1"/>
    <n v="415"/>
    <b v="1"/>
    <s v="film &amp; video/documentary"/>
    <n v="150"/>
    <n v="97.816900000000004"/>
    <x v="0"/>
    <s v="documentary"/>
    <x v="278"/>
    <d v="2012-10-12T00:58:59"/>
    <x v="0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x v="1"/>
    <n v="305"/>
    <b v="1"/>
    <s v="film &amp; video/documentary"/>
    <n v="157"/>
    <n v="87.685599999999994"/>
    <x v="0"/>
    <s v="documentary"/>
    <x v="279"/>
    <d v="2017-02-27T02:01:00"/>
    <x v="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x v="280"/>
    <x v="1"/>
    <n v="2139"/>
    <b v="1"/>
    <s v="film &amp; video/documentary"/>
    <n v="156"/>
    <n v="54.748899999999999"/>
    <x v="0"/>
    <s v="documentary"/>
    <x v="280"/>
    <d v="2014-05-30T14:10:35"/>
    <x v="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x v="281"/>
    <x v="1"/>
    <n v="79"/>
    <b v="1"/>
    <s v="film &amp; video/documentary"/>
    <n v="121"/>
    <n v="83.953400000000002"/>
    <x v="0"/>
    <s v="documentary"/>
    <x v="281"/>
    <d v="2009-08-10T19:26:00"/>
    <x v="0"/>
  </r>
  <r>
    <x v="282"/>
    <x v="282"/>
    <s v="See US Marines make counter-insurgency work in Helmand Province--the Taliban's stronghold in Afghanistan."/>
    <n v="45000"/>
    <n v="45535"/>
    <x v="0"/>
    <s v="US"/>
    <s v="USD"/>
    <x v="282"/>
    <x v="282"/>
    <x v="1"/>
    <n v="179"/>
    <b v="1"/>
    <s v="film &amp; video/documentary"/>
    <n v="101"/>
    <n v="254.38550000000001"/>
    <x v="0"/>
    <s v="documentary"/>
    <x v="282"/>
    <d v="2010-02-22T22:00:00"/>
    <x v="0"/>
  </r>
  <r>
    <x v="283"/>
    <x v="283"/>
    <s v="What is the impact of survivorship on the human condition?"/>
    <n v="18000"/>
    <n v="20569.05"/>
    <x v="0"/>
    <s v="US"/>
    <s v="USD"/>
    <x v="283"/>
    <x v="283"/>
    <x v="1"/>
    <n v="202"/>
    <b v="1"/>
    <s v="film &amp; video/documentary"/>
    <n v="114"/>
    <n v="101.827"/>
    <x v="0"/>
    <s v="documentary"/>
    <x v="283"/>
    <d v="2011-06-01T04:59:00"/>
    <x v="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x v="284"/>
    <x v="284"/>
    <x v="1"/>
    <n v="760"/>
    <b v="1"/>
    <s v="film &amp; video/documentary"/>
    <n v="105"/>
    <n v="55.066400000000002"/>
    <x v="0"/>
    <s v="documentary"/>
    <x v="284"/>
    <d v="2012-01-21T17:43:00"/>
    <x v="0"/>
  </r>
  <r>
    <x v="285"/>
    <x v="285"/>
    <s v="A documentary about the classic children's book, its creators, and the lasting impact over half a century and beyond."/>
    <n v="14000"/>
    <n v="32035.51"/>
    <x v="0"/>
    <s v="US"/>
    <s v="USD"/>
    <x v="285"/>
    <x v="285"/>
    <x v="1"/>
    <n v="563"/>
    <b v="1"/>
    <s v="film &amp; video/documentary"/>
    <n v="229"/>
    <n v="56.901400000000002"/>
    <x v="0"/>
    <s v="documentary"/>
    <x v="285"/>
    <d v="2013-09-19T18:08:48"/>
    <x v="0"/>
  </r>
  <r>
    <x v="286"/>
    <x v="286"/>
    <s v="A documentary film on the life of legendary photographer George Tice by Peter Bosco, Bruce Wodder and Douglas Underdahl."/>
    <n v="15000"/>
    <n v="16373"/>
    <x v="0"/>
    <s v="US"/>
    <s v="USD"/>
    <x v="286"/>
    <x v="286"/>
    <x v="1"/>
    <n v="135"/>
    <b v="1"/>
    <s v="film &amp; video/documentary"/>
    <n v="109"/>
    <n v="121.28149999999999"/>
    <x v="0"/>
    <s v="documentary"/>
    <x v="286"/>
    <d v="2013-03-25T18:35:24"/>
    <x v="0"/>
  </r>
  <r>
    <x v="287"/>
    <x v="287"/>
    <s v="War is hell. Why would anyone want to spend their weekends there?"/>
    <n v="15000"/>
    <n v="26445"/>
    <x v="0"/>
    <s v="US"/>
    <s v="USD"/>
    <x v="287"/>
    <x v="287"/>
    <x v="1"/>
    <n v="290"/>
    <b v="1"/>
    <s v="film &amp; video/documentary"/>
    <n v="176"/>
    <n v="91.189700000000002"/>
    <x v="0"/>
    <s v="documentary"/>
    <x v="287"/>
    <d v="2012-11-02T04:00:00"/>
    <x v="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x v="1"/>
    <n v="447"/>
    <b v="1"/>
    <s v="film &amp; video/documentary"/>
    <n v="103"/>
    <n v="115.4481"/>
    <x v="0"/>
    <s v="documentary"/>
    <x v="288"/>
    <d v="2012-06-26T04:03:13"/>
    <x v="0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x v="289"/>
    <x v="289"/>
    <x v="1"/>
    <n v="232"/>
    <b v="1"/>
    <s v="film &amp; video/documentary"/>
    <n v="105"/>
    <n v="67.771600000000007"/>
    <x v="0"/>
    <s v="documentary"/>
    <x v="289"/>
    <d v="2013-11-02T10:57:14"/>
    <x v="0"/>
  </r>
  <r>
    <x v="290"/>
    <x v="290"/>
    <s v="Help INTOTHEWOODS.TV purchase audio and video gear, lighting and BACK UP HARD DRIVES"/>
    <n v="4500"/>
    <n v="4800.8"/>
    <x v="0"/>
    <s v="US"/>
    <s v="USD"/>
    <x v="290"/>
    <x v="290"/>
    <x v="1"/>
    <n v="168"/>
    <b v="1"/>
    <s v="film &amp; video/documentary"/>
    <n v="107"/>
    <n v="28.5762"/>
    <x v="0"/>
    <s v="documentary"/>
    <x v="290"/>
    <d v="2011-02-02T07:59:00"/>
    <x v="0"/>
  </r>
  <r>
    <x v="291"/>
    <x v="291"/>
    <s v="ZoÃ« Romano will be the first person to RUN the route of the Tour de France. I will join her to document that adventure."/>
    <n v="5000"/>
    <n v="6001"/>
    <x v="0"/>
    <s v="US"/>
    <s v="USD"/>
    <x v="291"/>
    <x v="291"/>
    <x v="1"/>
    <n v="128"/>
    <b v="1"/>
    <s v="film &amp; video/documentary"/>
    <n v="120"/>
    <n v="46.882800000000003"/>
    <x v="0"/>
    <s v="documentary"/>
    <x v="291"/>
    <d v="2013-05-01T00:01:00"/>
    <x v="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x v="292"/>
    <x v="292"/>
    <x v="1"/>
    <n v="493"/>
    <b v="1"/>
    <s v="film &amp; video/documentary"/>
    <n v="102"/>
    <n v="154.42230000000001"/>
    <x v="0"/>
    <s v="documentary"/>
    <x v="292"/>
    <d v="2011-10-29T03:59:00"/>
    <x v="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x v="293"/>
    <x v="1"/>
    <n v="131"/>
    <b v="1"/>
    <s v="film &amp; video/documentary"/>
    <n v="101"/>
    <n v="201.22139999999999"/>
    <x v="0"/>
    <s v="documentary"/>
    <x v="293"/>
    <d v="2014-04-20T16:01:54"/>
    <x v="0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x v="1"/>
    <n v="50"/>
    <b v="1"/>
    <s v="film &amp; video/documentary"/>
    <n v="100"/>
    <n v="100"/>
    <x v="0"/>
    <s v="documentary"/>
    <x v="294"/>
    <d v="2010-07-19T16:00:00"/>
    <x v="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x v="1"/>
    <n v="665"/>
    <b v="1"/>
    <s v="film &amp; video/documentary"/>
    <n v="133"/>
    <n v="100.08199999999999"/>
    <x v="0"/>
    <s v="documentary"/>
    <x v="295"/>
    <d v="2013-11-01T00:00:00"/>
    <x v="0"/>
  </r>
  <r>
    <x v="296"/>
    <x v="296"/>
    <s v="Bel Borba is Here is a feature film about the most inspiring Brazilian artist you've never heard of... until now."/>
    <n v="25000"/>
    <n v="29681.55"/>
    <x v="0"/>
    <s v="US"/>
    <s v="USD"/>
    <x v="296"/>
    <x v="296"/>
    <x v="1"/>
    <n v="129"/>
    <b v="1"/>
    <s v="film &amp; video/documentary"/>
    <n v="119"/>
    <n v="230.08949999999999"/>
    <x v="0"/>
    <s v="documentary"/>
    <x v="296"/>
    <d v="2012-09-07T11:24:43"/>
    <x v="0"/>
  </r>
  <r>
    <x v="297"/>
    <x v="297"/>
    <s v="Who Owns Yoga? is a feature length documentary film that explores the changing nature of yoga in the modern world."/>
    <n v="20000"/>
    <n v="20128"/>
    <x v="0"/>
    <s v="US"/>
    <s v="USD"/>
    <x v="297"/>
    <x v="297"/>
    <x v="1"/>
    <n v="142"/>
    <b v="1"/>
    <s v="film &amp; video/documentary"/>
    <n v="101"/>
    <n v="141.7465"/>
    <x v="0"/>
    <s v="documentary"/>
    <x v="297"/>
    <d v="2015-05-01T03:59:00"/>
    <x v="0"/>
  </r>
  <r>
    <x v="298"/>
    <x v="298"/>
    <s v="The truth is, we all lie - and by &quot;we,&quot; we mean everyone!"/>
    <n v="126000"/>
    <n v="137254.84"/>
    <x v="0"/>
    <s v="US"/>
    <s v="USD"/>
    <x v="298"/>
    <x v="298"/>
    <x v="1"/>
    <n v="2436"/>
    <b v="1"/>
    <s v="film &amp; video/documentary"/>
    <n v="109"/>
    <n v="56.3444"/>
    <x v="0"/>
    <s v="documentary"/>
    <x v="298"/>
    <d v="2014-05-09T21:00:00"/>
    <x v="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x v="1"/>
    <n v="244"/>
    <b v="1"/>
    <s v="film &amp; video/documentary"/>
    <n v="179"/>
    <n v="73.341200000000001"/>
    <x v="0"/>
    <s v="documentary"/>
    <x v="299"/>
    <d v="2010-11-17T06:24:20"/>
    <x v="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x v="1"/>
    <n v="298"/>
    <b v="1"/>
    <s v="film &amp; video/documentary"/>
    <n v="102"/>
    <n v="85.337800000000001"/>
    <x v="0"/>
    <s v="documentary"/>
    <x v="300"/>
    <d v="2011-04-24T23:02:18"/>
    <x v="0"/>
  </r>
  <r>
    <x v="301"/>
    <x v="301"/>
    <s v="A film about personal memory, amateur cinematography, and visions of the future at the 1939 New York World's Fair."/>
    <n v="13000"/>
    <n v="15435.55"/>
    <x v="0"/>
    <s v="US"/>
    <s v="USD"/>
    <x v="301"/>
    <x v="301"/>
    <x v="1"/>
    <n v="251"/>
    <b v="1"/>
    <s v="film &amp; video/documentary"/>
    <n v="119"/>
    <n v="61.496200000000002"/>
    <x v="0"/>
    <s v="documentary"/>
    <x v="301"/>
    <d v="2013-03-19T16:42:15"/>
    <x v="0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x v="1"/>
    <n v="108"/>
    <b v="1"/>
    <s v="film &amp; video/documentary"/>
    <n v="100"/>
    <n v="93.018500000000003"/>
    <x v="0"/>
    <s v="documentary"/>
    <x v="302"/>
    <d v="2012-02-24T20:33:58"/>
    <x v="0"/>
  </r>
  <r>
    <x v="303"/>
    <x v="303"/>
    <s v="The story of Jadab Payeng, an Indian man who single handedly planted nearly 1400 acres of forest to save his island, Majuli."/>
    <n v="3000"/>
    <n v="4124"/>
    <x v="0"/>
    <s v="US"/>
    <s v="USD"/>
    <x v="303"/>
    <x v="303"/>
    <x v="1"/>
    <n v="82"/>
    <b v="1"/>
    <s v="film &amp; video/documentary"/>
    <n v="137"/>
    <n v="50.292700000000004"/>
    <x v="0"/>
    <s v="documentary"/>
    <x v="303"/>
    <d v="2012-06-02T01:42:26"/>
    <x v="0"/>
  </r>
  <r>
    <x v="304"/>
    <x v="304"/>
    <s v="A portrait of a life fully realized and a look at what it takes to make great photography."/>
    <n v="3400"/>
    <n v="7876"/>
    <x v="0"/>
    <s v="US"/>
    <s v="USD"/>
    <x v="304"/>
    <x v="304"/>
    <x v="1"/>
    <n v="74"/>
    <b v="1"/>
    <s v="film &amp; video/documentary"/>
    <n v="232"/>
    <n v="106.4324"/>
    <x v="0"/>
    <s v="documentary"/>
    <x v="304"/>
    <d v="2012-09-01T02:00:00"/>
    <x v="0"/>
  </r>
  <r>
    <x v="305"/>
    <x v="305"/>
    <s v="A documentary that I am making about the difficult, but inspiring, life of a late friend of mine."/>
    <n v="7500"/>
    <n v="9775"/>
    <x v="0"/>
    <s v="US"/>
    <s v="USD"/>
    <x v="305"/>
    <x v="305"/>
    <x v="1"/>
    <n v="189"/>
    <b v="1"/>
    <s v="film &amp; video/documentary"/>
    <n v="130"/>
    <n v="51.7196"/>
    <x v="0"/>
    <s v="documentary"/>
    <x v="305"/>
    <d v="2012-03-10T15:07:29"/>
    <x v="0"/>
  </r>
  <r>
    <x v="306"/>
    <x v="306"/>
    <s v="A feature-length documentary on the life of Boston escape artist Jason Escape."/>
    <n v="1000"/>
    <n v="2929"/>
    <x v="0"/>
    <s v="US"/>
    <s v="USD"/>
    <x v="306"/>
    <x v="306"/>
    <x v="1"/>
    <n v="80"/>
    <b v="1"/>
    <s v="film &amp; video/documentary"/>
    <n v="293"/>
    <n v="36.612499999999997"/>
    <x v="0"/>
    <s v="documentary"/>
    <x v="306"/>
    <d v="2013-03-20T19:05:33"/>
    <x v="0"/>
  </r>
  <r>
    <x v="307"/>
    <x v="307"/>
    <s v="Why is grammar important?"/>
    <n v="22000"/>
    <n v="24490"/>
    <x v="0"/>
    <s v="US"/>
    <s v="USD"/>
    <x v="307"/>
    <x v="307"/>
    <x v="1"/>
    <n v="576"/>
    <b v="1"/>
    <s v="film &amp; video/documentary"/>
    <n v="111"/>
    <n v="42.517400000000002"/>
    <x v="0"/>
    <s v="documentary"/>
    <x v="307"/>
    <d v="2013-02-07T22:40:01"/>
    <x v="0"/>
  </r>
  <r>
    <x v="308"/>
    <x v="308"/>
    <s v="A documentary about discovering my two older sisters who were born on a CA commune in the 60's and placed for adoption."/>
    <n v="12000"/>
    <n v="12668"/>
    <x v="0"/>
    <s v="US"/>
    <s v="USD"/>
    <x v="308"/>
    <x v="308"/>
    <x v="1"/>
    <n v="202"/>
    <b v="1"/>
    <s v="film &amp; video/documentary"/>
    <n v="106"/>
    <n v="62.712899999999998"/>
    <x v="0"/>
    <s v="documentary"/>
    <x v="308"/>
    <d v="2011-03-10T16:40:10"/>
    <x v="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x v="309"/>
    <x v="1"/>
    <n v="238"/>
    <b v="1"/>
    <s v="film &amp; video/documentary"/>
    <n v="119"/>
    <n v="89.957999999999998"/>
    <x v="0"/>
    <s v="documentary"/>
    <x v="309"/>
    <d v="2012-09-03T18:02:14"/>
    <x v="0"/>
  </r>
  <r>
    <x v="310"/>
    <x v="310"/>
    <s v="30 day tour to release a compilation CD with 16 original songs about hometowns.  Webisodes and documentary to follow."/>
    <n v="1000"/>
    <n v="1041.29"/>
    <x v="0"/>
    <s v="US"/>
    <s v="USD"/>
    <x v="310"/>
    <x v="310"/>
    <x v="1"/>
    <n v="36"/>
    <b v="1"/>
    <s v="film &amp; video/documentary"/>
    <n v="104"/>
    <n v="28.924700000000001"/>
    <x v="0"/>
    <s v="documentary"/>
    <x v="310"/>
    <d v="2011-10-20T02:00:00"/>
    <x v="0"/>
  </r>
  <r>
    <x v="311"/>
    <x v="311"/>
    <s v="An imaginative interactive documentary about Leah Callahan, a freestyle wrestler and Olympic hopeful."/>
    <n v="20000"/>
    <n v="20820.330000000002"/>
    <x v="0"/>
    <s v="US"/>
    <s v="USD"/>
    <x v="311"/>
    <x v="311"/>
    <x v="1"/>
    <n v="150"/>
    <b v="1"/>
    <s v="film &amp; video/documentary"/>
    <n v="104"/>
    <n v="138.8022"/>
    <x v="0"/>
    <s v="documentary"/>
    <x v="311"/>
    <d v="2012-01-01T07:59:00"/>
    <x v="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x v="1"/>
    <n v="146"/>
    <b v="1"/>
    <s v="film &amp; video/documentary"/>
    <n v="112"/>
    <n v="61.301400000000001"/>
    <x v="0"/>
    <s v="documentary"/>
    <x v="312"/>
    <d v="2013-04-14T21:03:52"/>
    <x v="0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x v="1"/>
    <n v="222"/>
    <b v="1"/>
    <s v="film &amp; video/documentary"/>
    <n v="105"/>
    <n v="80.202699999999993"/>
    <x v="0"/>
    <s v="documentary"/>
    <x v="313"/>
    <d v="2010-08-11T15:59:00"/>
    <x v="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x v="314"/>
    <x v="1"/>
    <n v="120"/>
    <b v="1"/>
    <s v="film &amp; video/documentary"/>
    <n v="385"/>
    <n v="32.095799999999997"/>
    <x v="0"/>
    <s v="documentary"/>
    <x v="314"/>
    <d v="2013-03-01T19:59:48"/>
    <x v="0"/>
  </r>
  <r>
    <x v="315"/>
    <x v="315"/>
    <s v="A documentary that explores  the magical collaboration between performance artist Joey Arias and puppeteer Basil Twist."/>
    <n v="25000"/>
    <n v="25312"/>
    <x v="0"/>
    <s v="US"/>
    <s v="USD"/>
    <x v="315"/>
    <x v="315"/>
    <x v="1"/>
    <n v="126"/>
    <b v="1"/>
    <s v="film &amp; video/documentary"/>
    <n v="101"/>
    <n v="200.88890000000001"/>
    <x v="0"/>
    <s v="documentary"/>
    <x v="315"/>
    <d v="2012-08-22T18:32:14"/>
    <x v="0"/>
  </r>
  <r>
    <x v="316"/>
    <x v="316"/>
    <s v="Award winning documentary The Secret Trial 5 needs your help for a Cross-Canada Tour!"/>
    <n v="15000"/>
    <n v="17066"/>
    <x v="0"/>
    <s v="CA"/>
    <s v="CAD"/>
    <x v="316"/>
    <x v="316"/>
    <x v="1"/>
    <n v="158"/>
    <b v="1"/>
    <s v="film &amp; video/documentary"/>
    <n v="114"/>
    <n v="108.0127"/>
    <x v="0"/>
    <s v="documentary"/>
    <x v="316"/>
    <d v="2014-12-11T04:59:00"/>
    <x v="0"/>
  </r>
  <r>
    <x v="317"/>
    <x v="317"/>
    <s v="The story of a cowboy town with a prison problem, and the colorful characters who call it home."/>
    <n v="30000"/>
    <n v="30241"/>
    <x v="0"/>
    <s v="US"/>
    <s v="USD"/>
    <x v="317"/>
    <x v="317"/>
    <x v="1"/>
    <n v="316"/>
    <b v="1"/>
    <s v="film &amp; video/documentary"/>
    <n v="101"/>
    <n v="95.699399999999997"/>
    <x v="0"/>
    <s v="documentary"/>
    <x v="317"/>
    <d v="2013-12-11T16:14:43"/>
    <x v="0"/>
  </r>
  <r>
    <x v="318"/>
    <x v="318"/>
    <s v="Photographer, Ty Morin, pays a visit to every single one of his Facebook friends to take their portrait...all 788 of them."/>
    <n v="5000"/>
    <n v="14166"/>
    <x v="0"/>
    <s v="US"/>
    <s v="USD"/>
    <x v="318"/>
    <x v="318"/>
    <x v="1"/>
    <n v="284"/>
    <b v="1"/>
    <s v="film &amp; video/documentary"/>
    <n v="283"/>
    <n v="49.880299999999998"/>
    <x v="0"/>
    <s v="documentary"/>
    <x v="318"/>
    <d v="2013-03-26T23:55:51"/>
    <x v="0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x v="1"/>
    <n v="51"/>
    <b v="1"/>
    <s v="film &amp; video/documentary"/>
    <n v="113"/>
    <n v="110.4706"/>
    <x v="0"/>
    <s v="documentary"/>
    <x v="319"/>
    <d v="2010-02-02T07:59:00"/>
    <x v="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x v="320"/>
    <x v="1"/>
    <n v="158"/>
    <b v="1"/>
    <s v="film &amp; video/documentary"/>
    <n v="107"/>
    <n v="134.91139999999999"/>
    <x v="0"/>
    <s v="documentary"/>
    <x v="320"/>
    <d v="2015-12-22T23:00:00"/>
    <x v="0"/>
  </r>
  <r>
    <x v="321"/>
    <x v="321"/>
    <s v="The more digital the world, the more analog our dreams._x000a_A feature documentary shot on 35mm film."/>
    <n v="35000"/>
    <n v="35932"/>
    <x v="0"/>
    <s v="DE"/>
    <s v="EUR"/>
    <x v="321"/>
    <x v="321"/>
    <x v="1"/>
    <n v="337"/>
    <b v="1"/>
    <s v="film &amp; video/documentary"/>
    <n v="103"/>
    <n v="106.62309999999999"/>
    <x v="0"/>
    <s v="documentary"/>
    <x v="321"/>
    <d v="2016-11-08T11:43:06"/>
    <x v="0"/>
  </r>
  <r>
    <x v="322"/>
    <x v="322"/>
    <s v="A documentary film about the largest elephants on earth and what is being done to ensure their survival."/>
    <n v="25000"/>
    <n v="26978"/>
    <x v="0"/>
    <s v="US"/>
    <s v="USD"/>
    <x v="322"/>
    <x v="322"/>
    <x v="1"/>
    <n v="186"/>
    <b v="1"/>
    <s v="film &amp; video/documentary"/>
    <n v="108"/>
    <n v="145.04300000000001"/>
    <x v="0"/>
    <s v="documentary"/>
    <x v="322"/>
    <d v="2016-05-13T13:40:48"/>
    <x v="0"/>
  </r>
  <r>
    <x v="323"/>
    <x v="323"/>
    <s v="A documentary focusing on the Haida Nation's resurgence in the wake of colonization and Canada's Indian Residential Schools."/>
    <n v="5400"/>
    <n v="6646"/>
    <x v="0"/>
    <s v="US"/>
    <s v="USD"/>
    <x v="323"/>
    <x v="323"/>
    <x v="1"/>
    <n v="58"/>
    <b v="1"/>
    <s v="film &amp; video/documentary"/>
    <n v="123"/>
    <n v="114.58620000000001"/>
    <x v="0"/>
    <s v="documentary"/>
    <x v="323"/>
    <d v="2016-12-21T07:59:00"/>
    <x v="0"/>
  </r>
  <r>
    <x v="324"/>
    <x v="324"/>
    <s v="A documentary about a Vietnam veteran who finds peace from his PTSD through Disney, rather than medication."/>
    <n v="8500"/>
    <n v="8636"/>
    <x v="0"/>
    <s v="US"/>
    <s v="USD"/>
    <x v="324"/>
    <x v="324"/>
    <x v="1"/>
    <n v="82"/>
    <b v="1"/>
    <s v="film &amp; video/documentary"/>
    <n v="102"/>
    <n v="105.3171"/>
    <x v="0"/>
    <s v="documentary"/>
    <x v="324"/>
    <d v="2015-08-01T15:01:48"/>
    <x v="0"/>
  </r>
  <r>
    <x v="325"/>
    <x v="325"/>
    <s v="NETIZENS follows targets of online harassment as they confront digital abuse and strive for equality and justice online."/>
    <n v="50000"/>
    <n v="52198"/>
    <x v="0"/>
    <s v="US"/>
    <s v="USD"/>
    <x v="325"/>
    <x v="325"/>
    <x v="1"/>
    <n v="736"/>
    <b v="1"/>
    <s v="film &amp; video/documentary"/>
    <n v="104"/>
    <n v="70.921199999999999"/>
    <x v="0"/>
    <s v="documentary"/>
    <x v="325"/>
    <d v="2016-12-20T04:30:33"/>
    <x v="0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x v="326"/>
    <x v="326"/>
    <x v="1"/>
    <n v="1151"/>
    <b v="1"/>
    <s v="film &amp; video/documentary"/>
    <n v="113"/>
    <n v="147.17169999999999"/>
    <x v="0"/>
    <s v="documentary"/>
    <x v="326"/>
    <d v="2017-03-14T22:57:00"/>
    <x v="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x v="327"/>
    <x v="327"/>
    <x v="1"/>
    <n v="34"/>
    <b v="1"/>
    <s v="film &amp; video/documentary"/>
    <n v="136"/>
    <n v="160.47059999999999"/>
    <x v="0"/>
    <s v="documentary"/>
    <x v="327"/>
    <d v="2015-03-22T08:00:00"/>
    <x v="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x v="328"/>
    <x v="328"/>
    <x v="1"/>
    <n v="498"/>
    <b v="1"/>
    <s v="film &amp; video/documentary"/>
    <n v="104"/>
    <n v="156.04580000000001"/>
    <x v="0"/>
    <s v="documentary"/>
    <x v="328"/>
    <d v="2015-11-01T04:00:00"/>
    <x v="0"/>
  </r>
  <r>
    <x v="329"/>
    <x v="329"/>
    <s v="Our documentary about Oklahoma's all-black towns needs a soundtrack that is authentic. Help us make it happen."/>
    <n v="10000"/>
    <n v="10550"/>
    <x v="0"/>
    <s v="US"/>
    <s v="USD"/>
    <x v="329"/>
    <x v="329"/>
    <x v="1"/>
    <n v="167"/>
    <b v="1"/>
    <s v="film &amp; video/documentary"/>
    <n v="106"/>
    <n v="63.173699999999997"/>
    <x v="0"/>
    <s v="documentary"/>
    <x v="329"/>
    <d v="2015-11-07T04:00:00"/>
    <x v="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x v="330"/>
    <x v="1"/>
    <n v="340"/>
    <b v="1"/>
    <s v="film &amp; video/documentary"/>
    <n v="102"/>
    <n v="104.8235"/>
    <x v="0"/>
    <s v="documentary"/>
    <x v="330"/>
    <d v="2013-05-17T03:59:00"/>
    <x v="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x v="331"/>
    <x v="331"/>
    <x v="1"/>
    <n v="438"/>
    <b v="1"/>
    <s v="film &amp; video/documentary"/>
    <n v="107"/>
    <n v="97.356200000000001"/>
    <x v="0"/>
    <s v="documentary"/>
    <x v="331"/>
    <d v="2016-06-17T13:57:14"/>
    <x v="0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x v="332"/>
    <x v="1"/>
    <n v="555"/>
    <b v="1"/>
    <s v="film &amp; video/documentary"/>
    <n v="113"/>
    <n v="203.63059999999999"/>
    <x v="0"/>
    <s v="documentary"/>
    <x v="332"/>
    <d v="2015-10-28T08:00:00"/>
    <x v="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x v="333"/>
    <x v="333"/>
    <x v="1"/>
    <n v="266"/>
    <b v="1"/>
    <s v="film &amp; video/documentary"/>
    <n v="125"/>
    <n v="188.31200000000001"/>
    <x v="0"/>
    <s v="documentary"/>
    <x v="333"/>
    <d v="2016-04-07T14:16:31"/>
    <x v="0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x v="1"/>
    <n v="69"/>
    <b v="1"/>
    <s v="film &amp; video/documentary"/>
    <n v="101"/>
    <n v="146.65219999999999"/>
    <x v="0"/>
    <s v="documentary"/>
    <x v="334"/>
    <d v="2015-05-15T19:00:00"/>
    <x v="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x v="335"/>
    <x v="1"/>
    <n v="80"/>
    <b v="1"/>
    <s v="film &amp; video/documentary"/>
    <n v="103"/>
    <n v="109.1875"/>
    <x v="0"/>
    <s v="documentary"/>
    <x v="335"/>
    <d v="2015-05-08T22:00:00"/>
    <x v="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x v="336"/>
    <x v="1"/>
    <n v="493"/>
    <b v="1"/>
    <s v="film &amp; video/documentary"/>
    <n v="117"/>
    <n v="59.249000000000002"/>
    <x v="0"/>
    <s v="documentary"/>
    <x v="336"/>
    <d v="2015-11-13T15:18:38"/>
    <x v="0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x v="337"/>
    <x v="1"/>
    <n v="31"/>
    <b v="1"/>
    <s v="film &amp; video/documentary"/>
    <n v="101"/>
    <n v="97.904799999999994"/>
    <x v="0"/>
    <s v="documentary"/>
    <x v="337"/>
    <d v="2015-03-14T02:05:08"/>
    <x v="0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x v="1"/>
    <n v="236"/>
    <b v="1"/>
    <s v="film &amp; video/documentary"/>
    <n v="110"/>
    <n v="70.000200000000007"/>
    <x v="0"/>
    <s v="documentary"/>
    <x v="338"/>
    <d v="2016-09-03T01:00:00"/>
    <x v="0"/>
  </r>
  <r>
    <x v="339"/>
    <x v="339"/>
    <s v="A documentary film following the world's greatest palindromists leading up to the 2017 World Palindrome Championship."/>
    <n v="6000"/>
    <n v="6485"/>
    <x v="0"/>
    <s v="US"/>
    <s v="USD"/>
    <x v="339"/>
    <x v="339"/>
    <x v="1"/>
    <n v="89"/>
    <b v="1"/>
    <s v="film &amp; video/documentary"/>
    <n v="108"/>
    <n v="72.865200000000002"/>
    <x v="0"/>
    <s v="documentary"/>
    <x v="339"/>
    <d v="2015-04-29T18:14:28"/>
    <x v="0"/>
  </r>
  <r>
    <x v="340"/>
    <x v="340"/>
    <s v="Feature-length documentary about five Somali Muslim students pursuing dreams of education in America"/>
    <n v="35000"/>
    <n v="43758"/>
    <x v="0"/>
    <s v="US"/>
    <s v="USD"/>
    <x v="340"/>
    <x v="340"/>
    <x v="1"/>
    <n v="299"/>
    <b v="1"/>
    <s v="film &amp; video/documentary"/>
    <n v="125"/>
    <n v="146.34780000000001"/>
    <x v="0"/>
    <s v="documentary"/>
    <x v="340"/>
    <d v="2017-03-08T21:00:00"/>
    <x v="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x v="341"/>
    <x v="1"/>
    <n v="55"/>
    <b v="1"/>
    <s v="film &amp; video/documentary"/>
    <n v="107"/>
    <n v="67.909099999999995"/>
    <x v="0"/>
    <s v="documentary"/>
    <x v="341"/>
    <d v="2014-10-01T03:59:00"/>
    <x v="0"/>
  </r>
  <r>
    <x v="342"/>
    <x v="342"/>
    <s v="BREAKING A MONSTER needs your help to play in THEATERS!"/>
    <n v="55000"/>
    <n v="55201.52"/>
    <x v="0"/>
    <s v="US"/>
    <s v="USD"/>
    <x v="342"/>
    <x v="342"/>
    <x v="1"/>
    <n v="325"/>
    <b v="1"/>
    <s v="film &amp; video/documentary"/>
    <n v="100"/>
    <n v="169.85079999999999"/>
    <x v="0"/>
    <s v="documentary"/>
    <x v="342"/>
    <d v="2016-04-29T18:44:25"/>
    <x v="0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x v="1"/>
    <n v="524"/>
    <b v="1"/>
    <s v="film &amp; video/documentary"/>
    <n v="102"/>
    <n v="58.4133"/>
    <x v="0"/>
    <s v="documentary"/>
    <x v="343"/>
    <d v="2014-11-14T03:00:00"/>
    <x v="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x v="344"/>
    <x v="1"/>
    <n v="285"/>
    <b v="1"/>
    <s v="film &amp; video/documentary"/>
    <n v="102"/>
    <n v="119.99299999999999"/>
    <x v="0"/>
    <s v="documentary"/>
    <x v="344"/>
    <d v="2015-06-01T02:20:00"/>
    <x v="0"/>
  </r>
  <r>
    <x v="345"/>
    <x v="345"/>
    <s v="With the fate of the red wolves at stake, we explore if they can still survive in their last wild home in North Carolina."/>
    <n v="14500"/>
    <n v="17875"/>
    <x v="0"/>
    <s v="US"/>
    <s v="USD"/>
    <x v="345"/>
    <x v="345"/>
    <x v="1"/>
    <n v="179"/>
    <b v="1"/>
    <s v="film &amp; video/documentary"/>
    <n v="123"/>
    <n v="99.860299999999995"/>
    <x v="0"/>
    <s v="documentary"/>
    <x v="345"/>
    <d v="2015-05-20T22:39:50"/>
    <x v="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x v="346"/>
    <x v="1"/>
    <n v="188"/>
    <b v="1"/>
    <s v="film &amp; video/documentary"/>
    <n v="170"/>
    <n v="90.579099999999997"/>
    <x v="0"/>
    <s v="documentary"/>
    <x v="346"/>
    <d v="2015-10-14T12:00:21"/>
    <x v="0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x v="1"/>
    <n v="379"/>
    <b v="1"/>
    <s v="film &amp; video/documentary"/>
    <n v="112"/>
    <n v="117.7736"/>
    <x v="0"/>
    <s v="documentary"/>
    <x v="347"/>
    <d v="2015-11-14T12:53:29"/>
    <x v="0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x v="348"/>
    <x v="1"/>
    <n v="119"/>
    <b v="1"/>
    <s v="film &amp; video/documentary"/>
    <n v="103"/>
    <n v="86.554599999999994"/>
    <x v="0"/>
    <s v="documentary"/>
    <x v="348"/>
    <d v="2015-08-21T14:05:16"/>
    <x v="0"/>
  </r>
  <r>
    <x v="349"/>
    <x v="349"/>
    <s v="After 52 years of war, FARC guerrilla soldiers rejoin Colombian society to forge new lives of peace."/>
    <n v="11260"/>
    <n v="12007.18"/>
    <x v="0"/>
    <s v="US"/>
    <s v="USD"/>
    <x v="349"/>
    <x v="349"/>
    <x v="1"/>
    <n v="167"/>
    <b v="1"/>
    <s v="film &amp; video/documentary"/>
    <n v="107"/>
    <n v="71.899299999999997"/>
    <x v="0"/>
    <s v="documentary"/>
    <x v="349"/>
    <d v="2017-02-24T11:58:28"/>
    <x v="0"/>
  </r>
  <r>
    <x v="350"/>
    <x v="350"/>
    <s v="NBA All-Star Kenny Anderson's mid-life crisis prompts him to examine his past, as he searches for relevancy in his future."/>
    <n v="25000"/>
    <n v="28690"/>
    <x v="0"/>
    <s v="US"/>
    <s v="USD"/>
    <x v="350"/>
    <x v="350"/>
    <x v="1"/>
    <n v="221"/>
    <b v="1"/>
    <s v="film &amp; video/documentary"/>
    <n v="115"/>
    <n v="129.81899999999999"/>
    <x v="0"/>
    <s v="documentary"/>
    <x v="350"/>
    <d v="2016-09-11T03:59:00"/>
    <x v="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x v="351"/>
    <x v="351"/>
    <x v="1"/>
    <n v="964"/>
    <b v="1"/>
    <s v="film &amp; video/documentary"/>
    <n v="127"/>
    <n v="44.9129"/>
    <x v="0"/>
    <s v="documentary"/>
    <x v="351"/>
    <d v="2016-04-07T22:09:14"/>
    <x v="0"/>
  </r>
  <r>
    <x v="352"/>
    <x v="352"/>
    <s v="An epic journey around the world, exploring the power of the human spirit and how art can be used to inspire a lifetime."/>
    <n v="10000"/>
    <n v="11656"/>
    <x v="0"/>
    <s v="US"/>
    <s v="USD"/>
    <x v="352"/>
    <x v="352"/>
    <x v="1"/>
    <n v="286"/>
    <b v="1"/>
    <s v="film &amp; video/documentary"/>
    <n v="117"/>
    <n v="40.755200000000002"/>
    <x v="0"/>
    <s v="documentary"/>
    <x v="352"/>
    <d v="2014-10-08T04:01:08"/>
    <x v="0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x v="1"/>
    <n v="613"/>
    <b v="1"/>
    <s v="film &amp; video/documentary"/>
    <n v="109"/>
    <n v="103.5239"/>
    <x v="0"/>
    <s v="documentary"/>
    <x v="353"/>
    <d v="2015-11-19T20:00:19"/>
    <x v="0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x v="354"/>
    <x v="1"/>
    <n v="29"/>
    <b v="1"/>
    <s v="film &amp; video/documentary"/>
    <n v="104"/>
    <n v="125.4483"/>
    <x v="0"/>
    <s v="documentary"/>
    <x v="354"/>
    <d v="2016-04-08T18:52:01"/>
    <x v="0"/>
  </r>
  <r>
    <x v="355"/>
    <x v="355"/>
    <s v="A documentary film about the late REZA ABDOH and his performance company DAR A LUZ."/>
    <n v="35000"/>
    <n v="40690"/>
    <x v="0"/>
    <s v="US"/>
    <s v="USD"/>
    <x v="355"/>
    <x v="355"/>
    <x v="1"/>
    <n v="165"/>
    <b v="1"/>
    <s v="film &amp; video/documentary"/>
    <n v="116"/>
    <n v="246.6061"/>
    <x v="0"/>
    <s v="documentary"/>
    <x v="355"/>
    <d v="2014-12-01T08:03:14"/>
    <x v="0"/>
  </r>
  <r>
    <x v="356"/>
    <x v="356"/>
    <s v="A documentary about halibut conservation and how it impacts communities of Southeast Alaska."/>
    <n v="7500"/>
    <n v="7701.93"/>
    <x v="0"/>
    <s v="US"/>
    <s v="USD"/>
    <x v="356"/>
    <x v="356"/>
    <x v="1"/>
    <n v="97"/>
    <b v="1"/>
    <s v="film &amp; video/documentary"/>
    <n v="103"/>
    <n v="79.401300000000006"/>
    <x v="0"/>
    <s v="documentary"/>
    <x v="356"/>
    <d v="2016-03-16T18:16:33"/>
    <x v="0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x v="357"/>
    <x v="1"/>
    <n v="303"/>
    <b v="1"/>
    <s v="film &amp; video/documentary"/>
    <n v="174"/>
    <n v="86.138599999999997"/>
    <x v="0"/>
    <s v="documentary"/>
    <x v="357"/>
    <d v="2015-04-24T05:19:57"/>
    <x v="0"/>
  </r>
  <r>
    <x v="358"/>
    <x v="358"/>
    <s v="Screenwriter. Novelist. Playwright. The inside story of famed writer William Goldman. As only he can tell it."/>
    <n v="50000"/>
    <n v="51544"/>
    <x v="0"/>
    <s v="US"/>
    <s v="USD"/>
    <x v="358"/>
    <x v="358"/>
    <x v="1"/>
    <n v="267"/>
    <b v="1"/>
    <s v="film &amp; video/documentary"/>
    <n v="103"/>
    <n v="193.0487"/>
    <x v="0"/>
    <s v="documentary"/>
    <x v="358"/>
    <d v="2016-06-15T15:00:00"/>
    <x v="0"/>
  </r>
  <r>
    <x v="359"/>
    <x v="359"/>
    <s v="Circus burlesque innovators, Trixie and Monkey seek to balance love and life while pursuing new creative heights."/>
    <n v="24200"/>
    <n v="25375"/>
    <x v="0"/>
    <s v="US"/>
    <s v="USD"/>
    <x v="359"/>
    <x v="359"/>
    <x v="1"/>
    <n v="302"/>
    <b v="1"/>
    <s v="film &amp; video/documentary"/>
    <n v="105"/>
    <n v="84.023200000000003"/>
    <x v="0"/>
    <s v="documentary"/>
    <x v="359"/>
    <d v="2014-11-14T05:12:00"/>
    <x v="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x v="360"/>
    <x v="360"/>
    <x v="0"/>
    <n v="87"/>
    <b v="1"/>
    <s v="film &amp; video/documentary"/>
    <n v="101"/>
    <n v="139.82759999999999"/>
    <x v="0"/>
    <s v="documentary"/>
    <x v="360"/>
    <d v="2015-07-23T03:11:0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x v="0"/>
    <n v="354"/>
    <b v="1"/>
    <s v="film &amp; video/documentary"/>
    <n v="111"/>
    <n v="109.8219"/>
    <x v="0"/>
    <s v="documentary"/>
    <x v="361"/>
    <d v="2014-11-23T01:01:46"/>
    <x v="0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x v="362"/>
    <x v="0"/>
    <n v="86"/>
    <b v="1"/>
    <s v="film &amp; video/documentary"/>
    <n v="124"/>
    <n v="139.53489999999999"/>
    <x v="0"/>
    <s v="documentary"/>
    <x v="362"/>
    <d v="2014-08-08T00:00:00"/>
    <x v="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x v="0"/>
    <n v="26"/>
    <b v="1"/>
    <s v="film &amp; video/documentary"/>
    <n v="101"/>
    <n v="347.84620000000001"/>
    <x v="0"/>
    <s v="documentary"/>
    <x v="363"/>
    <d v="2010-05-02T19:22:00"/>
    <x v="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x v="364"/>
    <x v="364"/>
    <x v="0"/>
    <n v="113"/>
    <b v="1"/>
    <s v="film &amp; video/documentary"/>
    <n v="110"/>
    <n v="68.241600000000005"/>
    <x v="0"/>
    <s v="documentary"/>
    <x v="364"/>
    <d v="2014-06-21T03:59:00"/>
    <x v="0"/>
  </r>
  <r>
    <x v="365"/>
    <x v="365"/>
    <s v="Please help us finish this documentary about how Tel Aviv in Israel became a gay friendly liberal hub in a religious state"/>
    <n v="15000"/>
    <n v="15596"/>
    <x v="0"/>
    <s v="GB"/>
    <s v="GBP"/>
    <x v="365"/>
    <x v="365"/>
    <x v="0"/>
    <n v="65"/>
    <b v="1"/>
    <s v="film &amp; video/documentary"/>
    <n v="104"/>
    <n v="239.9385"/>
    <x v="0"/>
    <s v="documentary"/>
    <x v="365"/>
    <d v="2014-02-28T14:33:19"/>
    <x v="0"/>
  </r>
  <r>
    <x v="366"/>
    <x v="366"/>
    <s v="One Bushman familyâ€™s struggle to survive genocide, dispossession and post-apartheid freedom in South Africa."/>
    <n v="38000"/>
    <n v="38500"/>
    <x v="0"/>
    <s v="US"/>
    <s v="USD"/>
    <x v="366"/>
    <x v="366"/>
    <x v="0"/>
    <n v="134"/>
    <b v="1"/>
    <s v="film &amp; video/documentary"/>
    <n v="101"/>
    <n v="287.3134"/>
    <x v="0"/>
    <s v="documentary"/>
    <x v="366"/>
    <d v="2012-05-20T19:01:58"/>
    <x v="0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x v="367"/>
    <x v="0"/>
    <n v="119"/>
    <b v="1"/>
    <s v="film &amp; video/documentary"/>
    <n v="103"/>
    <n v="86.848799999999997"/>
    <x v="0"/>
    <s v="documentary"/>
    <x v="367"/>
    <d v="2013-05-01T04:59:00"/>
    <x v="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x v="368"/>
    <x v="0"/>
    <n v="159"/>
    <b v="1"/>
    <s v="film &amp; video/documentary"/>
    <n v="104"/>
    <n v="81.849100000000007"/>
    <x v="0"/>
    <s v="documentary"/>
    <x v="368"/>
    <d v="2015-03-15T13:32:02"/>
    <x v="0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x v="369"/>
    <x v="369"/>
    <x v="0"/>
    <n v="167"/>
    <b v="1"/>
    <s v="film &amp; video/documentary"/>
    <n v="110"/>
    <n v="42.875"/>
    <x v="0"/>
    <s v="documentary"/>
    <x v="369"/>
    <d v="2012-01-15T13:14:29"/>
    <x v="0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x v="370"/>
    <x v="0"/>
    <n v="43"/>
    <b v="1"/>
    <s v="film &amp; video/documentary"/>
    <n v="122"/>
    <n v="709.41859999999997"/>
    <x v="0"/>
    <s v="documentary"/>
    <x v="370"/>
    <d v="2017-01-06T19:05:00"/>
    <x v="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x v="371"/>
    <x v="371"/>
    <x v="0"/>
    <n v="1062"/>
    <b v="1"/>
    <s v="film &amp; video/documentary"/>
    <n v="114"/>
    <n v="161.2552"/>
    <x v="0"/>
    <s v="documentary"/>
    <x v="371"/>
    <d v="2013-02-01T18:25:39"/>
    <x v="0"/>
  </r>
  <r>
    <x v="372"/>
    <x v="372"/>
    <s v="A short documentary exploring the uses of 'Natural Horsemanship' across Europe"/>
    <n v="300"/>
    <n v="376"/>
    <x v="0"/>
    <s v="GB"/>
    <s v="GBP"/>
    <x v="372"/>
    <x v="372"/>
    <x v="0"/>
    <n v="9"/>
    <b v="1"/>
    <s v="film &amp; video/documentary"/>
    <n v="125"/>
    <n v="41.777799999999999"/>
    <x v="0"/>
    <s v="documentary"/>
    <x v="372"/>
    <d v="2016-04-05T16:00:00"/>
    <x v="0"/>
  </r>
  <r>
    <x v="373"/>
    <x v="373"/>
    <s v="A feature documentary about UPA Pictures, the little studio that changed the course of animation around the world"/>
    <n v="7500"/>
    <n v="8000"/>
    <x v="0"/>
    <s v="US"/>
    <s v="USD"/>
    <x v="373"/>
    <x v="373"/>
    <x v="0"/>
    <n v="89"/>
    <b v="1"/>
    <s v="film &amp; video/documentary"/>
    <n v="107"/>
    <n v="89.887600000000006"/>
    <x v="0"/>
    <s v="documentary"/>
    <x v="373"/>
    <d v="2012-07-18T21:53:18"/>
    <x v="0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x v="374"/>
    <x v="0"/>
    <n v="174"/>
    <b v="1"/>
    <s v="film &amp; video/documentary"/>
    <n v="131"/>
    <n v="45.051699999999997"/>
    <x v="0"/>
    <s v="documentary"/>
    <x v="374"/>
    <d v="2011-09-16T21:20:31"/>
    <x v="0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x v="375"/>
    <x v="0"/>
    <n v="14"/>
    <b v="1"/>
    <s v="film &amp; video/documentary"/>
    <n v="120"/>
    <n v="42.857100000000003"/>
    <x v="0"/>
    <s v="documentary"/>
    <x v="375"/>
    <d v="2014-03-01T17:18:00"/>
    <x v="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x v="376"/>
    <x v="0"/>
    <n v="48"/>
    <b v="1"/>
    <s v="film &amp; video/documentary"/>
    <n v="106"/>
    <n v="54.083300000000001"/>
    <x v="0"/>
    <s v="documentary"/>
    <x v="376"/>
    <d v="2016-08-25T10:51:56"/>
    <x v="0"/>
  </r>
  <r>
    <x v="377"/>
    <x v="377"/>
    <s v="Dangerous. Sexy. All-American Girl. You know the look. Now meet the women who are making retro style modern."/>
    <n v="12000"/>
    <n v="13728"/>
    <x v="0"/>
    <s v="US"/>
    <s v="USD"/>
    <x v="377"/>
    <x v="377"/>
    <x v="0"/>
    <n v="133"/>
    <b v="1"/>
    <s v="film &amp; video/documentary"/>
    <n v="114"/>
    <n v="103.218"/>
    <x v="0"/>
    <s v="documentary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x v="0"/>
    <n v="83"/>
    <b v="1"/>
    <s v="film &amp; video/documentary"/>
    <n v="112"/>
    <n v="40.397599999999997"/>
    <x v="0"/>
    <s v="documentary"/>
    <x v="378"/>
    <d v="2016-01-25T23:52:00"/>
    <x v="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x v="379"/>
    <x v="379"/>
    <x v="0"/>
    <n v="149"/>
    <b v="1"/>
    <s v="film &amp; video/documentary"/>
    <n v="116"/>
    <n v="116.8591"/>
    <x v="0"/>
    <s v="documentary"/>
    <x v="379"/>
    <d v="2012-05-03T16:31:12"/>
    <x v="0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x v="380"/>
    <x v="0"/>
    <n v="49"/>
    <b v="1"/>
    <s v="film &amp; video/documentary"/>
    <n v="142"/>
    <n v="115.5102"/>
    <x v="0"/>
    <s v="documentary"/>
    <x v="380"/>
    <d v="2016-01-23T17:16:32"/>
    <x v="0"/>
  </r>
  <r>
    <x v="381"/>
    <x v="381"/>
    <s v="Set in the ancient waters of the Puget Sound, Clearwater is a universal story about the need to adapt to change."/>
    <n v="25000"/>
    <n v="26182.5"/>
    <x v="0"/>
    <s v="US"/>
    <s v="USD"/>
    <x v="381"/>
    <x v="381"/>
    <x v="0"/>
    <n v="251"/>
    <b v="1"/>
    <s v="film &amp; video/documentary"/>
    <n v="105"/>
    <n v="104.31270000000001"/>
    <x v="0"/>
    <s v="documentary"/>
    <x v="381"/>
    <d v="2012-07-30T05:00:00"/>
    <x v="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x v="382"/>
    <x v="0"/>
    <n v="22"/>
    <b v="1"/>
    <s v="film &amp; video/documentary"/>
    <n v="256"/>
    <n v="69.7727"/>
    <x v="0"/>
    <s v="documentary"/>
    <x v="382"/>
    <d v="2012-09-06T17:01:40"/>
    <x v="0"/>
  </r>
  <r>
    <x v="383"/>
    <x v="383"/>
    <s v="An independent documentary web series about storm chasing in tornado alley that features the chase team TornadoRaiders.com"/>
    <n v="999"/>
    <n v="2065"/>
    <x v="0"/>
    <s v="US"/>
    <s v="USD"/>
    <x v="383"/>
    <x v="383"/>
    <x v="0"/>
    <n v="48"/>
    <b v="1"/>
    <s v="film &amp; video/documentary"/>
    <n v="207"/>
    <n v="43.020800000000001"/>
    <x v="0"/>
    <s v="documentary"/>
    <x v="383"/>
    <d v="2014-05-19T02:49:19"/>
    <x v="0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x v="384"/>
    <x v="384"/>
    <x v="0"/>
    <n v="383"/>
    <b v="1"/>
    <s v="film &amp; video/documentary"/>
    <n v="112"/>
    <n v="58.540500000000002"/>
    <x v="0"/>
    <s v="documentary"/>
    <x v="384"/>
    <d v="2015-01-06T18:45:47"/>
    <x v="0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x v="385"/>
    <x v="0"/>
    <n v="237"/>
    <b v="1"/>
    <s v="film &amp; video/documentary"/>
    <n v="106"/>
    <n v="111.7954"/>
    <x v="0"/>
    <s v="documentary"/>
    <x v="385"/>
    <d v="2014-11-21T15:01:41"/>
    <x v="0"/>
  </r>
  <r>
    <x v="386"/>
    <x v="386"/>
    <s v="Eight friends reunite to achieve their childhood dream of designing, constructing, and launching a homemade submarine."/>
    <n v="600"/>
    <n v="601"/>
    <x v="0"/>
    <s v="US"/>
    <s v="USD"/>
    <x v="386"/>
    <x v="386"/>
    <x v="0"/>
    <n v="13"/>
    <b v="1"/>
    <s v="film &amp; video/documentary"/>
    <n v="100"/>
    <n v="46.230800000000002"/>
    <x v="0"/>
    <s v="documentary"/>
    <x v="386"/>
    <d v="2015-08-10T22:49:51"/>
    <x v="0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x v="0"/>
    <n v="562"/>
    <b v="1"/>
    <s v="film &amp; video/documentary"/>
    <n v="214"/>
    <n v="144.69040000000001"/>
    <x v="0"/>
    <s v="documentary"/>
    <x v="387"/>
    <d v="2015-08-15T06:00:00"/>
    <x v="0"/>
  </r>
  <r>
    <x v="388"/>
    <x v="388"/>
    <s v="A documentary film featuring the World's Largest Rummage Sale and rumination on the Power and Pleasures of Possessions."/>
    <n v="5000"/>
    <n v="6308"/>
    <x v="0"/>
    <s v="US"/>
    <s v="USD"/>
    <x v="388"/>
    <x v="388"/>
    <x v="0"/>
    <n v="71"/>
    <b v="1"/>
    <s v="film &amp; video/documentary"/>
    <n v="126"/>
    <n v="88.845100000000002"/>
    <x v="0"/>
    <s v="documentary"/>
    <x v="388"/>
    <d v="2016-07-28T01:49:40"/>
    <x v="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x v="0"/>
    <n v="1510"/>
    <b v="1"/>
    <s v="film &amp; video/documentary"/>
    <n v="182"/>
    <n v="81.751099999999994"/>
    <x v="0"/>
    <s v="documentary"/>
    <x v="389"/>
    <d v="2014-03-07T22:59:00"/>
    <x v="0"/>
  </r>
  <r>
    <x v="390"/>
    <x v="390"/>
    <s v="Join UCF as they dive into the creative and community outreach for the families in St. Vincent and the Grenadines."/>
    <n v="1000"/>
    <n v="1000"/>
    <x v="0"/>
    <s v="US"/>
    <s v="USD"/>
    <x v="390"/>
    <x v="390"/>
    <x v="0"/>
    <n v="14"/>
    <b v="1"/>
    <s v="film &amp; video/documentary"/>
    <n v="100"/>
    <n v="71.428600000000003"/>
    <x v="0"/>
    <s v="documentary"/>
    <x v="390"/>
    <d v="2015-05-08T00:52:52"/>
    <x v="0"/>
  </r>
  <r>
    <x v="391"/>
    <x v="391"/>
    <s v="Too many women feel confused about their orgasm and shame about their desire. This movie aims to change that."/>
    <n v="20000"/>
    <n v="20122"/>
    <x v="0"/>
    <s v="US"/>
    <s v="USD"/>
    <x v="391"/>
    <x v="391"/>
    <x v="0"/>
    <n v="193"/>
    <b v="1"/>
    <s v="film &amp; video/documentary"/>
    <n v="101"/>
    <n v="104.2591"/>
    <x v="0"/>
    <s v="documentary"/>
    <x v="391"/>
    <d v="2011-12-18T00:59:00"/>
    <x v="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x v="392"/>
    <x v="0"/>
    <n v="206"/>
    <b v="1"/>
    <s v="film &amp; video/documentary"/>
    <n v="101"/>
    <n v="90.616500000000002"/>
    <x v="0"/>
    <s v="documentary"/>
    <x v="392"/>
    <d v="2011-09-08T03:00:00"/>
    <x v="0"/>
  </r>
  <r>
    <x v="393"/>
    <x v="393"/>
    <s v="This is a story thatâ€™s never been told, about tackling climate change one penguin at a timeâ€¦"/>
    <n v="50000"/>
    <n v="55223"/>
    <x v="0"/>
    <s v="US"/>
    <s v="USD"/>
    <x v="393"/>
    <x v="393"/>
    <x v="0"/>
    <n v="351"/>
    <b v="1"/>
    <s v="film &amp; video/documentary"/>
    <n v="110"/>
    <n v="157.3305"/>
    <x v="0"/>
    <s v="documentary"/>
    <x v="393"/>
    <d v="2013-10-10T17:00:52"/>
    <x v="0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x v="394"/>
    <x v="394"/>
    <x v="0"/>
    <n v="50"/>
    <b v="1"/>
    <s v="film &amp; video/documentary"/>
    <n v="112"/>
    <n v="105.18"/>
    <x v="0"/>
    <s v="documentary"/>
    <x v="394"/>
    <d v="2016-04-17T18:38:02"/>
    <x v="0"/>
  </r>
  <r>
    <x v="395"/>
    <x v="395"/>
    <s v="When the war ends, a woman's fight begins. Bringing to life the most untapped resources in peace making between faiths."/>
    <n v="10000"/>
    <n v="10804.45"/>
    <x v="0"/>
    <s v="US"/>
    <s v="USD"/>
    <x v="395"/>
    <x v="395"/>
    <x v="0"/>
    <n v="184"/>
    <b v="1"/>
    <s v="film &amp; video/documentary"/>
    <n v="108"/>
    <n v="58.719799999999999"/>
    <x v="0"/>
    <s v="documentary"/>
    <x v="395"/>
    <d v="2012-04-27T21:32:00"/>
    <x v="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x v="396"/>
    <x v="396"/>
    <x v="0"/>
    <n v="196"/>
    <b v="1"/>
    <s v="film &amp; video/documentary"/>
    <n v="107"/>
    <n v="81.6327"/>
    <x v="0"/>
    <s v="documentary"/>
    <x v="396"/>
    <d v="2012-07-07T13:33:26"/>
    <x v="0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x v="0"/>
    <n v="229"/>
    <b v="1"/>
    <s v="film &amp; video/documentary"/>
    <n v="104"/>
    <n v="56.46"/>
    <x v="0"/>
    <s v="documentary"/>
    <x v="397"/>
    <d v="2010-09-01T03:44:00"/>
    <x v="0"/>
  </r>
  <r>
    <x v="398"/>
    <x v="398"/>
    <s v="My film tells the stories of Jewish Child Holocaust Survivors and how they rebuilt their lives. STRETCH GOALS ADDED!"/>
    <n v="7500"/>
    <n v="9387"/>
    <x v="0"/>
    <s v="US"/>
    <s v="USD"/>
    <x v="398"/>
    <x v="398"/>
    <x v="0"/>
    <n v="67"/>
    <b v="1"/>
    <s v="film &amp; video/documentary"/>
    <n v="125"/>
    <n v="140.1045"/>
    <x v="0"/>
    <s v="documentary"/>
    <x v="398"/>
    <d v="2015-04-29T19:02:06"/>
    <x v="0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x v="399"/>
    <x v="0"/>
    <n v="95"/>
    <b v="1"/>
    <s v="film &amp; video/documentary"/>
    <n v="107"/>
    <n v="224.8526"/>
    <x v="0"/>
    <s v="documentary"/>
    <x v="399"/>
    <d v="2016-12-14T12:00:00"/>
    <x v="0"/>
  </r>
  <r>
    <x v="400"/>
    <x v="400"/>
    <s v="A documentary film on a sustainable, grassroots effort to fight malnutrition in Indonesia.  And it's organic!"/>
    <n v="10000"/>
    <n v="11230.25"/>
    <x v="0"/>
    <s v="US"/>
    <s v="USD"/>
    <x v="400"/>
    <x v="400"/>
    <x v="0"/>
    <n v="62"/>
    <b v="1"/>
    <s v="film &amp; video/documentary"/>
    <n v="112"/>
    <n v="181.13310000000001"/>
    <x v="0"/>
    <s v="documentary"/>
    <x v="400"/>
    <d v="2014-05-17T03:30:00"/>
    <x v="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x v="401"/>
    <x v="0"/>
    <n v="73"/>
    <b v="1"/>
    <s v="film &amp; video/documentary"/>
    <n v="104"/>
    <n v="711.04110000000003"/>
    <x v="0"/>
    <s v="documentary"/>
    <x v="401"/>
    <d v="2011-08-07T20:12:50"/>
    <x v="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x v="0"/>
    <n v="43"/>
    <b v="1"/>
    <s v="film &amp; video/documentary"/>
    <n v="142"/>
    <n v="65.883700000000005"/>
    <x v="0"/>
    <s v="documentary"/>
    <x v="402"/>
    <d v="2015-11-05T13:56:57"/>
    <x v="0"/>
  </r>
  <r>
    <x v="403"/>
    <x v="403"/>
    <s v="A documentary adventure about bananas - and people. Your round-trip ticket into the heart of banana-cultures!!"/>
    <n v="5000"/>
    <n v="5263"/>
    <x v="0"/>
    <s v="US"/>
    <s v="USD"/>
    <x v="403"/>
    <x v="403"/>
    <x v="0"/>
    <n v="70"/>
    <b v="1"/>
    <s v="film &amp; video/documentary"/>
    <n v="105"/>
    <n v="75.185699999999997"/>
    <x v="0"/>
    <s v="documentary"/>
    <x v="403"/>
    <d v="2011-08-10T07:08:00"/>
    <x v="0"/>
  </r>
  <r>
    <x v="404"/>
    <x v="404"/>
    <s v="A feature length documentary, exploring the many lives memorialized by the iconic AIDS Memorial Quilt."/>
    <n v="35000"/>
    <n v="36082"/>
    <x v="0"/>
    <s v="US"/>
    <s v="USD"/>
    <x v="404"/>
    <x v="404"/>
    <x v="0"/>
    <n v="271"/>
    <b v="1"/>
    <s v="film &amp; video/documentary"/>
    <n v="103"/>
    <n v="133.1439"/>
    <x v="0"/>
    <s v="documentary"/>
    <x v="404"/>
    <d v="2014-02-05T23:04:00"/>
    <x v="0"/>
  </r>
  <r>
    <x v="405"/>
    <x v="405"/>
    <s v="Come, join our movie movement.  A new documentary about the healing power of food."/>
    <n v="2820"/>
    <n v="3036"/>
    <x v="0"/>
    <s v="US"/>
    <s v="USD"/>
    <x v="405"/>
    <x v="405"/>
    <x v="0"/>
    <n v="55"/>
    <b v="1"/>
    <s v="film &amp; video/documentary"/>
    <n v="108"/>
    <n v="55.2"/>
    <x v="0"/>
    <s v="documentary"/>
    <x v="405"/>
    <d v="2014-03-06T02:02:19"/>
    <x v="0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x v="406"/>
    <x v="406"/>
    <x v="0"/>
    <n v="35"/>
    <b v="1"/>
    <s v="film &amp; video/documentary"/>
    <n v="108"/>
    <n v="86.163700000000006"/>
    <x v="0"/>
    <s v="documentary"/>
    <x v="406"/>
    <d v="2011-05-09T05:59:00"/>
    <x v="0"/>
  </r>
  <r>
    <x v="407"/>
    <x v="407"/>
    <s v="The story of the 1886 Haymarket Riot explored through the history of the Haymarket Police Memorial Statue."/>
    <n v="2000"/>
    <n v="2031"/>
    <x v="0"/>
    <s v="US"/>
    <s v="USD"/>
    <x v="407"/>
    <x v="407"/>
    <x v="0"/>
    <n v="22"/>
    <b v="1"/>
    <s v="film &amp; video/documentary"/>
    <n v="102"/>
    <n v="92.318200000000004"/>
    <x v="0"/>
    <s v="documentary"/>
    <x v="407"/>
    <d v="2011-11-19T21:54:10"/>
    <x v="0"/>
  </r>
  <r>
    <x v="408"/>
    <x v="408"/>
    <s v="A documentary exploring the phenomenon of custom and branded yarmulkes in Jewish-American communities."/>
    <n v="6000"/>
    <n v="6086.26"/>
    <x v="0"/>
    <s v="US"/>
    <s v="USD"/>
    <x v="408"/>
    <x v="408"/>
    <x v="0"/>
    <n v="38"/>
    <b v="1"/>
    <s v="film &amp; video/documentary"/>
    <n v="101"/>
    <n v="160.16470000000001"/>
    <x v="0"/>
    <s v="documentary"/>
    <x v="408"/>
    <d v="2013-11-05T18:39:50"/>
    <x v="0"/>
  </r>
  <r>
    <x v="409"/>
    <x v="409"/>
    <s v="I am working on a project that explores the relationship between education to work for youth within the European Union."/>
    <n v="500"/>
    <n v="684"/>
    <x v="0"/>
    <s v="GB"/>
    <s v="GBP"/>
    <x v="409"/>
    <x v="409"/>
    <x v="0"/>
    <n v="15"/>
    <b v="1"/>
    <s v="film &amp; video/documentary"/>
    <n v="137"/>
    <n v="45.6"/>
    <x v="0"/>
    <s v="documentary"/>
    <x v="409"/>
    <d v="2016-07-22T20:42:24"/>
    <x v="0"/>
  </r>
  <r>
    <x v="410"/>
    <x v="410"/>
    <s v="January was a mentor, advocate, and friend.  Her life tragically came to an end in September 2012.  This film is her story."/>
    <n v="1000"/>
    <n v="1283"/>
    <x v="0"/>
    <s v="CA"/>
    <s v="CAD"/>
    <x v="410"/>
    <x v="410"/>
    <x v="0"/>
    <n v="7"/>
    <b v="1"/>
    <s v="film &amp; video/documentary"/>
    <n v="128"/>
    <n v="183.28569999999999"/>
    <x v="0"/>
    <s v="documentary"/>
    <x v="410"/>
    <d v="2015-06-18T23:33:17"/>
    <x v="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x v="411"/>
    <x v="411"/>
    <x v="0"/>
    <n v="241"/>
    <b v="1"/>
    <s v="film &amp; video/documentary"/>
    <n v="101"/>
    <n v="125.7884"/>
    <x v="0"/>
    <s v="documentary"/>
    <x v="411"/>
    <d v="2013-12-22T05:00:00"/>
    <x v="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x v="412"/>
    <x v="412"/>
    <x v="0"/>
    <n v="55"/>
    <b v="1"/>
    <s v="film &amp; video/documentary"/>
    <n v="127"/>
    <n v="57.654499999999999"/>
    <x v="0"/>
    <s v="documentary"/>
    <x v="412"/>
    <d v="2012-07-25T17:49:38"/>
    <x v="0"/>
  </r>
  <r>
    <x v="413"/>
    <x v="413"/>
    <s v="A journey to discover how Somalis are rebuilding their shattered nation, with a focus on the role that women are playing."/>
    <n v="12800"/>
    <n v="13451"/>
    <x v="0"/>
    <s v="US"/>
    <s v="USD"/>
    <x v="413"/>
    <x v="413"/>
    <x v="0"/>
    <n v="171"/>
    <b v="1"/>
    <s v="film &amp; video/documentary"/>
    <n v="105"/>
    <n v="78.660799999999995"/>
    <x v="0"/>
    <s v="documentary"/>
    <x v="413"/>
    <d v="2012-07-19T21:03:31"/>
    <x v="0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x v="414"/>
    <x v="0"/>
    <n v="208"/>
    <b v="1"/>
    <s v="film &amp; video/documentary"/>
    <n v="103"/>
    <n v="91.480800000000002"/>
    <x v="0"/>
    <s v="documentary"/>
    <x v="414"/>
    <d v="2013-10-12T01:31:05"/>
    <x v="0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x v="415"/>
    <x v="0"/>
    <n v="21"/>
    <b v="1"/>
    <s v="film &amp; video/documentary"/>
    <n v="102"/>
    <n v="68.098100000000002"/>
    <x v="0"/>
    <s v="documentary"/>
    <x v="415"/>
    <d v="2014-10-17T12:00:00"/>
    <x v="0"/>
  </r>
  <r>
    <x v="416"/>
    <x v="416"/>
    <s v="35,000 pounds of food to a city. Highlighting the &quot;Convoy New Britain&quot; event from birth to beyond."/>
    <n v="1000"/>
    <n v="1202.17"/>
    <x v="0"/>
    <s v="US"/>
    <s v="USD"/>
    <x v="416"/>
    <x v="416"/>
    <x v="0"/>
    <n v="25"/>
    <b v="1"/>
    <s v="film &amp; video/documentary"/>
    <n v="120"/>
    <n v="48.086799999999997"/>
    <x v="0"/>
    <s v="documentary"/>
    <x v="416"/>
    <d v="2014-02-08T09:30:31"/>
    <x v="0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x v="417"/>
    <x v="0"/>
    <n v="52"/>
    <b v="1"/>
    <s v="film &amp; video/documentary"/>
    <n v="100"/>
    <n v="202.42310000000001"/>
    <x v="0"/>
    <s v="documentary"/>
    <x v="417"/>
    <d v="2013-04-08T04:33:00"/>
    <x v="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x v="418"/>
    <x v="0"/>
    <n v="104"/>
    <b v="1"/>
    <s v="film &amp; video/documentary"/>
    <n v="101"/>
    <n v="216.75"/>
    <x v="0"/>
    <s v="documentary"/>
    <x v="418"/>
    <d v="2015-07-23T06:46:37"/>
    <x v="0"/>
  </r>
  <r>
    <x v="419"/>
    <x v="419"/>
    <s v="Beyond Local is a personal journey through an art-centric and musically talented community that fosters creativity."/>
    <n v="8000"/>
    <n v="8035"/>
    <x v="0"/>
    <s v="US"/>
    <s v="USD"/>
    <x v="419"/>
    <x v="419"/>
    <x v="0"/>
    <n v="73"/>
    <b v="1"/>
    <s v="film &amp; video/documentary"/>
    <n v="100"/>
    <n v="110.0685"/>
    <x v="0"/>
    <s v="documentary"/>
    <x v="419"/>
    <d v="2013-06-29T20:13:07"/>
    <x v="0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x v="0"/>
    <n v="3"/>
    <b v="0"/>
    <s v="film &amp; video/animation"/>
    <n v="0"/>
    <n v="4.8333000000000004"/>
    <x v="0"/>
    <s v="animation"/>
    <x v="420"/>
    <d v="2014-03-14T04:40:31"/>
    <x v="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x v="421"/>
    <x v="0"/>
    <n v="6"/>
    <b v="0"/>
    <s v="film &amp; video/animation"/>
    <n v="2"/>
    <n v="50.166699999999999"/>
    <x v="0"/>
    <s v="animation"/>
    <x v="421"/>
    <d v="2015-08-21T11:47:36"/>
    <x v="0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x v="422"/>
    <x v="0"/>
    <n v="12"/>
    <b v="0"/>
    <s v="film &amp; video/animation"/>
    <n v="1"/>
    <n v="35.833300000000001"/>
    <x v="0"/>
    <s v="animation"/>
    <x v="422"/>
    <d v="2014-09-11T06:14:57"/>
    <x v="0"/>
  </r>
  <r>
    <x v="423"/>
    <x v="423"/>
    <s v="from the makers of COPS: Skyrim comes the Dark Brotherhood. a dramatic series created with Skyrim machinima."/>
    <n v="20000"/>
    <n v="153"/>
    <x v="2"/>
    <s v="US"/>
    <s v="USD"/>
    <x v="423"/>
    <x v="423"/>
    <x v="0"/>
    <n v="13"/>
    <b v="0"/>
    <s v="film &amp; video/animation"/>
    <n v="1"/>
    <n v="11.7692"/>
    <x v="0"/>
    <s v="animation"/>
    <x v="423"/>
    <d v="2013-06-05T22:13:50"/>
    <x v="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x v="424"/>
    <x v="424"/>
    <x v="0"/>
    <n v="5"/>
    <b v="0"/>
    <s v="film &amp; video/animation"/>
    <n v="7"/>
    <n v="40.78"/>
    <x v="0"/>
    <s v="animation"/>
    <x v="424"/>
    <d v="2012-03-26T08:01:39"/>
    <x v="0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x v="425"/>
    <x v="0"/>
    <n v="2"/>
    <b v="0"/>
    <s v="film &amp; video/animation"/>
    <n v="0"/>
    <n v="3"/>
    <x v="0"/>
    <s v="animation"/>
    <x v="425"/>
    <d v="2015-11-27T21:40:04"/>
    <x v="0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x v="426"/>
    <x v="426"/>
    <x v="0"/>
    <n v="8"/>
    <b v="0"/>
    <s v="film &amp; video/animation"/>
    <n v="1"/>
    <n v="16.625"/>
    <x v="0"/>
    <s v="animation"/>
    <x v="426"/>
    <d v="2016-03-01T17:05:14"/>
    <x v="0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x v="427"/>
    <x v="0"/>
    <n v="0"/>
    <b v="0"/>
    <s v="film &amp; video/animation"/>
    <n v="0"/>
    <s v="N/A"/>
    <x v="0"/>
    <s v="animation"/>
    <x v="427"/>
    <d v="2015-10-22T18:59:00"/>
    <x v="0"/>
  </r>
  <r>
    <x v="428"/>
    <x v="428"/>
    <s v="Fresh, fun, entertaining Bible stories on YouTube, stop-motion style."/>
    <n v="12000"/>
    <n v="676"/>
    <x v="2"/>
    <s v="US"/>
    <s v="USD"/>
    <x v="428"/>
    <x v="428"/>
    <x v="0"/>
    <n v="13"/>
    <b v="0"/>
    <s v="film &amp; video/animation"/>
    <n v="6"/>
    <n v="52"/>
    <x v="0"/>
    <s v="animation"/>
    <x v="428"/>
    <d v="2014-06-16T22:00:00"/>
    <x v="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x v="0"/>
    <n v="0"/>
    <b v="0"/>
    <s v="film &amp; video/animation"/>
    <n v="0"/>
    <s v="N/A"/>
    <x v="0"/>
    <s v="animation"/>
    <x v="429"/>
    <d v="2009-11-27T04:59:00"/>
    <x v="0"/>
  </r>
  <r>
    <x v="430"/>
    <x v="430"/>
    <s v="Freddy Flint is creating an animated music video to the new &quot;Buttonpusher&quot; single, &quot;I'll Take You Back&quot;"/>
    <n v="1000"/>
    <n v="24"/>
    <x v="2"/>
    <s v="US"/>
    <s v="USD"/>
    <x v="430"/>
    <x v="430"/>
    <x v="0"/>
    <n v="5"/>
    <b v="0"/>
    <s v="film &amp; video/animation"/>
    <n v="2"/>
    <n v="4.8"/>
    <x v="0"/>
    <s v="animation"/>
    <x v="430"/>
    <d v="2013-09-11T02:34:27"/>
    <x v="0"/>
  </r>
  <r>
    <x v="431"/>
    <x v="431"/>
    <s v="A short stop motion animated film of a man on his way home when strange goings on start to happen on his journey."/>
    <n v="3000"/>
    <n v="415"/>
    <x v="2"/>
    <s v="GB"/>
    <s v="GBP"/>
    <x v="431"/>
    <x v="431"/>
    <x v="0"/>
    <n v="8"/>
    <b v="0"/>
    <s v="film &amp; video/animation"/>
    <n v="14"/>
    <n v="51.875"/>
    <x v="0"/>
    <s v="animation"/>
    <x v="431"/>
    <d v="2016-07-05T20:54:43"/>
    <x v="0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x v="432"/>
    <x v="0"/>
    <n v="8"/>
    <b v="0"/>
    <s v="film &amp; video/animation"/>
    <n v="10"/>
    <n v="71.25"/>
    <x v="0"/>
    <s v="animation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x v="0"/>
    <n v="0"/>
    <b v="0"/>
    <s v="film &amp; video/animation"/>
    <n v="0"/>
    <s v="N/A"/>
    <x v="0"/>
    <s v="animation"/>
    <x v="433"/>
    <d v="2015-10-11T15:07:02"/>
    <x v="0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x v="434"/>
    <x v="0"/>
    <n v="2"/>
    <b v="0"/>
    <s v="film &amp; video/animation"/>
    <n v="5"/>
    <n v="62.5"/>
    <x v="0"/>
    <s v="animation"/>
    <x v="434"/>
    <d v="2013-12-01T21:01:42"/>
    <x v="0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x v="435"/>
    <x v="435"/>
    <x v="0"/>
    <n v="3"/>
    <b v="0"/>
    <s v="film &amp; video/animation"/>
    <n v="0"/>
    <n v="1"/>
    <x v="0"/>
    <s v="animation"/>
    <x v="435"/>
    <d v="2013-09-13T17:56:20"/>
    <x v="0"/>
  </r>
  <r>
    <x v="436"/>
    <x v="436"/>
    <s v="Blinky is the story of a naÃ¯ve simpleton who suddenly finds himself struggling to adapt to changes within his environment."/>
    <n v="1000"/>
    <n v="0"/>
    <x v="2"/>
    <s v="US"/>
    <s v="USD"/>
    <x v="436"/>
    <x v="436"/>
    <x v="0"/>
    <n v="0"/>
    <b v="0"/>
    <s v="film &amp; video/animation"/>
    <n v="0"/>
    <s v="N/A"/>
    <x v="0"/>
    <s v="animation"/>
    <x v="436"/>
    <d v="2013-07-31T08:41:53"/>
    <x v="0"/>
  </r>
  <r>
    <x v="437"/>
    <x v="437"/>
    <s v="This is an educational adventure series for kids about a baby owl and an alien. Physics, science, adventures, drama and joy!"/>
    <n v="7000"/>
    <n v="0"/>
    <x v="2"/>
    <s v="CA"/>
    <s v="CAD"/>
    <x v="437"/>
    <x v="437"/>
    <x v="0"/>
    <n v="0"/>
    <b v="0"/>
    <s v="film &amp; video/animation"/>
    <n v="0"/>
    <s v="N/A"/>
    <x v="0"/>
    <s v="animation"/>
    <x v="437"/>
    <d v="2016-10-08T07:38:46"/>
    <x v="0"/>
  </r>
  <r>
    <x v="438"/>
    <x v="438"/>
    <s v="As Smyton pushes himself to become respected, he unlocks secrets about himself and the world around him."/>
    <n v="20000"/>
    <n v="1876"/>
    <x v="2"/>
    <s v="US"/>
    <s v="USD"/>
    <x v="438"/>
    <x v="438"/>
    <x v="0"/>
    <n v="11"/>
    <b v="0"/>
    <s v="film &amp; video/animation"/>
    <n v="9"/>
    <n v="170.5455"/>
    <x v="0"/>
    <s v="animation"/>
    <x v="438"/>
    <d v="2015-11-18T07:15:58"/>
    <x v="0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x v="439"/>
    <x v="439"/>
    <x v="0"/>
    <n v="0"/>
    <b v="0"/>
    <s v="film &amp; video/animation"/>
    <n v="0"/>
    <s v="N/A"/>
    <x v="0"/>
    <s v="animation"/>
    <x v="439"/>
    <d v="2014-10-17T18:16:58"/>
    <x v="0"/>
  </r>
  <r>
    <x v="440"/>
    <x v="440"/>
    <s v="A stop-motion animation made by a one girl team, with a camera, creativity, and a lot of determination."/>
    <n v="5000"/>
    <n v="5"/>
    <x v="2"/>
    <s v="US"/>
    <s v="USD"/>
    <x v="440"/>
    <x v="440"/>
    <x v="0"/>
    <n v="1"/>
    <b v="0"/>
    <s v="film &amp; video/animation"/>
    <n v="0"/>
    <n v="5"/>
    <x v="0"/>
    <s v="animation"/>
    <x v="440"/>
    <d v="2016-03-24T22:39:13"/>
    <x v="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x v="441"/>
    <x v="441"/>
    <x v="0"/>
    <n v="0"/>
    <b v="0"/>
    <s v="film &amp; video/animation"/>
    <n v="0"/>
    <s v="N/A"/>
    <x v="0"/>
    <s v="animation"/>
    <x v="441"/>
    <d v="2013-11-02T19:03:16"/>
    <x v="0"/>
  </r>
  <r>
    <x v="442"/>
    <x v="442"/>
    <s v="Doomsday is here"/>
    <n v="17000"/>
    <n v="6691"/>
    <x v="2"/>
    <s v="US"/>
    <s v="USD"/>
    <x v="442"/>
    <x v="442"/>
    <x v="0"/>
    <n v="17"/>
    <b v="0"/>
    <s v="film &amp; video/animation"/>
    <n v="39"/>
    <n v="393.58819999999997"/>
    <x v="0"/>
    <s v="animation"/>
    <x v="442"/>
    <d v="2015-02-19T21:19:43"/>
    <x v="0"/>
  </r>
  <r>
    <x v="443"/>
    <x v="443"/>
    <s v="We love cartoons!! We want to make more but it costs money to so. Be apart of your daily dose of WTF!?! Pledge now!!"/>
    <n v="10000"/>
    <n v="10"/>
    <x v="2"/>
    <s v="CA"/>
    <s v="CAD"/>
    <x v="443"/>
    <x v="443"/>
    <x v="0"/>
    <n v="2"/>
    <b v="0"/>
    <s v="film &amp; video/animation"/>
    <n v="0"/>
    <n v="5"/>
    <x v="0"/>
    <s v="animation"/>
    <x v="443"/>
    <d v="2014-02-10T00:21:41"/>
    <x v="0"/>
  </r>
  <r>
    <x v="444"/>
    <x v="444"/>
    <s v="An upcoming animated web sitcom series centered around dealing with life, love, and relationships."/>
    <n v="1000"/>
    <n v="50"/>
    <x v="2"/>
    <s v="US"/>
    <s v="USD"/>
    <x v="444"/>
    <x v="444"/>
    <x v="0"/>
    <n v="1"/>
    <b v="0"/>
    <s v="film &amp; video/animation"/>
    <n v="5"/>
    <n v="50"/>
    <x v="0"/>
    <s v="animation"/>
    <x v="444"/>
    <d v="2012-02-15T21:46:01"/>
    <x v="0"/>
  </r>
  <r>
    <x v="445"/>
    <x v="445"/>
    <s v="We're ready to officially launch our website with a collectable dvd and comic package. Three shows and a double comic."/>
    <n v="60000"/>
    <n v="2"/>
    <x v="2"/>
    <s v="US"/>
    <s v="USD"/>
    <x v="445"/>
    <x v="445"/>
    <x v="0"/>
    <n v="2"/>
    <b v="0"/>
    <s v="film &amp; video/animation"/>
    <n v="0"/>
    <n v="1"/>
    <x v="0"/>
    <s v="animation"/>
    <x v="445"/>
    <d v="2015-05-21T08:02:55"/>
    <x v="0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x v="446"/>
    <x v="0"/>
    <n v="16"/>
    <b v="0"/>
    <s v="film &amp; video/animation"/>
    <n v="7"/>
    <n v="47.875"/>
    <x v="0"/>
    <s v="animation"/>
    <x v="446"/>
    <d v="2015-03-04T02:00:20"/>
    <x v="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x v="447"/>
    <x v="447"/>
    <x v="0"/>
    <n v="1"/>
    <b v="0"/>
    <s v="film &amp; video/animation"/>
    <n v="0"/>
    <n v="5"/>
    <x v="0"/>
    <s v="animation"/>
    <x v="447"/>
    <d v="2013-03-23T12:19:23"/>
    <x v="0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x v="448"/>
    <x v="0"/>
    <n v="4"/>
    <b v="0"/>
    <s v="film &amp; video/animation"/>
    <n v="3"/>
    <n v="20.502500000000001"/>
    <x v="0"/>
    <s v="animation"/>
    <x v="448"/>
    <d v="2014-05-14T18:11:35"/>
    <x v="0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x v="449"/>
    <x v="0"/>
    <n v="5"/>
    <b v="0"/>
    <s v="film &amp; video/animation"/>
    <n v="2"/>
    <n v="9"/>
    <x v="0"/>
    <s v="animation"/>
    <x v="449"/>
    <d v="2013-10-17T13:38:05"/>
    <x v="0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x v="450"/>
    <x v="0"/>
    <n v="7"/>
    <b v="0"/>
    <s v="film &amp; video/animation"/>
    <n v="1"/>
    <n v="56.571399999999997"/>
    <x v="0"/>
    <s v="animation"/>
    <x v="450"/>
    <d v="2014-02-14T22:43:20"/>
    <x v="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x v="451"/>
    <x v="0"/>
    <n v="0"/>
    <b v="0"/>
    <s v="film &amp; video/animation"/>
    <n v="0"/>
    <s v="N/A"/>
    <x v="0"/>
    <s v="animation"/>
    <x v="451"/>
    <d v="2014-01-25T17:09:51"/>
    <x v="0"/>
  </r>
  <r>
    <x v="452"/>
    <x v="452"/>
    <s v="A man must find his way out of the depths of the shadows by using the aid of a little girl."/>
    <n v="750"/>
    <n v="480"/>
    <x v="2"/>
    <s v="US"/>
    <s v="USD"/>
    <x v="452"/>
    <x v="452"/>
    <x v="0"/>
    <n v="12"/>
    <b v="0"/>
    <s v="film &amp; video/animation"/>
    <n v="64"/>
    <n v="40"/>
    <x v="0"/>
    <s v="animation"/>
    <x v="452"/>
    <d v="2015-05-13T16:53:35"/>
    <x v="0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x v="453"/>
    <x v="453"/>
    <x v="0"/>
    <n v="2"/>
    <b v="0"/>
    <s v="film &amp; video/animation"/>
    <n v="0"/>
    <n v="13"/>
    <x v="0"/>
    <s v="animation"/>
    <x v="453"/>
    <d v="2015-02-19T19:47:59"/>
    <x v="0"/>
  </r>
  <r>
    <x v="454"/>
    <x v="454"/>
    <s v="Itâ€™s an Action/Adventure Anime for The Yuusha Brave series, G1 Transformer, and the Fast and the Furious Fans!"/>
    <n v="10000"/>
    <n v="82"/>
    <x v="2"/>
    <s v="US"/>
    <s v="USD"/>
    <x v="454"/>
    <x v="454"/>
    <x v="0"/>
    <n v="5"/>
    <b v="0"/>
    <s v="film &amp; video/animation"/>
    <n v="1"/>
    <n v="16.399999999999999"/>
    <x v="0"/>
    <s v="animation"/>
    <x v="454"/>
    <d v="2014-11-26T13:14:00"/>
    <x v="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x v="455"/>
    <x v="0"/>
    <n v="2"/>
    <b v="0"/>
    <s v="film &amp; video/animation"/>
    <n v="0"/>
    <n v="22.5"/>
    <x v="0"/>
    <s v="animation"/>
    <x v="455"/>
    <d v="2012-04-17T00:31:00"/>
    <x v="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x v="456"/>
    <x v="0"/>
    <n v="3"/>
    <b v="0"/>
    <s v="film &amp; video/animation"/>
    <n v="1"/>
    <n v="20.333300000000001"/>
    <x v="0"/>
    <s v="animation"/>
    <x v="456"/>
    <d v="2013-10-22T03:59:00"/>
    <x v="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x v="457"/>
    <x v="0"/>
    <n v="0"/>
    <b v="0"/>
    <s v="film &amp; video/animation"/>
    <n v="0"/>
    <s v="N/A"/>
    <x v="0"/>
    <s v="animation"/>
    <x v="457"/>
    <d v="2014-08-16T18:25:12"/>
    <x v="0"/>
  </r>
  <r>
    <x v="458"/>
    <x v="458"/>
    <s v="An animated parody of the game, Counter-Strike. The sequel to the very popular Counter-Strike: DE_dust2. Hacker is back!"/>
    <n v="10000"/>
    <n v="821"/>
    <x v="2"/>
    <s v="GB"/>
    <s v="GBP"/>
    <x v="458"/>
    <x v="458"/>
    <x v="0"/>
    <n v="49"/>
    <b v="0"/>
    <s v="film &amp; video/animation"/>
    <n v="8"/>
    <n v="16.755099999999999"/>
    <x v="0"/>
    <s v="animation"/>
    <x v="458"/>
    <d v="2013-05-14T16:47:40"/>
    <x v="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x v="459"/>
    <x v="0"/>
    <n v="1"/>
    <b v="0"/>
    <s v="film &amp; video/animation"/>
    <n v="0"/>
    <n v="25"/>
    <x v="0"/>
    <s v="animation"/>
    <x v="459"/>
    <d v="2011-11-13T16:22:07"/>
    <x v="0"/>
  </r>
  <r>
    <x v="460"/>
    <x v="460"/>
    <s v="An animated web series about biological evolution gone haywire."/>
    <n v="8500"/>
    <n v="25"/>
    <x v="2"/>
    <s v="US"/>
    <s v="USD"/>
    <x v="460"/>
    <x v="460"/>
    <x v="0"/>
    <n v="2"/>
    <b v="0"/>
    <s v="film &amp; video/animation"/>
    <n v="0"/>
    <n v="12.5"/>
    <x v="0"/>
    <s v="animation"/>
    <x v="460"/>
    <d v="2014-06-01T04:00:00"/>
    <x v="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x v="461"/>
    <x v="461"/>
    <x v="0"/>
    <n v="0"/>
    <b v="0"/>
    <s v="film &amp; video/animation"/>
    <n v="0"/>
    <s v="N/A"/>
    <x v="0"/>
    <s v="animation"/>
    <x v="461"/>
    <d v="2013-06-02T20:19:27"/>
    <x v="0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x v="462"/>
    <x v="462"/>
    <x v="0"/>
    <n v="0"/>
    <b v="0"/>
    <s v="film &amp; video/animation"/>
    <n v="0"/>
    <s v="N/A"/>
    <x v="0"/>
    <s v="animation"/>
    <x v="462"/>
    <d v="2011-08-10T03:02:21"/>
    <x v="0"/>
  </r>
  <r>
    <x v="463"/>
    <x v="463"/>
    <s v="Depicts the contribution the Tuskegee airmen made in certain historical events that helped turn the tide in World War II."/>
    <n v="55000"/>
    <n v="1250"/>
    <x v="2"/>
    <s v="US"/>
    <s v="USD"/>
    <x v="463"/>
    <x v="463"/>
    <x v="0"/>
    <n v="11"/>
    <b v="0"/>
    <s v="film &amp; video/animation"/>
    <n v="2"/>
    <n v="113.63639999999999"/>
    <x v="0"/>
    <s v="animation"/>
    <x v="463"/>
    <d v="2011-09-24T17:02:33"/>
    <x v="0"/>
  </r>
  <r>
    <x v="464"/>
    <x v="464"/>
    <s v="We are three students that want to make a short PokÃ©mon movie as a school project!"/>
    <n v="1010"/>
    <n v="1"/>
    <x v="2"/>
    <s v="DE"/>
    <s v="EUR"/>
    <x v="464"/>
    <x v="464"/>
    <x v="0"/>
    <n v="1"/>
    <b v="0"/>
    <s v="film &amp; video/animation"/>
    <n v="0"/>
    <n v="1"/>
    <x v="0"/>
    <s v="animation"/>
    <x v="464"/>
    <d v="2016-05-18T20:22:15"/>
    <x v="0"/>
  </r>
  <r>
    <x v="465"/>
    <x v="465"/>
    <s v="&quot;Amp&quot; is a short film about a robot with needs."/>
    <n v="512"/>
    <n v="138"/>
    <x v="2"/>
    <s v="US"/>
    <s v="USD"/>
    <x v="465"/>
    <x v="465"/>
    <x v="0"/>
    <n v="8"/>
    <b v="0"/>
    <s v="film &amp; video/animation"/>
    <n v="27"/>
    <n v="17.25"/>
    <x v="0"/>
    <s v="animation"/>
    <x v="465"/>
    <d v="2014-06-27T02:52:54"/>
    <x v="0"/>
  </r>
  <r>
    <x v="466"/>
    <x v="466"/>
    <s v="(Working storyboard for animated project) A multi-generational Knight that wages war on criminals and corrupt governments"/>
    <n v="10000"/>
    <n v="76"/>
    <x v="2"/>
    <s v="US"/>
    <s v="USD"/>
    <x v="466"/>
    <x v="466"/>
    <x v="0"/>
    <n v="5"/>
    <b v="0"/>
    <s v="film &amp; video/animation"/>
    <n v="1"/>
    <n v="15.2"/>
    <x v="0"/>
    <s v="animation"/>
    <x v="466"/>
    <d v="2012-09-07T22:37:44"/>
    <x v="0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x v="467"/>
    <x v="0"/>
    <n v="39"/>
    <b v="0"/>
    <s v="film &amp; video/animation"/>
    <n v="22"/>
    <n v="110.64100000000001"/>
    <x v="0"/>
    <s v="animation"/>
    <x v="467"/>
    <d v="2012-09-28T16:18:54"/>
    <x v="0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x v="468"/>
    <x v="0"/>
    <n v="0"/>
    <b v="0"/>
    <s v="film &amp; video/animation"/>
    <n v="0"/>
    <s v="N/A"/>
    <x v="0"/>
    <s v="animation"/>
    <x v="468"/>
    <d v="2012-07-11T03:51:05"/>
    <x v="0"/>
  </r>
  <r>
    <x v="469"/>
    <x v="469"/>
    <s v="Create a personalised animation film using your child's name and photo."/>
    <n v="6000"/>
    <n v="0"/>
    <x v="2"/>
    <s v="GB"/>
    <s v="GBP"/>
    <x v="469"/>
    <x v="469"/>
    <x v="0"/>
    <n v="0"/>
    <b v="0"/>
    <s v="film &amp; video/animation"/>
    <n v="0"/>
    <s v="N/A"/>
    <x v="0"/>
    <s v="animation"/>
    <x v="469"/>
    <d v="2014-09-05T23:45:24"/>
    <x v="0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x v="470"/>
    <x v="470"/>
    <x v="0"/>
    <n v="2"/>
    <b v="0"/>
    <s v="film &amp; video/animation"/>
    <n v="1"/>
    <n v="25.5"/>
    <x v="0"/>
    <s v="animation"/>
    <x v="470"/>
    <d v="2014-01-16T04:00:00"/>
    <x v="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x v="0"/>
    <n v="170"/>
    <b v="0"/>
    <s v="film &amp; video/animation"/>
    <n v="12"/>
    <n v="38.476500000000001"/>
    <x v="0"/>
    <s v="animation"/>
    <x v="471"/>
    <d v="2014-04-19T16:19:39"/>
    <x v="0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x v="0"/>
    <n v="5"/>
    <b v="0"/>
    <s v="film &amp; video/animation"/>
    <n v="18"/>
    <n v="28.2"/>
    <x v="0"/>
    <s v="animation"/>
    <x v="472"/>
    <d v="2014-08-23T22:08:38"/>
    <x v="0"/>
  </r>
  <r>
    <x v="473"/>
    <x v="473"/>
    <s v="Quantum Kidz follows a young girlâ€™s journey becoming a superhero and dealing with alien threats against the Earth!"/>
    <n v="30000"/>
    <n v="861"/>
    <x v="2"/>
    <s v="US"/>
    <s v="USD"/>
    <x v="473"/>
    <x v="473"/>
    <x v="0"/>
    <n v="14"/>
    <b v="0"/>
    <s v="film &amp; video/animation"/>
    <n v="3"/>
    <n v="61.5"/>
    <x v="0"/>
    <s v="animation"/>
    <x v="473"/>
    <d v="2014-09-17T16:45:19"/>
    <x v="0"/>
  </r>
  <r>
    <x v="474"/>
    <x v="474"/>
    <s v="Time travel the light Mr. Fantastic!  Spin the dimensions toward other continuums and worlds.  Hold onto your panties."/>
    <n v="3300"/>
    <n v="1"/>
    <x v="2"/>
    <s v="US"/>
    <s v="USD"/>
    <x v="474"/>
    <x v="474"/>
    <x v="0"/>
    <n v="1"/>
    <b v="0"/>
    <s v="film &amp; video/animation"/>
    <n v="0"/>
    <n v="1"/>
    <x v="0"/>
    <s v="animation"/>
    <x v="474"/>
    <d v="2017-02-17T07:53:49"/>
    <x v="0"/>
  </r>
  <r>
    <x v="475"/>
    <x v="475"/>
    <s v="Tropiki-Meet the Tikis-childrens animated/cartoon series.Fun  cartoon shorts with quirky humor and a positive uplifting message"/>
    <n v="2000"/>
    <n v="0"/>
    <x v="2"/>
    <s v="US"/>
    <s v="USD"/>
    <x v="475"/>
    <x v="475"/>
    <x v="0"/>
    <n v="0"/>
    <b v="0"/>
    <s v="film &amp; video/animation"/>
    <n v="0"/>
    <s v="N/A"/>
    <x v="0"/>
    <s v="animation"/>
    <x v="475"/>
    <d v="2015-05-06T02:04:03"/>
    <x v="0"/>
  </r>
  <r>
    <x v="476"/>
    <x v="476"/>
    <s v="Animated Music Videos that teach kids how to read."/>
    <n v="220000"/>
    <n v="4906.59"/>
    <x v="2"/>
    <s v="US"/>
    <s v="USD"/>
    <x v="476"/>
    <x v="476"/>
    <x v="0"/>
    <n v="124"/>
    <b v="0"/>
    <s v="film &amp; video/animation"/>
    <n v="2"/>
    <n v="39.569299999999998"/>
    <x v="0"/>
    <s v="animation"/>
    <x v="476"/>
    <d v="2014-06-03T03:59:00"/>
    <x v="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x v="477"/>
    <x v="477"/>
    <x v="0"/>
    <n v="0"/>
    <b v="0"/>
    <s v="film &amp; video/animation"/>
    <n v="0"/>
    <s v="N/A"/>
    <x v="0"/>
    <s v="animation"/>
    <x v="477"/>
    <d v="2012-05-18T20:02:14"/>
    <x v="0"/>
  </r>
  <r>
    <x v="478"/>
    <x v="478"/>
    <s v="this is an animated full length film of an old classic with new life to it. That gigantic and naive duckling we all love  ."/>
    <n v="10000"/>
    <n v="0"/>
    <x v="2"/>
    <s v="US"/>
    <s v="USD"/>
    <x v="478"/>
    <x v="478"/>
    <x v="0"/>
    <n v="0"/>
    <b v="0"/>
    <s v="film &amp; video/animation"/>
    <n v="0"/>
    <s v="N/A"/>
    <x v="0"/>
    <s v="animation"/>
    <x v="478"/>
    <d v="2015-04-01T20:51:49"/>
    <x v="0"/>
  </r>
  <r>
    <x v="479"/>
    <x v="479"/>
    <s v="ANIMATING the most INFAMOUS Math Courses in America and TRANSLATING them for the mathematical underdog!"/>
    <n v="15000"/>
    <n v="4884"/>
    <x v="2"/>
    <s v="US"/>
    <s v="USD"/>
    <x v="479"/>
    <x v="479"/>
    <x v="0"/>
    <n v="55"/>
    <b v="0"/>
    <s v="film &amp; video/animation"/>
    <n v="33"/>
    <n v="88.8"/>
    <x v="0"/>
    <s v="animation"/>
    <x v="479"/>
    <d v="2014-11-21T10:47:15"/>
    <x v="0"/>
  </r>
  <r>
    <x v="480"/>
    <x v="480"/>
    <s v="To court his muse, an artist must first outsmart her dog.  A short animated film collaboration by Dana and Terrence Masson."/>
    <n v="40000"/>
    <n v="7764"/>
    <x v="2"/>
    <s v="US"/>
    <s v="USD"/>
    <x v="480"/>
    <x v="480"/>
    <x v="0"/>
    <n v="140"/>
    <b v="0"/>
    <s v="film &amp; video/animation"/>
    <n v="19"/>
    <n v="55.457099999999997"/>
    <x v="0"/>
    <s v="animation"/>
    <x v="480"/>
    <d v="2013-08-09T12:00:15"/>
    <x v="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x v="481"/>
    <x v="0"/>
    <n v="21"/>
    <b v="0"/>
    <s v="film &amp; video/animation"/>
    <n v="6"/>
    <n v="87.142899999999997"/>
    <x v="0"/>
    <s v="animation"/>
    <x v="481"/>
    <d v="2012-10-10T16:08:09"/>
    <x v="0"/>
  </r>
  <r>
    <x v="482"/>
    <x v="482"/>
    <s v="Help me quit my day job and also create animated Stand-up routines from local up and coming comedians."/>
    <n v="10000"/>
    <n v="10"/>
    <x v="2"/>
    <s v="US"/>
    <s v="USD"/>
    <x v="482"/>
    <x v="482"/>
    <x v="0"/>
    <n v="1"/>
    <b v="0"/>
    <s v="film &amp; video/animation"/>
    <n v="0"/>
    <n v="10"/>
    <x v="0"/>
    <s v="animation"/>
    <x v="482"/>
    <d v="2016-04-14T14:34:00"/>
    <x v="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x v="483"/>
    <x v="0"/>
    <n v="147"/>
    <b v="0"/>
    <s v="film &amp; video/animation"/>
    <n v="50"/>
    <n v="51.224499999999999"/>
    <x v="0"/>
    <s v="animation"/>
    <x v="483"/>
    <d v="2013-01-29T04:44:32"/>
    <x v="0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x v="484"/>
    <x v="0"/>
    <n v="11"/>
    <b v="0"/>
    <s v="film &amp; video/animation"/>
    <n v="0"/>
    <n v="13.545500000000001"/>
    <x v="0"/>
    <s v="animation"/>
    <x v="484"/>
    <d v="2015-11-05T23:32:52"/>
    <x v="0"/>
  </r>
  <r>
    <x v="485"/>
    <x v="485"/>
    <s v="Last few days to make this toon a reality! 5 funny toons for YOU! See the pilot episode here!"/>
    <n v="37956"/>
    <n v="8315.01"/>
    <x v="2"/>
    <s v="GB"/>
    <s v="GBP"/>
    <x v="485"/>
    <x v="485"/>
    <x v="0"/>
    <n v="125"/>
    <b v="0"/>
    <s v="film &amp; video/animation"/>
    <n v="22"/>
    <n v="66.520099999999999"/>
    <x v="0"/>
    <s v="animation"/>
    <x v="485"/>
    <d v="2013-05-17T12:08:19"/>
    <x v="0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x v="486"/>
    <x v="0"/>
    <n v="1"/>
    <b v="0"/>
    <s v="film &amp; video/animation"/>
    <n v="0"/>
    <n v="50"/>
    <x v="0"/>
    <s v="animation"/>
    <x v="486"/>
    <d v="2014-06-01T22:37:19"/>
    <x v="0"/>
  </r>
  <r>
    <x v="487"/>
    <x v="487"/>
    <s v="Hey everyone we are producing a new show called The Adventures of Daryl and Straight Man. It is an animated comedy web series."/>
    <n v="50000"/>
    <n v="0"/>
    <x v="2"/>
    <s v="CA"/>
    <s v="CAD"/>
    <x v="487"/>
    <x v="487"/>
    <x v="0"/>
    <n v="0"/>
    <b v="0"/>
    <s v="film &amp; video/animation"/>
    <n v="0"/>
    <s v="N/A"/>
    <x v="0"/>
    <s v="animation"/>
    <x v="487"/>
    <d v="2016-12-25T15:16:34"/>
    <x v="0"/>
  </r>
  <r>
    <x v="488"/>
    <x v="488"/>
    <s v="When humans left the earth, the animals took over the city. What could go wrong? Well...everything!"/>
    <n v="12000"/>
    <n v="0"/>
    <x v="2"/>
    <s v="US"/>
    <s v="USD"/>
    <x v="488"/>
    <x v="488"/>
    <x v="0"/>
    <n v="0"/>
    <b v="0"/>
    <s v="film &amp; video/animation"/>
    <n v="0"/>
    <s v="N/A"/>
    <x v="0"/>
    <s v="animation"/>
    <x v="488"/>
    <d v="2017-01-09T01:18:20"/>
    <x v="0"/>
  </r>
  <r>
    <x v="489"/>
    <x v="489"/>
    <s v="Help America's favorite dysfunctional immigrant family THE GUINEAS launch the first season of their animated web series."/>
    <n v="74997"/>
    <n v="215"/>
    <x v="2"/>
    <s v="US"/>
    <s v="USD"/>
    <x v="489"/>
    <x v="489"/>
    <x v="0"/>
    <n v="3"/>
    <b v="0"/>
    <s v="film &amp; video/animation"/>
    <n v="0"/>
    <n v="71.666700000000006"/>
    <x v="0"/>
    <s v="animation"/>
    <x v="489"/>
    <d v="2012-01-05T11:33:00"/>
    <x v="0"/>
  </r>
  <r>
    <x v="490"/>
    <x v="490"/>
    <s v="Cancelled"/>
    <n v="1000"/>
    <n v="0"/>
    <x v="2"/>
    <s v="US"/>
    <s v="USD"/>
    <x v="490"/>
    <x v="490"/>
    <x v="0"/>
    <n v="0"/>
    <b v="0"/>
    <s v="film &amp; video/animation"/>
    <n v="0"/>
    <s v="N/A"/>
    <x v="0"/>
    <s v="animation"/>
    <x v="490"/>
    <d v="2012-08-22T23:14:45"/>
    <x v="0"/>
  </r>
  <r>
    <x v="491"/>
    <x v="491"/>
    <s v="&quot;Guess What? Gus&quot; is a magical animated comedy that follow a new kid who playful antics for attention make the news."/>
    <n v="10000"/>
    <n v="0"/>
    <x v="2"/>
    <s v="US"/>
    <s v="USD"/>
    <x v="491"/>
    <x v="491"/>
    <x v="0"/>
    <n v="0"/>
    <b v="0"/>
    <s v="film &amp; video/animation"/>
    <n v="0"/>
    <s v="N/A"/>
    <x v="0"/>
    <s v="animation"/>
    <x v="491"/>
    <d v="2016-01-27T23:34:59"/>
    <x v="0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x v="492"/>
    <x v="0"/>
    <n v="0"/>
    <b v="0"/>
    <s v="film &amp; video/animation"/>
    <n v="0"/>
    <s v="N/A"/>
    <x v="0"/>
    <s v="animation"/>
    <x v="492"/>
    <d v="2016-10-13T00:50:30"/>
    <x v="0"/>
  </r>
  <r>
    <x v="493"/>
    <x v="493"/>
    <s v="The Chupacabra is not a myth and one man is on a mission to prove its existence no matter what, his name is Joc Barrera."/>
    <n v="30000"/>
    <n v="0"/>
    <x v="2"/>
    <s v="GB"/>
    <s v="GBP"/>
    <x v="493"/>
    <x v="493"/>
    <x v="0"/>
    <n v="0"/>
    <b v="0"/>
    <s v="film &amp; video/animation"/>
    <n v="0"/>
    <s v="N/A"/>
    <x v="0"/>
    <s v="animation"/>
    <x v="493"/>
    <d v="2015-05-20T17:25:38"/>
    <x v="0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x v="494"/>
    <x v="0"/>
    <n v="3"/>
    <b v="0"/>
    <s v="film &amp; video/animation"/>
    <n v="0"/>
    <n v="10.333299999999999"/>
    <x v="0"/>
    <s v="animation"/>
    <x v="494"/>
    <d v="2014-07-03T03:00:00"/>
    <x v="0"/>
  </r>
  <r>
    <x v="495"/>
    <x v="495"/>
    <s v="two friends set out to conquer and reach the level cap of the quest watch, how will they do it when they're 2 teenage idiots"/>
    <n v="7000"/>
    <n v="0"/>
    <x v="2"/>
    <s v="US"/>
    <s v="USD"/>
    <x v="495"/>
    <x v="495"/>
    <x v="0"/>
    <n v="0"/>
    <b v="0"/>
    <s v="film &amp; video/animation"/>
    <n v="0"/>
    <s v="N/A"/>
    <x v="0"/>
    <s v="animation"/>
    <x v="495"/>
    <d v="2015-07-16T19:51:45"/>
    <x v="0"/>
  </r>
  <r>
    <x v="496"/>
    <x v="496"/>
    <s v="The movie is about the adventures of Ethan, Danna, The mysterious inventor and more."/>
    <n v="60000"/>
    <n v="1"/>
    <x v="2"/>
    <s v="US"/>
    <s v="USD"/>
    <x v="496"/>
    <x v="496"/>
    <x v="0"/>
    <n v="1"/>
    <b v="0"/>
    <s v="film &amp; video/animation"/>
    <n v="0"/>
    <n v="1"/>
    <x v="0"/>
    <s v="animation"/>
    <x v="496"/>
    <d v="2014-02-10T22:21:14"/>
    <x v="0"/>
  </r>
  <r>
    <x v="497"/>
    <x v="497"/>
    <s v="live-action/animated series pilot."/>
    <n v="4480"/>
    <n v="30"/>
    <x v="2"/>
    <s v="US"/>
    <s v="USD"/>
    <x v="497"/>
    <x v="497"/>
    <x v="0"/>
    <n v="3"/>
    <b v="0"/>
    <s v="film &amp; video/animation"/>
    <n v="1"/>
    <n v="10"/>
    <x v="0"/>
    <s v="animation"/>
    <x v="497"/>
    <d v="2014-12-25T05:00:00"/>
    <x v="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x v="498"/>
    <x v="498"/>
    <x v="0"/>
    <n v="22"/>
    <b v="0"/>
    <s v="film &amp; video/animation"/>
    <n v="5"/>
    <n v="136.0909"/>
    <x v="0"/>
    <s v="animation"/>
    <x v="498"/>
    <d v="2011-12-23T18:17:29"/>
    <x v="0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x v="0"/>
    <n v="26"/>
    <b v="0"/>
    <s v="film &amp; video/animation"/>
    <n v="10"/>
    <n v="73.461500000000001"/>
    <x v="0"/>
    <s v="animation"/>
    <x v="499"/>
    <d v="2009-10-12T20:59:00"/>
    <x v="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x v="0"/>
    <n v="4"/>
    <b v="0"/>
    <s v="film &amp; video/animation"/>
    <n v="3"/>
    <n v="53.75"/>
    <x v="0"/>
    <s v="animation"/>
    <x v="500"/>
    <d v="2010-05-08T22:16:00"/>
    <x v="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x v="501"/>
    <x v="501"/>
    <x v="0"/>
    <n v="0"/>
    <b v="0"/>
    <s v="film &amp; video/animation"/>
    <n v="0"/>
    <s v="N/A"/>
    <x v="0"/>
    <s v="animation"/>
    <x v="501"/>
    <d v="2011-07-09T05:37:31"/>
    <x v="0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x v="502"/>
    <x v="0"/>
    <n v="4"/>
    <b v="0"/>
    <s v="film &amp; video/animation"/>
    <n v="1"/>
    <n v="57.5"/>
    <x v="0"/>
    <s v="animation"/>
    <x v="502"/>
    <d v="2012-03-18T12:17:05"/>
    <x v="0"/>
  </r>
  <r>
    <x v="503"/>
    <x v="503"/>
    <s v="Jimmy wants to live life and see his grandchildren grow up, but alcoholism threatens to curtail everything he dreams of."/>
    <n v="6500"/>
    <n v="114"/>
    <x v="2"/>
    <s v="GB"/>
    <s v="GBP"/>
    <x v="503"/>
    <x v="503"/>
    <x v="0"/>
    <n v="9"/>
    <b v="0"/>
    <s v="film &amp; video/animation"/>
    <n v="2"/>
    <n v="12.666700000000001"/>
    <x v="0"/>
    <s v="animation"/>
    <x v="503"/>
    <d v="2015-01-17T12:38:23"/>
    <x v="0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x v="504"/>
    <x v="0"/>
    <n v="5"/>
    <b v="0"/>
    <s v="film &amp; video/animation"/>
    <n v="1"/>
    <n v="67"/>
    <x v="0"/>
    <s v="animation"/>
    <x v="504"/>
    <d v="2012-04-10T22:36:27"/>
    <x v="0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x v="505"/>
    <x v="0"/>
    <n v="14"/>
    <b v="0"/>
    <s v="film &amp; video/animation"/>
    <n v="0"/>
    <n v="3.7143000000000002"/>
    <x v="0"/>
    <s v="animation"/>
    <x v="505"/>
    <d v="2015-12-25T02:21:26"/>
    <x v="0"/>
  </r>
  <r>
    <x v="506"/>
    <x v="506"/>
    <s v="A feature-length 3D animation that depicts what happened when the Son of the Morning rebelled against God."/>
    <n v="200000"/>
    <n v="250"/>
    <x v="2"/>
    <s v="US"/>
    <s v="USD"/>
    <x v="506"/>
    <x v="506"/>
    <x v="0"/>
    <n v="1"/>
    <b v="0"/>
    <s v="film &amp; video/animation"/>
    <n v="0"/>
    <n v="250"/>
    <x v="0"/>
    <s v="animation"/>
    <x v="506"/>
    <d v="2013-08-10T13:15:20"/>
    <x v="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x v="0"/>
    <n v="10"/>
    <b v="0"/>
    <s v="film &amp; video/animation"/>
    <n v="3"/>
    <n v="64"/>
    <x v="0"/>
    <s v="animation"/>
    <x v="507"/>
    <d v="2012-10-19T23:00:57"/>
    <x v="0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x v="508"/>
    <x v="0"/>
    <n v="3"/>
    <b v="0"/>
    <s v="film &amp; video/animation"/>
    <n v="1"/>
    <n v="133.33330000000001"/>
    <x v="0"/>
    <s v="animation"/>
    <x v="508"/>
    <d v="2012-05-25T14:14:00"/>
    <x v="0"/>
  </r>
  <r>
    <x v="509"/>
    <x v="509"/>
    <s v="A hilarious comedy podcast being turned into an animated series  about an indian servant and his boss."/>
    <n v="5000"/>
    <n v="10"/>
    <x v="2"/>
    <s v="GB"/>
    <s v="GBP"/>
    <x v="509"/>
    <x v="509"/>
    <x v="0"/>
    <n v="1"/>
    <b v="0"/>
    <s v="film &amp; video/animation"/>
    <n v="0"/>
    <n v="10"/>
    <x v="0"/>
    <s v="animation"/>
    <x v="509"/>
    <d v="2015-06-28T15:09:30"/>
    <x v="0"/>
  </r>
  <r>
    <x v="510"/>
    <x v="510"/>
    <s v="A mile below the Franco-Swiss border Dean manages to break the Large Hadron Collider and triggers the end of the world."/>
    <n v="14000"/>
    <n v="0"/>
    <x v="2"/>
    <s v="US"/>
    <s v="USD"/>
    <x v="510"/>
    <x v="510"/>
    <x v="0"/>
    <n v="0"/>
    <b v="0"/>
    <s v="film &amp; video/animation"/>
    <n v="0"/>
    <s v="N/A"/>
    <x v="0"/>
    <s v="animation"/>
    <x v="510"/>
    <d v="2016-03-01T04:13:59"/>
    <x v="0"/>
  </r>
  <r>
    <x v="511"/>
    <x v="511"/>
    <s v="A project that incorporates animation and comic art into a relevant story. 4 boys, 1 eyeland, and a whole lot of drama!!!"/>
    <n v="5000"/>
    <n v="150"/>
    <x v="2"/>
    <s v="US"/>
    <s v="USD"/>
    <x v="511"/>
    <x v="511"/>
    <x v="0"/>
    <n v="5"/>
    <b v="0"/>
    <s v="film &amp; video/animation"/>
    <n v="3"/>
    <n v="30"/>
    <x v="0"/>
    <s v="animation"/>
    <x v="511"/>
    <d v="2013-04-06T06:16:22"/>
    <x v="0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x v="512"/>
    <x v="512"/>
    <x v="0"/>
    <n v="2"/>
    <b v="0"/>
    <s v="film &amp; video/animation"/>
    <n v="0"/>
    <n v="5.5"/>
    <x v="0"/>
    <s v="animation"/>
    <x v="512"/>
    <d v="2016-11-20T18:48:47"/>
    <x v="0"/>
  </r>
  <r>
    <x v="513"/>
    <x v="513"/>
    <s v="A sci-fi fantasy 2.5D anime styled series about some guys trying to save the world, probably..."/>
    <n v="50000"/>
    <n v="6962"/>
    <x v="2"/>
    <s v="US"/>
    <s v="USD"/>
    <x v="513"/>
    <x v="513"/>
    <x v="0"/>
    <n v="68"/>
    <b v="0"/>
    <s v="film &amp; video/animation"/>
    <n v="14"/>
    <n v="102.3824"/>
    <x v="0"/>
    <s v="animation"/>
    <x v="513"/>
    <d v="2016-08-15T07:00:00"/>
    <x v="0"/>
  </r>
  <r>
    <x v="514"/>
    <x v="514"/>
    <s v="A film created entirely out of paper, visual effects and found objects depicts how one man created a new life for himself."/>
    <n v="1500"/>
    <n v="50"/>
    <x v="2"/>
    <s v="CA"/>
    <s v="CAD"/>
    <x v="514"/>
    <x v="514"/>
    <x v="0"/>
    <n v="3"/>
    <b v="0"/>
    <s v="film &amp; video/animation"/>
    <n v="3"/>
    <n v="16.666699999999999"/>
    <x v="0"/>
    <s v="animation"/>
    <x v="514"/>
    <d v="2014-08-09T14:44:07"/>
    <x v="0"/>
  </r>
  <r>
    <x v="515"/>
    <x v="515"/>
    <s v="A Tale of Faith is an animated short film based on the heartwarming tale by Rebbe Nachman of Breslov."/>
    <n v="97000"/>
    <n v="24651"/>
    <x v="2"/>
    <s v="US"/>
    <s v="USD"/>
    <x v="515"/>
    <x v="515"/>
    <x v="0"/>
    <n v="34"/>
    <b v="0"/>
    <s v="film &amp; video/animation"/>
    <n v="25"/>
    <n v="725.02940000000001"/>
    <x v="0"/>
    <s v="animation"/>
    <x v="515"/>
    <d v="2015-12-29T11:46:41"/>
    <x v="0"/>
  </r>
  <r>
    <x v="516"/>
    <x v="516"/>
    <s v="A big brother style comedy animation series starring famous seafarers"/>
    <n v="5000"/>
    <n v="0"/>
    <x v="2"/>
    <s v="GB"/>
    <s v="GBP"/>
    <x v="516"/>
    <x v="516"/>
    <x v="0"/>
    <n v="0"/>
    <b v="0"/>
    <s v="film &amp; video/animation"/>
    <n v="0"/>
    <s v="N/A"/>
    <x v="0"/>
    <s v="animation"/>
    <x v="516"/>
    <d v="2015-05-27T18:41:20"/>
    <x v="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x v="517"/>
    <x v="0"/>
    <n v="3"/>
    <b v="0"/>
    <s v="film &amp; video/animation"/>
    <n v="1"/>
    <n v="68.333299999999994"/>
    <x v="0"/>
    <s v="animation"/>
    <x v="517"/>
    <d v="2017-02-02T14:46:01"/>
    <x v="0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x v="0"/>
    <n v="0"/>
    <b v="0"/>
    <s v="film &amp; video/animation"/>
    <n v="0"/>
    <s v="N/A"/>
    <x v="0"/>
    <s v="animation"/>
    <x v="518"/>
    <d v="2015-09-06T14:46:00"/>
    <x v="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x v="519"/>
    <x v="0"/>
    <n v="70"/>
    <b v="0"/>
    <s v="film &amp; video/animation"/>
    <n v="23"/>
    <n v="39.2286"/>
    <x v="0"/>
    <s v="animation"/>
    <x v="519"/>
    <d v="2012-12-05T09:23:41"/>
    <x v="0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x v="520"/>
    <x v="0"/>
    <n v="34"/>
    <b v="1"/>
    <s v="theater/plays"/>
    <n v="102"/>
    <n v="150.14709999999999"/>
    <x v="1"/>
    <s v="plays"/>
    <x v="520"/>
    <d v="2015-12-10T16:51:01"/>
    <x v="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x v="0"/>
    <n v="56"/>
    <b v="1"/>
    <s v="theater/plays"/>
    <n v="105"/>
    <n v="93.428600000000003"/>
    <x v="1"/>
    <s v="plays"/>
    <x v="521"/>
    <d v="2016-11-01T04:59:00"/>
    <x v="0"/>
  </r>
  <r>
    <x v="522"/>
    <x v="522"/>
    <s v="*** TO MAKE DONATIONS IN THE FUTURE                                   GO TO OUR WEBSITE: www.compassplayers.com ***"/>
    <n v="3000"/>
    <n v="3440"/>
    <x v="0"/>
    <s v="US"/>
    <s v="USD"/>
    <x v="522"/>
    <x v="522"/>
    <x v="0"/>
    <n v="31"/>
    <b v="1"/>
    <s v="theater/plays"/>
    <n v="115"/>
    <n v="110.96769999999999"/>
    <x v="1"/>
    <s v="plays"/>
    <x v="522"/>
    <d v="2016-03-20T23:58:45"/>
    <x v="0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x v="523"/>
    <x v="523"/>
    <x v="0"/>
    <n v="84"/>
    <b v="1"/>
    <s v="theater/plays"/>
    <n v="121"/>
    <n v="71.785700000000006"/>
    <x v="1"/>
    <s v="plays"/>
    <x v="523"/>
    <d v="2015-09-21T03:11:16"/>
    <x v="0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x v="524"/>
    <x v="0"/>
    <n v="130"/>
    <b v="1"/>
    <s v="theater/plays"/>
    <n v="109"/>
    <n v="29.258099999999999"/>
    <x v="1"/>
    <s v="plays"/>
    <x v="524"/>
    <d v="2016-06-01T17:12:49"/>
    <x v="0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x v="0"/>
    <n v="12"/>
    <b v="1"/>
    <s v="theater/plays"/>
    <n v="100"/>
    <n v="1000"/>
    <x v="1"/>
    <s v="plays"/>
    <x v="525"/>
    <d v="2014-09-13T09:37:21"/>
    <x v="0"/>
  </r>
  <r>
    <x v="526"/>
    <x v="526"/>
    <s v="We have a brand new play. We urgently need your help to fund our production, which opens at Theatre503 on August 18th."/>
    <n v="1500"/>
    <n v="1710"/>
    <x v="0"/>
    <s v="GB"/>
    <s v="GBP"/>
    <x v="526"/>
    <x v="526"/>
    <x v="0"/>
    <n v="23"/>
    <b v="1"/>
    <s v="theater/plays"/>
    <n v="114"/>
    <n v="74.347800000000007"/>
    <x v="1"/>
    <s v="plays"/>
    <x v="526"/>
    <d v="2015-08-07T17:00:00"/>
    <x v="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x v="0"/>
    <n v="158"/>
    <b v="1"/>
    <s v="theater/plays"/>
    <n v="101"/>
    <n v="63.829099999999997"/>
    <x v="1"/>
    <s v="plays"/>
    <x v="527"/>
    <d v="2017-02-17T16:05:00"/>
    <x v="0"/>
  </r>
  <r>
    <x v="528"/>
    <x v="528"/>
    <s v="A Festival Backed Production of a Full-Length Play."/>
    <n v="1150"/>
    <n v="1330"/>
    <x v="0"/>
    <s v="US"/>
    <s v="USD"/>
    <x v="528"/>
    <x v="528"/>
    <x v="0"/>
    <n v="30"/>
    <b v="1"/>
    <s v="theater/plays"/>
    <n v="116"/>
    <n v="44.333300000000001"/>
    <x v="1"/>
    <s v="plays"/>
    <x v="528"/>
    <d v="2015-06-21T21:20:00"/>
    <x v="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x v="0"/>
    <n v="18"/>
    <b v="1"/>
    <s v="theater/plays"/>
    <n v="130"/>
    <n v="86.944400000000002"/>
    <x v="1"/>
    <s v="plays"/>
    <x v="529"/>
    <d v="2017-01-11T05:00:00"/>
    <x v="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x v="530"/>
    <x v="530"/>
    <x v="0"/>
    <n v="29"/>
    <b v="1"/>
    <s v="theater/plays"/>
    <n v="108"/>
    <n v="126.5517"/>
    <x v="1"/>
    <s v="plays"/>
    <x v="530"/>
    <d v="2015-06-24T02:00:00"/>
    <x v="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x v="531"/>
    <x v="0"/>
    <n v="31"/>
    <b v="1"/>
    <s v="theater/plays"/>
    <n v="100"/>
    <n v="129.03229999999999"/>
    <x v="1"/>
    <s v="plays"/>
    <x v="531"/>
    <d v="2016-12-17T06:59:00"/>
    <x v="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x v="532"/>
    <x v="532"/>
    <x v="0"/>
    <n v="173"/>
    <b v="1"/>
    <s v="theater/plays"/>
    <n v="123"/>
    <n v="71.242800000000003"/>
    <x v="1"/>
    <s v="plays"/>
    <x v="532"/>
    <d v="2016-05-13T00:10:08"/>
    <x v="0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x v="0"/>
    <n v="17"/>
    <b v="1"/>
    <s v="theater/plays"/>
    <n v="100"/>
    <n v="117.8824"/>
    <x v="1"/>
    <s v="plays"/>
    <x v="533"/>
    <d v="2016-05-16T10:26:05"/>
    <x v="0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x v="534"/>
    <x v="534"/>
    <x v="0"/>
    <n v="48"/>
    <b v="1"/>
    <s v="theater/plays"/>
    <n v="105"/>
    <n v="327.08330000000001"/>
    <x v="1"/>
    <s v="plays"/>
    <x v="534"/>
    <d v="2015-11-01T23:00:00"/>
    <x v="0"/>
  </r>
  <r>
    <x v="535"/>
    <x v="535"/>
    <s v="Weâ€™re producing a Northern Brexit sci-fi play for VAULT festival 2017 and we need your help!"/>
    <n v="2000"/>
    <n v="2050"/>
    <x v="0"/>
    <s v="GB"/>
    <s v="GBP"/>
    <x v="535"/>
    <x v="535"/>
    <x v="0"/>
    <n v="59"/>
    <b v="1"/>
    <s v="theater/plays"/>
    <n v="103"/>
    <n v="34.745800000000003"/>
    <x v="1"/>
    <s v="plays"/>
    <x v="535"/>
    <d v="2017-01-06T13:05:05"/>
    <x v="0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x v="536"/>
    <x v="0"/>
    <n v="39"/>
    <b v="1"/>
    <s v="theater/plays"/>
    <n v="118"/>
    <n v="100.0641"/>
    <x v="1"/>
    <s v="plays"/>
    <x v="536"/>
    <d v="2015-08-03T18:00:00"/>
    <x v="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x v="537"/>
    <x v="0"/>
    <n v="59"/>
    <b v="1"/>
    <s v="theater/plays"/>
    <n v="121"/>
    <n v="40.847499999999997"/>
    <x v="1"/>
    <s v="plays"/>
    <x v="537"/>
    <d v="2015-11-04T19:26:31"/>
    <x v="0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x v="538"/>
    <x v="538"/>
    <x v="0"/>
    <n v="60"/>
    <b v="1"/>
    <s v="theater/plays"/>
    <n v="302"/>
    <n v="252.01669999999999"/>
    <x v="1"/>
    <s v="plays"/>
    <x v="538"/>
    <d v="2016-05-13T19:04:23"/>
    <x v="0"/>
  </r>
  <r>
    <x v="539"/>
    <x v="539"/>
    <s v="A brand new show that unites puppetry, live music and storytelling to bring a forgotten English legend back to life!"/>
    <n v="500"/>
    <n v="503.22"/>
    <x v="0"/>
    <s v="GB"/>
    <s v="GBP"/>
    <x v="539"/>
    <x v="539"/>
    <x v="0"/>
    <n v="20"/>
    <b v="1"/>
    <s v="theater/plays"/>
    <n v="101"/>
    <n v="25.161000000000001"/>
    <x v="1"/>
    <s v="plays"/>
    <x v="539"/>
    <d v="2016-07-05T01:11:47"/>
    <x v="0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x v="540"/>
    <x v="540"/>
    <x v="0"/>
    <n v="1"/>
    <b v="0"/>
    <s v="technology/web"/>
    <n v="0"/>
    <n v="1"/>
    <x v="2"/>
    <s v="web"/>
    <x v="540"/>
    <d v="2015-02-04T19:36:46"/>
    <x v="0"/>
  </r>
  <r>
    <x v="541"/>
    <x v="541"/>
    <s v="A website dedicated to local Kink Communities; to find others with matching interests and bring them together."/>
    <n v="4500"/>
    <n v="25"/>
    <x v="2"/>
    <s v="US"/>
    <s v="USD"/>
    <x v="541"/>
    <x v="541"/>
    <x v="0"/>
    <n v="1"/>
    <b v="0"/>
    <s v="technology/web"/>
    <n v="1"/>
    <n v="25"/>
    <x v="2"/>
    <s v="web"/>
    <x v="541"/>
    <d v="2015-10-29T01:07:14"/>
    <x v="0"/>
  </r>
  <r>
    <x v="542"/>
    <x v="542"/>
    <s v="The platform to record visual, audio and text memory of the common man - as we experienced history when it brushed us by"/>
    <n v="250000"/>
    <n v="1"/>
    <x v="2"/>
    <s v="US"/>
    <s v="USD"/>
    <x v="542"/>
    <x v="542"/>
    <x v="0"/>
    <n v="1"/>
    <b v="0"/>
    <s v="technology/web"/>
    <n v="0"/>
    <n v="1"/>
    <x v="2"/>
    <s v="web"/>
    <x v="542"/>
    <d v="2016-05-03T16:41:56"/>
    <x v="0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x v="543"/>
    <x v="543"/>
    <x v="0"/>
    <n v="2"/>
    <b v="0"/>
    <s v="technology/web"/>
    <n v="0"/>
    <n v="35"/>
    <x v="2"/>
    <s v="web"/>
    <x v="543"/>
    <d v="2014-11-01T02:12:42"/>
    <x v="0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x v="544"/>
    <x v="544"/>
    <x v="0"/>
    <n v="2"/>
    <b v="0"/>
    <s v="technology/web"/>
    <n v="1"/>
    <n v="3"/>
    <x v="2"/>
    <s v="web"/>
    <x v="544"/>
    <d v="2016-07-04T15:46:00"/>
    <x v="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x v="545"/>
    <x v="545"/>
    <x v="0"/>
    <n v="34"/>
    <b v="0"/>
    <s v="technology/web"/>
    <n v="27"/>
    <n v="402.70589999999999"/>
    <x v="2"/>
    <s v="web"/>
    <x v="545"/>
    <d v="2015-11-15T15:13:09"/>
    <x v="0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x v="546"/>
    <x v="546"/>
    <x v="0"/>
    <n v="2"/>
    <b v="0"/>
    <s v="technology/web"/>
    <n v="0"/>
    <n v="26"/>
    <x v="2"/>
    <s v="web"/>
    <x v="546"/>
    <d v="2015-10-17T16:01:55"/>
    <x v="0"/>
  </r>
  <r>
    <x v="547"/>
    <x v="547"/>
    <s v="We are looking to build a secure email / document sharing system for companies needing to send sensitive information to clients."/>
    <n v="7500"/>
    <n v="0"/>
    <x v="2"/>
    <s v="GB"/>
    <s v="GBP"/>
    <x v="547"/>
    <x v="547"/>
    <x v="0"/>
    <n v="0"/>
    <b v="0"/>
    <s v="technology/web"/>
    <n v="0"/>
    <s v="N/A"/>
    <x v="2"/>
    <s v="web"/>
    <x v="547"/>
    <d v="2016-02-10T16:42:44"/>
    <x v="0"/>
  </r>
  <r>
    <x v="548"/>
    <x v="548"/>
    <s v="Teach your native language online or study a foreign language with native speaking teachers. Social Web service and apps."/>
    <n v="10000"/>
    <n v="9"/>
    <x v="2"/>
    <s v="GB"/>
    <s v="GBP"/>
    <x v="548"/>
    <x v="548"/>
    <x v="0"/>
    <n v="1"/>
    <b v="0"/>
    <s v="technology/web"/>
    <n v="0"/>
    <n v="9"/>
    <x v="2"/>
    <s v="web"/>
    <x v="548"/>
    <d v="2015-10-29T21:40:48"/>
    <x v="0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x v="549"/>
    <x v="0"/>
    <n v="8"/>
    <b v="0"/>
    <s v="technology/web"/>
    <n v="3"/>
    <n v="8.5"/>
    <x v="2"/>
    <s v="web"/>
    <x v="549"/>
    <d v="2015-07-08T15:17:02"/>
    <x v="0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x v="550"/>
    <x v="550"/>
    <x v="0"/>
    <n v="4"/>
    <b v="0"/>
    <s v="technology/web"/>
    <n v="1"/>
    <n v="8.75"/>
    <x v="2"/>
    <s v="web"/>
    <x v="550"/>
    <d v="2017-01-31T05:00:00"/>
    <x v="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x v="551"/>
    <x v="0"/>
    <n v="28"/>
    <b v="0"/>
    <s v="technology/web"/>
    <n v="5"/>
    <n v="135.03569999999999"/>
    <x v="2"/>
    <s v="web"/>
    <x v="551"/>
    <d v="2015-08-01T17:53:00"/>
    <x v="0"/>
  </r>
  <r>
    <x v="552"/>
    <x v="552"/>
    <s v="Axoral is a 3d interactive social media interface, with the potential to be so much more, but we need your help!"/>
    <n v="45000"/>
    <n v="0"/>
    <x v="2"/>
    <s v="CA"/>
    <s v="CAD"/>
    <x v="552"/>
    <x v="552"/>
    <x v="0"/>
    <n v="0"/>
    <b v="0"/>
    <s v="technology/web"/>
    <n v="0"/>
    <s v="N/A"/>
    <x v="2"/>
    <s v="web"/>
    <x v="552"/>
    <d v="2016-01-09T14:48:16"/>
    <x v="0"/>
  </r>
  <r>
    <x v="553"/>
    <x v="553"/>
    <s v="Groundbreaking New Classifieds Website Grows Into Largest Nationwide Coverage By Turning Users Into Entrepreneurs"/>
    <n v="25000"/>
    <n v="123"/>
    <x v="2"/>
    <s v="US"/>
    <s v="USD"/>
    <x v="553"/>
    <x v="553"/>
    <x v="0"/>
    <n v="6"/>
    <b v="0"/>
    <s v="technology/web"/>
    <n v="0"/>
    <n v="20.5"/>
    <x v="2"/>
    <s v="web"/>
    <x v="553"/>
    <d v="2014-11-14T18:16:31"/>
    <x v="0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x v="554"/>
    <x v="0"/>
    <n v="22"/>
    <b v="0"/>
    <s v="technology/web"/>
    <n v="37"/>
    <n v="64.363600000000005"/>
    <x v="2"/>
    <s v="web"/>
    <x v="554"/>
    <d v="2014-10-19T16:26:12"/>
    <x v="0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x v="555"/>
    <x v="555"/>
    <x v="0"/>
    <n v="0"/>
    <b v="0"/>
    <s v="technology/web"/>
    <n v="0"/>
    <s v="N/A"/>
    <x v="2"/>
    <s v="web"/>
    <x v="555"/>
    <d v="2016-06-12T08:29:03"/>
    <x v="0"/>
  </r>
  <r>
    <x v="556"/>
    <x v="556"/>
    <s v="An educational platform for learning Unified English Braille Code"/>
    <n v="8000"/>
    <n v="200"/>
    <x v="2"/>
    <s v="US"/>
    <s v="USD"/>
    <x v="556"/>
    <x v="556"/>
    <x v="0"/>
    <n v="1"/>
    <b v="0"/>
    <s v="technology/web"/>
    <n v="3"/>
    <n v="200"/>
    <x v="2"/>
    <s v="web"/>
    <x v="556"/>
    <d v="2016-01-06T20:38:37"/>
    <x v="0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x v="557"/>
    <x v="557"/>
    <x v="0"/>
    <n v="20"/>
    <b v="0"/>
    <s v="technology/web"/>
    <n v="1"/>
    <n v="68.3"/>
    <x v="2"/>
    <s v="web"/>
    <x v="557"/>
    <d v="2016-12-02T23:36:43"/>
    <x v="0"/>
  </r>
  <r>
    <x v="558"/>
    <x v="558"/>
    <s v="A community website with news, classifieds, photo albums, business reviews and a calendar for the local community to share."/>
    <n v="750"/>
    <n v="0"/>
    <x v="2"/>
    <s v="US"/>
    <s v="USD"/>
    <x v="558"/>
    <x v="558"/>
    <x v="0"/>
    <n v="0"/>
    <b v="0"/>
    <s v="technology/web"/>
    <n v="0"/>
    <s v="N/A"/>
    <x v="2"/>
    <s v="web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x v="0"/>
    <n v="1"/>
    <b v="0"/>
    <s v="technology/web"/>
    <n v="0"/>
    <n v="50"/>
    <x v="2"/>
    <s v="web"/>
    <x v="559"/>
    <d v="2015-12-13T06:47:40"/>
    <x v="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x v="560"/>
    <x v="0"/>
    <n v="3"/>
    <b v="0"/>
    <s v="technology/web"/>
    <n v="0"/>
    <n v="4"/>
    <x v="2"/>
    <s v="web"/>
    <x v="560"/>
    <d v="2014-12-17T18:30:45"/>
    <x v="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x v="561"/>
    <x v="0"/>
    <n v="2"/>
    <b v="0"/>
    <s v="technology/web"/>
    <n v="0"/>
    <n v="27.5"/>
    <x v="2"/>
    <s v="web"/>
    <x v="561"/>
    <d v="2015-10-26T15:48:33"/>
    <x v="0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x v="562"/>
    <x v="562"/>
    <x v="0"/>
    <n v="0"/>
    <b v="0"/>
    <s v="technology/web"/>
    <n v="0"/>
    <s v="N/A"/>
    <x v="2"/>
    <s v="web"/>
    <x v="562"/>
    <d v="2016-12-18T09:20:15"/>
    <x v="0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x v="563"/>
    <x v="563"/>
    <x v="0"/>
    <n v="2"/>
    <b v="0"/>
    <s v="technology/web"/>
    <n v="0"/>
    <n v="34"/>
    <x v="2"/>
    <s v="web"/>
    <x v="563"/>
    <d v="2015-02-17T01:40:47"/>
    <x v="0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x v="0"/>
    <n v="1"/>
    <b v="0"/>
    <s v="technology/web"/>
    <n v="0"/>
    <n v="1"/>
    <x v="2"/>
    <s v="web"/>
    <x v="564"/>
    <d v="2016-03-12T22:37:55"/>
    <x v="0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x v="565"/>
    <x v="0"/>
    <n v="0"/>
    <b v="0"/>
    <s v="technology/web"/>
    <n v="0"/>
    <s v="N/A"/>
    <x v="2"/>
    <s v="web"/>
    <x v="565"/>
    <d v="2015-07-10T18:50:49"/>
    <x v="0"/>
  </r>
  <r>
    <x v="566"/>
    <x v="566"/>
    <s v="I am creating a website that will make it easier for people to promote or find rummage sales utilizing the power of Google Maps"/>
    <n v="5000"/>
    <n v="1"/>
    <x v="2"/>
    <s v="US"/>
    <s v="USD"/>
    <x v="566"/>
    <x v="566"/>
    <x v="0"/>
    <n v="1"/>
    <b v="0"/>
    <s v="technology/web"/>
    <n v="0"/>
    <n v="1"/>
    <x v="2"/>
    <s v="web"/>
    <x v="566"/>
    <d v="2016-07-14T16:25:33"/>
    <x v="0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x v="567"/>
    <x v="0"/>
    <n v="0"/>
    <b v="0"/>
    <s v="technology/web"/>
    <n v="0"/>
    <s v="N/A"/>
    <x v="2"/>
    <s v="web"/>
    <x v="567"/>
    <d v="2015-01-01T20:13:14"/>
    <x v="0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x v="0"/>
    <n v="5"/>
    <b v="0"/>
    <s v="technology/web"/>
    <n v="1"/>
    <n v="49"/>
    <x v="2"/>
    <s v="web"/>
    <x v="568"/>
    <d v="2016-01-16T11:00:00"/>
    <x v="0"/>
  </r>
  <r>
    <x v="569"/>
    <x v="569"/>
    <s v="Mioti is an indie game marketplace that doubles as a community for developers to join networks and discuss projects."/>
    <n v="2500"/>
    <n v="20"/>
    <x v="2"/>
    <s v="CA"/>
    <s v="CAD"/>
    <x v="569"/>
    <x v="569"/>
    <x v="0"/>
    <n v="1"/>
    <b v="0"/>
    <s v="technology/web"/>
    <n v="1"/>
    <n v="20"/>
    <x v="2"/>
    <s v="web"/>
    <x v="569"/>
    <d v="2016-01-01T20:20:12"/>
    <x v="0"/>
  </r>
  <r>
    <x v="570"/>
    <x v="570"/>
    <s v="Humans have AM/FM/Satellite radio, kids have radio Disney, pets have DogCatRadio."/>
    <n v="85000"/>
    <n v="142"/>
    <x v="2"/>
    <s v="US"/>
    <s v="USD"/>
    <x v="570"/>
    <x v="570"/>
    <x v="0"/>
    <n v="1"/>
    <b v="0"/>
    <s v="technology/web"/>
    <n v="0"/>
    <n v="142"/>
    <x v="2"/>
    <s v="web"/>
    <x v="570"/>
    <d v="2016-02-18T19:09:29"/>
    <x v="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x v="571"/>
    <x v="0"/>
    <n v="2"/>
    <b v="0"/>
    <s v="technology/web"/>
    <n v="0"/>
    <n v="53"/>
    <x v="2"/>
    <s v="web"/>
    <x v="571"/>
    <d v="2015-07-27T03:59:00"/>
    <x v="0"/>
  </r>
  <r>
    <x v="572"/>
    <x v="572"/>
    <s v="FairwayJockey.com is a web platform to make high quality custom tour golf equipment available at a lower cost to the consumer."/>
    <n v="2500"/>
    <n v="0"/>
    <x v="2"/>
    <s v="US"/>
    <s v="USD"/>
    <x v="572"/>
    <x v="572"/>
    <x v="0"/>
    <n v="0"/>
    <b v="0"/>
    <s v="technology/web"/>
    <n v="0"/>
    <s v="N/A"/>
    <x v="2"/>
    <s v="web"/>
    <x v="572"/>
    <d v="2015-11-04T18:11:28"/>
    <x v="0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x v="573"/>
    <x v="573"/>
    <x v="0"/>
    <n v="9"/>
    <b v="0"/>
    <s v="technology/web"/>
    <n v="0"/>
    <n v="38.444400000000002"/>
    <x v="2"/>
    <s v="web"/>
    <x v="573"/>
    <d v="2015-01-18T01:12:00"/>
    <x v="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x v="574"/>
    <x v="0"/>
    <n v="4"/>
    <b v="0"/>
    <s v="technology/web"/>
    <n v="1"/>
    <n v="20"/>
    <x v="2"/>
    <s v="web"/>
    <x v="574"/>
    <d v="2016-10-19T10:38:27"/>
    <x v="0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x v="575"/>
    <x v="0"/>
    <n v="4"/>
    <b v="0"/>
    <s v="technology/web"/>
    <n v="0"/>
    <n v="64.75"/>
    <x v="2"/>
    <s v="web"/>
    <x v="575"/>
    <d v="2015-06-13T16:37:23"/>
    <x v="0"/>
  </r>
  <r>
    <x v="576"/>
    <x v="576"/>
    <s v="UthTopia Is a social media organization that believes in positive online usage, youth mentorship, and youth empowerment."/>
    <n v="80000"/>
    <n v="1"/>
    <x v="2"/>
    <s v="US"/>
    <s v="USD"/>
    <x v="576"/>
    <x v="576"/>
    <x v="0"/>
    <n v="1"/>
    <b v="0"/>
    <s v="technology/web"/>
    <n v="0"/>
    <n v="1"/>
    <x v="2"/>
    <s v="web"/>
    <x v="576"/>
    <d v="2015-03-28T10:19:12"/>
    <x v="0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x v="577"/>
    <x v="577"/>
    <x v="0"/>
    <n v="1"/>
    <b v="0"/>
    <s v="technology/web"/>
    <n v="0"/>
    <n v="10"/>
    <x v="2"/>
    <s v="web"/>
    <x v="577"/>
    <d v="2016-05-20T14:08:22"/>
    <x v="0"/>
  </r>
  <r>
    <x v="578"/>
    <x v="578"/>
    <s v="weBuy trade built on technology and Crowd Sourced Power"/>
    <n v="125000"/>
    <n v="14"/>
    <x v="2"/>
    <s v="GB"/>
    <s v="GBP"/>
    <x v="578"/>
    <x v="578"/>
    <x v="0"/>
    <n v="7"/>
    <b v="0"/>
    <s v="technology/web"/>
    <n v="0"/>
    <n v="2"/>
    <x v="2"/>
    <s v="web"/>
    <x v="578"/>
    <d v="2015-09-07T13:53:13"/>
    <x v="0"/>
  </r>
  <r>
    <x v="579"/>
    <x v="579"/>
    <s v="Learn classic and public key cryptography with a full proof-of-concept system in JavaScript."/>
    <n v="12000"/>
    <n v="175"/>
    <x v="2"/>
    <s v="US"/>
    <s v="USD"/>
    <x v="579"/>
    <x v="579"/>
    <x v="0"/>
    <n v="5"/>
    <b v="0"/>
    <s v="technology/web"/>
    <n v="1"/>
    <n v="35"/>
    <x v="2"/>
    <s v="web"/>
    <x v="579"/>
    <d v="2014-12-25T20:27:03"/>
    <x v="0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x v="580"/>
    <x v="580"/>
    <x v="0"/>
    <n v="1"/>
    <b v="0"/>
    <s v="technology/web"/>
    <n v="0"/>
    <n v="1"/>
    <x v="2"/>
    <s v="web"/>
    <x v="580"/>
    <d v="2016-09-22T21:47:47"/>
    <x v="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x v="581"/>
    <x v="0"/>
    <n v="0"/>
    <b v="0"/>
    <s v="technology/web"/>
    <n v="0"/>
    <s v="N/A"/>
    <x v="2"/>
    <s v="web"/>
    <x v="581"/>
    <d v="2015-08-02T00:18:24"/>
    <x v="0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x v="582"/>
    <x v="0"/>
    <n v="0"/>
    <b v="0"/>
    <s v="technology/web"/>
    <n v="0"/>
    <s v="N/A"/>
    <x v="2"/>
    <s v="web"/>
    <x v="582"/>
    <d v="2015-03-15T18:00:00"/>
    <x v="0"/>
  </r>
  <r>
    <x v="583"/>
    <x v="583"/>
    <s v="HackersArchive.com will help rid the web of viruses and scams found everywhere else you look!"/>
    <n v="9000"/>
    <n v="1"/>
    <x v="2"/>
    <s v="US"/>
    <s v="USD"/>
    <x v="583"/>
    <x v="583"/>
    <x v="0"/>
    <n v="1"/>
    <b v="0"/>
    <s v="technology/web"/>
    <n v="0"/>
    <n v="1"/>
    <x v="2"/>
    <s v="web"/>
    <x v="583"/>
    <d v="2015-03-19T21:31:27"/>
    <x v="0"/>
  </r>
  <r>
    <x v="584"/>
    <x v="584"/>
    <s v="Script Call takes your presentation from the wall to your audience; from your device to theirs."/>
    <n v="1000"/>
    <n v="10"/>
    <x v="2"/>
    <s v="US"/>
    <s v="USD"/>
    <x v="584"/>
    <x v="584"/>
    <x v="0"/>
    <n v="2"/>
    <b v="0"/>
    <s v="technology/web"/>
    <n v="1"/>
    <n v="5"/>
    <x v="2"/>
    <s v="web"/>
    <x v="584"/>
    <d v="2015-03-16T16:11:56"/>
    <x v="0"/>
  </r>
  <r>
    <x v="585"/>
    <x v="585"/>
    <s v="SAVE UP TO 40% WHEN YOU SPEND!_x000a__x000a_PRE-ORDER YOUR LINK CARD TODAY"/>
    <n v="9000"/>
    <n v="0"/>
    <x v="2"/>
    <s v="GB"/>
    <s v="GBP"/>
    <x v="585"/>
    <x v="585"/>
    <x v="0"/>
    <n v="0"/>
    <b v="0"/>
    <s v="technology/web"/>
    <n v="0"/>
    <s v="N/A"/>
    <x v="2"/>
    <s v="web"/>
    <x v="585"/>
    <d v="2015-12-01T00:00:00"/>
    <x v="0"/>
  </r>
  <r>
    <x v="586"/>
    <x v="586"/>
    <s v="Employ College is a movement for companies to hire college graduates from their respected institutions."/>
    <n v="10000"/>
    <n v="56"/>
    <x v="2"/>
    <s v="US"/>
    <s v="USD"/>
    <x v="586"/>
    <x v="586"/>
    <x v="0"/>
    <n v="4"/>
    <b v="0"/>
    <s v="technology/web"/>
    <n v="1"/>
    <n v="14"/>
    <x v="2"/>
    <s v="web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x v="0"/>
    <n v="7"/>
    <b v="0"/>
    <s v="technology/web"/>
    <n v="9"/>
    <n v="389.28570000000002"/>
    <x v="2"/>
    <s v="web"/>
    <x v="587"/>
    <d v="2015-04-16T18:10:33"/>
    <x v="0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x v="0"/>
    <n v="2"/>
    <b v="0"/>
    <s v="technology/web"/>
    <n v="3"/>
    <n v="150.5"/>
    <x v="2"/>
    <s v="web"/>
    <x v="588"/>
    <d v="2016-11-17T19:28:06"/>
    <x v="0"/>
  </r>
  <r>
    <x v="589"/>
    <x v="589"/>
    <s v="Services closer than you think..."/>
    <n v="7500"/>
    <n v="1"/>
    <x v="2"/>
    <s v="US"/>
    <s v="USD"/>
    <x v="589"/>
    <x v="589"/>
    <x v="0"/>
    <n v="1"/>
    <b v="0"/>
    <s v="technology/web"/>
    <n v="0"/>
    <n v="1"/>
    <x v="2"/>
    <s v="web"/>
    <x v="589"/>
    <d v="2015-07-08T14:44:59"/>
    <x v="0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x v="590"/>
    <x v="0"/>
    <n v="9"/>
    <b v="0"/>
    <s v="technology/web"/>
    <n v="4"/>
    <n v="24.777799999999999"/>
    <x v="2"/>
    <s v="web"/>
    <x v="590"/>
    <d v="2016-02-08T13:01:00"/>
    <x v="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x v="591"/>
    <x v="0"/>
    <n v="2"/>
    <b v="0"/>
    <s v="technology/web"/>
    <n v="0"/>
    <n v="30.5"/>
    <x v="2"/>
    <s v="web"/>
    <x v="591"/>
    <d v="2015-07-22T13:02:10"/>
    <x v="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x v="592"/>
    <x v="592"/>
    <x v="0"/>
    <n v="1"/>
    <b v="0"/>
    <s v="technology/web"/>
    <n v="3"/>
    <n v="250"/>
    <x v="2"/>
    <s v="web"/>
    <x v="592"/>
    <d v="2014-12-03T05:34:20"/>
    <x v="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x v="593"/>
    <x v="0"/>
    <n v="7"/>
    <b v="0"/>
    <s v="technology/web"/>
    <n v="23"/>
    <n v="16.428599999999999"/>
    <x v="2"/>
    <s v="web"/>
    <x v="593"/>
    <d v="2015-04-06T15:15:45"/>
    <x v="0"/>
  </r>
  <r>
    <x v="594"/>
    <x v="594"/>
    <s v="Creating a fitness site that will change the fitness game forever!"/>
    <n v="25000"/>
    <n v="26"/>
    <x v="2"/>
    <s v="US"/>
    <s v="USD"/>
    <x v="594"/>
    <x v="594"/>
    <x v="0"/>
    <n v="2"/>
    <b v="0"/>
    <s v="technology/web"/>
    <n v="0"/>
    <n v="13"/>
    <x v="2"/>
    <s v="web"/>
    <x v="594"/>
    <d v="2016-04-16T18:43:26"/>
    <x v="0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x v="595"/>
    <x v="595"/>
    <x v="0"/>
    <n v="8"/>
    <b v="0"/>
    <s v="technology/web"/>
    <n v="0"/>
    <n v="53.25"/>
    <x v="2"/>
    <s v="web"/>
    <x v="595"/>
    <d v="2015-05-04T01:40:38"/>
    <x v="0"/>
  </r>
  <r>
    <x v="596"/>
    <x v="596"/>
    <s v="We present digitaibook,com site which can become a free electronic library with your help,"/>
    <n v="20000"/>
    <n v="6"/>
    <x v="2"/>
    <s v="US"/>
    <s v="USD"/>
    <x v="596"/>
    <x v="596"/>
    <x v="0"/>
    <n v="2"/>
    <b v="0"/>
    <s v="technology/web"/>
    <n v="0"/>
    <n v="3"/>
    <x v="2"/>
    <s v="web"/>
    <x v="596"/>
    <d v="2016-11-02T21:31:32"/>
    <x v="0"/>
  </r>
  <r>
    <x v="597"/>
    <x v="597"/>
    <s v="Rolodex is a web application that strives to nurture business to business relationships by connecting users via email."/>
    <n v="7500"/>
    <n v="20"/>
    <x v="2"/>
    <s v="US"/>
    <s v="USD"/>
    <x v="597"/>
    <x v="597"/>
    <x v="0"/>
    <n v="2"/>
    <b v="0"/>
    <s v="technology/web"/>
    <n v="0"/>
    <n v="10"/>
    <x v="2"/>
    <s v="web"/>
    <x v="597"/>
    <d v="2016-07-31T16:00:00"/>
    <x v="0"/>
  </r>
  <r>
    <x v="598"/>
    <x v="598"/>
    <s v="This is a project to create a crowd-funding site for Urantia Book readers worldwide."/>
    <n v="2500"/>
    <n v="850"/>
    <x v="2"/>
    <s v="US"/>
    <s v="USD"/>
    <x v="598"/>
    <x v="598"/>
    <x v="0"/>
    <n v="7"/>
    <b v="0"/>
    <s v="technology/web"/>
    <n v="34"/>
    <n v="121.4286"/>
    <x v="2"/>
    <s v="web"/>
    <x v="598"/>
    <d v="2014-12-05T00:03:01"/>
    <x v="0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x v="599"/>
    <x v="599"/>
    <x v="0"/>
    <n v="2"/>
    <b v="0"/>
    <s v="technology/web"/>
    <n v="0"/>
    <n v="15.5"/>
    <x v="2"/>
    <s v="web"/>
    <x v="599"/>
    <d v="2015-03-08T15:16:00"/>
    <x v="0"/>
  </r>
  <r>
    <x v="600"/>
    <x v="600"/>
    <s v="Science Technology Engineering and Math + youth = a brighter tomorrow."/>
    <n v="5000"/>
    <n v="100"/>
    <x v="1"/>
    <s v="US"/>
    <s v="USD"/>
    <x v="600"/>
    <x v="600"/>
    <x v="0"/>
    <n v="1"/>
    <b v="0"/>
    <s v="technology/web"/>
    <n v="2"/>
    <n v="100"/>
    <x v="2"/>
    <s v="web"/>
    <x v="600"/>
    <d v="2015-05-09T19:09:22"/>
    <x v="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x v="601"/>
    <x v="601"/>
    <x v="0"/>
    <n v="6"/>
    <b v="0"/>
    <s v="technology/web"/>
    <n v="1"/>
    <n v="23.333300000000001"/>
    <x v="2"/>
    <s v="web"/>
    <x v="601"/>
    <d v="2014-12-26T20:35:39"/>
    <x v="0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x v="602"/>
    <x v="602"/>
    <x v="0"/>
    <n v="0"/>
    <b v="0"/>
    <s v="technology/web"/>
    <n v="0"/>
    <s v="N/A"/>
    <x v="2"/>
    <s v="web"/>
    <x v="602"/>
    <d v="2015-06-18T19:03:35"/>
    <x v="0"/>
  </r>
  <r>
    <x v="603"/>
    <x v="603"/>
    <s v="The admin for Randompics has announced they will be shutting down. I want to run, and improve, this great site!"/>
    <n v="15000"/>
    <n v="590.02"/>
    <x v="1"/>
    <s v="US"/>
    <s v="USD"/>
    <x v="603"/>
    <x v="603"/>
    <x v="0"/>
    <n v="13"/>
    <b v="0"/>
    <s v="technology/web"/>
    <n v="4"/>
    <n v="45.386200000000002"/>
    <x v="2"/>
    <s v="web"/>
    <x v="603"/>
    <d v="2014-08-14T15:20:23"/>
    <x v="0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x v="604"/>
    <x v="604"/>
    <x v="0"/>
    <n v="0"/>
    <b v="0"/>
    <s v="technology/web"/>
    <n v="0"/>
    <s v="N/A"/>
    <x v="2"/>
    <s v="web"/>
    <x v="604"/>
    <d v="2014-08-28T00:50:56"/>
    <x v="0"/>
  </r>
  <r>
    <x v="605"/>
    <x v="605"/>
    <s v="An iPad support care package for your parents / seniors."/>
    <n v="5000"/>
    <n v="131"/>
    <x v="1"/>
    <s v="US"/>
    <s v="USD"/>
    <x v="605"/>
    <x v="605"/>
    <x v="0"/>
    <n v="8"/>
    <b v="0"/>
    <s v="technology/web"/>
    <n v="3"/>
    <n v="16.375"/>
    <x v="2"/>
    <s v="web"/>
    <x v="605"/>
    <d v="2015-08-23T08:35:08"/>
    <x v="0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x v="606"/>
    <x v="0"/>
    <n v="1"/>
    <b v="0"/>
    <s v="technology/web"/>
    <n v="0"/>
    <n v="10"/>
    <x v="2"/>
    <s v="web"/>
    <x v="606"/>
    <d v="2015-05-24T15:00:00"/>
    <x v="0"/>
  </r>
  <r>
    <x v="607"/>
    <x v="607"/>
    <s v="Gritty, upfront reality going the distance hard with a proven track record of insatiable artist. Broadcasted live on the Web."/>
    <n v="250"/>
    <n v="0"/>
    <x v="1"/>
    <s v="US"/>
    <s v="USD"/>
    <x v="607"/>
    <x v="607"/>
    <x v="0"/>
    <n v="0"/>
    <b v="0"/>
    <s v="technology/web"/>
    <n v="0"/>
    <s v="N/A"/>
    <x v="2"/>
    <s v="web"/>
    <x v="607"/>
    <d v="2015-11-22T20:48:56"/>
    <x v="0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x v="608"/>
    <x v="608"/>
    <x v="0"/>
    <n v="5"/>
    <b v="0"/>
    <s v="technology/web"/>
    <n v="1"/>
    <n v="292.2"/>
    <x v="2"/>
    <s v="web"/>
    <x v="608"/>
    <d v="2015-06-15T22:06:20"/>
    <x v="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x v="609"/>
    <x v="609"/>
    <x v="0"/>
    <n v="1"/>
    <b v="0"/>
    <s v="technology/web"/>
    <n v="1"/>
    <n v="5"/>
    <x v="2"/>
    <s v="web"/>
    <x v="609"/>
    <d v="2015-11-29T01:49:04"/>
    <x v="0"/>
  </r>
  <r>
    <x v="610"/>
    <x v="610"/>
    <s v="We are creating a Christian social network to empower, educate, and connect Christians all over the world."/>
    <n v="13803"/>
    <n v="0"/>
    <x v="1"/>
    <s v="US"/>
    <s v="USD"/>
    <x v="610"/>
    <x v="610"/>
    <x v="0"/>
    <n v="0"/>
    <b v="0"/>
    <s v="technology/web"/>
    <n v="0"/>
    <s v="N/A"/>
    <x v="2"/>
    <s v="web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x v="0"/>
    <n v="0"/>
    <b v="0"/>
    <s v="technology/web"/>
    <n v="0"/>
    <s v="N/A"/>
    <x v="2"/>
    <s v="web"/>
    <x v="611"/>
    <d v="2016-01-19T13:27:17"/>
    <x v="0"/>
  </r>
  <r>
    <x v="612"/>
    <x v="612"/>
    <s v="A Fast and Reliable new Web platform to stream videos from Internet"/>
    <n v="10000"/>
    <n v="0"/>
    <x v="1"/>
    <s v="IT"/>
    <s v="EUR"/>
    <x v="612"/>
    <x v="612"/>
    <x v="0"/>
    <n v="0"/>
    <b v="0"/>
    <s v="technology/web"/>
    <n v="0"/>
    <s v="N/A"/>
    <x v="2"/>
    <s v="web"/>
    <x v="612"/>
    <d v="2016-09-02T00:45:46"/>
    <x v="0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x v="613"/>
    <x v="0"/>
    <n v="121"/>
    <b v="0"/>
    <s v="technology/web"/>
    <n v="21"/>
    <n v="105.93389999999999"/>
    <x v="2"/>
    <s v="web"/>
    <x v="613"/>
    <d v="2015-10-01T04:59:00"/>
    <x v="0"/>
  </r>
  <r>
    <x v="614"/>
    <x v="614"/>
    <s v="Something is wrong when your choices are between a &quot;giant douche and a turd sandwich.&quot;  So, lets make it better."/>
    <n v="10000"/>
    <n v="0"/>
    <x v="1"/>
    <s v="US"/>
    <s v="USD"/>
    <x v="614"/>
    <x v="614"/>
    <x v="0"/>
    <n v="0"/>
    <b v="0"/>
    <s v="technology/web"/>
    <n v="0"/>
    <s v="N/A"/>
    <x v="2"/>
    <s v="web"/>
    <x v="614"/>
    <d v="2016-06-24T01:29:00"/>
    <x v="0"/>
  </r>
  <r>
    <x v="615"/>
    <x v="615"/>
    <s v="The aim of PixlDir is to deliver the most simple, and fast experience when it comes to uploading images to the web."/>
    <n v="515"/>
    <n v="0"/>
    <x v="1"/>
    <s v="NZ"/>
    <s v="NZD"/>
    <x v="615"/>
    <x v="615"/>
    <x v="0"/>
    <n v="0"/>
    <b v="0"/>
    <s v="technology/web"/>
    <n v="0"/>
    <s v="N/A"/>
    <x v="2"/>
    <s v="web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x v="0"/>
    <n v="0"/>
    <b v="0"/>
    <s v="technology/web"/>
    <n v="0"/>
    <s v="N/A"/>
    <x v="2"/>
    <s v="web"/>
    <x v="616"/>
    <d v="2017-02-25T09:01:47"/>
    <x v="0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x v="617"/>
    <x v="0"/>
    <n v="3"/>
    <b v="0"/>
    <s v="technology/web"/>
    <n v="3"/>
    <n v="20"/>
    <x v="2"/>
    <s v="web"/>
    <x v="617"/>
    <d v="2015-05-08T08:14:03"/>
    <x v="0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x v="618"/>
    <x v="618"/>
    <x v="0"/>
    <n v="0"/>
    <b v="0"/>
    <s v="technology/web"/>
    <n v="0"/>
    <s v="N/A"/>
    <x v="2"/>
    <s v="web"/>
    <x v="618"/>
    <d v="2015-12-09T19:26:43"/>
    <x v="0"/>
  </r>
  <r>
    <x v="619"/>
    <x v="619"/>
    <s v="Big Data Sets for researchers interested in improving the quality of life."/>
    <n v="2500000"/>
    <n v="1"/>
    <x v="1"/>
    <s v="US"/>
    <s v="USD"/>
    <x v="619"/>
    <x v="619"/>
    <x v="0"/>
    <n v="1"/>
    <b v="0"/>
    <s v="technology/web"/>
    <n v="0"/>
    <n v="1"/>
    <x v="2"/>
    <s v="web"/>
    <x v="619"/>
    <d v="2014-11-25T16:36:30"/>
    <x v="0"/>
  </r>
  <r>
    <x v="620"/>
    <x v="620"/>
    <s v="iShopGreen.ca is an online marketplace that connects consumers and suppliers with green products &amp; services"/>
    <n v="30000"/>
    <n v="300"/>
    <x v="1"/>
    <s v="CA"/>
    <s v="CAD"/>
    <x v="620"/>
    <x v="620"/>
    <x v="0"/>
    <n v="1"/>
    <b v="0"/>
    <s v="technology/web"/>
    <n v="1"/>
    <n v="300"/>
    <x v="2"/>
    <s v="web"/>
    <x v="620"/>
    <d v="2014-08-25T17:12:18"/>
    <x v="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x v="621"/>
    <x v="621"/>
    <x v="0"/>
    <n v="3"/>
    <b v="0"/>
    <s v="technology/web"/>
    <n v="1"/>
    <n v="87"/>
    <x v="2"/>
    <s v="web"/>
    <x v="621"/>
    <d v="2016-07-07T23:42:17"/>
    <x v="0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x v="622"/>
    <x v="0"/>
    <n v="9"/>
    <b v="0"/>
    <s v="technology/web"/>
    <n v="6"/>
    <n v="37.8889"/>
    <x v="2"/>
    <s v="web"/>
    <x v="622"/>
    <d v="2016-07-01T18:35:38"/>
    <x v="0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x v="623"/>
    <x v="0"/>
    <n v="0"/>
    <b v="0"/>
    <s v="technology/web"/>
    <n v="0"/>
    <s v="N/A"/>
    <x v="2"/>
    <s v="web"/>
    <x v="623"/>
    <d v="2015-05-28T00:13:17"/>
    <x v="0"/>
  </r>
  <r>
    <x v="624"/>
    <x v="624"/>
    <s v="I am designing a fun, high tech dating website, with over 25 cool features. It is innovate as well as user friendly."/>
    <n v="5000"/>
    <n v="0"/>
    <x v="1"/>
    <s v="US"/>
    <s v="USD"/>
    <x v="624"/>
    <x v="624"/>
    <x v="0"/>
    <n v="0"/>
    <b v="0"/>
    <s v="technology/web"/>
    <n v="0"/>
    <s v="N/A"/>
    <x v="2"/>
    <s v="web"/>
    <x v="624"/>
    <d v="2015-05-14T23:44:01"/>
    <x v="0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x v="625"/>
    <x v="625"/>
    <x v="0"/>
    <n v="0"/>
    <b v="0"/>
    <s v="technology/web"/>
    <n v="0"/>
    <s v="N/A"/>
    <x v="2"/>
    <s v="web"/>
    <x v="625"/>
    <d v="2017-03-26T20:29:37"/>
    <x v="0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x v="626"/>
    <x v="0"/>
    <n v="39"/>
    <b v="0"/>
    <s v="technology/web"/>
    <n v="17"/>
    <n v="111.41030000000001"/>
    <x v="2"/>
    <s v="web"/>
    <x v="626"/>
    <d v="2015-08-15T13:22:00"/>
    <x v="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x v="627"/>
    <x v="0"/>
    <n v="1"/>
    <b v="0"/>
    <s v="technology/web"/>
    <n v="0"/>
    <n v="90"/>
    <x v="2"/>
    <s v="web"/>
    <x v="627"/>
    <d v="2016-03-14T23:00:00"/>
    <x v="0"/>
  </r>
  <r>
    <x v="628"/>
    <x v="628"/>
    <s v="Funding of website design &amp; materials for education about firearms, firearm safety &amp; firearm related apparel"/>
    <n v="5000"/>
    <n v="0"/>
    <x v="1"/>
    <s v="US"/>
    <s v="USD"/>
    <x v="628"/>
    <x v="628"/>
    <x v="0"/>
    <n v="0"/>
    <b v="0"/>
    <s v="technology/web"/>
    <n v="0"/>
    <s v="N/A"/>
    <x v="2"/>
    <s v="web"/>
    <x v="628"/>
    <d v="2014-07-13T16:37:37"/>
    <x v="0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x v="0"/>
    <n v="3"/>
    <b v="0"/>
    <s v="technology/web"/>
    <n v="0"/>
    <n v="116.66670000000001"/>
    <x v="2"/>
    <s v="web"/>
    <x v="629"/>
    <d v="2016-05-14T15:18:28"/>
    <x v="0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x v="630"/>
    <x v="0"/>
    <n v="1"/>
    <b v="0"/>
    <s v="technology/web"/>
    <n v="0"/>
    <n v="10"/>
    <x v="2"/>
    <s v="web"/>
    <x v="630"/>
    <d v="2015-09-06T05:10:00"/>
    <x v="0"/>
  </r>
  <r>
    <x v="631"/>
    <x v="631"/>
    <s v="A Powerful Multimedia-Rich Software that aims at making online publishing very simple."/>
    <n v="50000"/>
    <n v="690"/>
    <x v="1"/>
    <s v="CA"/>
    <s v="CAD"/>
    <x v="631"/>
    <x v="631"/>
    <x v="0"/>
    <n v="9"/>
    <b v="0"/>
    <s v="technology/web"/>
    <n v="1"/>
    <n v="76.666700000000006"/>
    <x v="2"/>
    <s v="web"/>
    <x v="631"/>
    <d v="2016-05-28T18:32:09"/>
    <x v="0"/>
  </r>
  <r>
    <x v="632"/>
    <x v="632"/>
    <s v="Our goal is to create a system, students can find universities that best match their interests."/>
    <n v="20000"/>
    <n v="0"/>
    <x v="1"/>
    <s v="NL"/>
    <s v="EUR"/>
    <x v="632"/>
    <x v="632"/>
    <x v="0"/>
    <n v="0"/>
    <b v="0"/>
    <s v="technology/web"/>
    <n v="0"/>
    <s v="N/A"/>
    <x v="2"/>
    <s v="web"/>
    <x v="632"/>
    <d v="2015-11-25T16:49:25"/>
    <x v="0"/>
  </r>
  <r>
    <x v="633"/>
    <x v="633"/>
    <s v="Uivo lets police and fire department personnel quickly contact you in the event of an emergency involving your property."/>
    <n v="10000"/>
    <n v="1245"/>
    <x v="1"/>
    <s v="US"/>
    <s v="USD"/>
    <x v="633"/>
    <x v="633"/>
    <x v="0"/>
    <n v="25"/>
    <b v="0"/>
    <s v="technology/web"/>
    <n v="12"/>
    <n v="49.8"/>
    <x v="2"/>
    <s v="web"/>
    <x v="633"/>
    <d v="2016-06-17T23:00:00"/>
    <x v="0"/>
  </r>
  <r>
    <x v="634"/>
    <x v="634"/>
    <s v="We help companies to explain what they do in simple, grandma-would-understand terms."/>
    <n v="5000"/>
    <n v="1"/>
    <x v="1"/>
    <s v="US"/>
    <s v="USD"/>
    <x v="634"/>
    <x v="634"/>
    <x v="0"/>
    <n v="1"/>
    <b v="0"/>
    <s v="technology/web"/>
    <n v="0"/>
    <n v="1"/>
    <x v="2"/>
    <s v="web"/>
    <x v="634"/>
    <d v="2015-02-26T22:17:09"/>
    <x v="0"/>
  </r>
  <r>
    <x v="635"/>
    <x v="635"/>
    <s v="Network used for building technology development teams."/>
    <n v="25000"/>
    <n v="2"/>
    <x v="1"/>
    <s v="US"/>
    <s v="USD"/>
    <x v="635"/>
    <x v="635"/>
    <x v="0"/>
    <n v="1"/>
    <b v="0"/>
    <s v="technology/web"/>
    <n v="0"/>
    <n v="2"/>
    <x v="2"/>
    <s v="web"/>
    <x v="635"/>
    <d v="2015-04-12T02:12:42"/>
    <x v="0"/>
  </r>
  <r>
    <x v="636"/>
    <x v="636"/>
    <s v="With no central location for keto knowledge, keto advice will be a community run knowledge base."/>
    <n v="2000"/>
    <n v="4"/>
    <x v="1"/>
    <s v="GB"/>
    <s v="GBP"/>
    <x v="636"/>
    <x v="636"/>
    <x v="0"/>
    <n v="1"/>
    <b v="0"/>
    <s v="technology/web"/>
    <n v="0"/>
    <n v="4"/>
    <x v="2"/>
    <s v="web"/>
    <x v="636"/>
    <d v="2015-06-06T10:47:00"/>
    <x v="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x v="637"/>
    <x v="0"/>
    <n v="0"/>
    <b v="0"/>
    <s v="technology/web"/>
    <n v="0"/>
    <s v="N/A"/>
    <x v="2"/>
    <s v="web"/>
    <x v="637"/>
    <d v="2017-02-25T23:04:00"/>
    <x v="0"/>
  </r>
  <r>
    <x v="638"/>
    <x v="638"/>
    <s v="O0"/>
    <n v="200000"/>
    <n v="18"/>
    <x v="1"/>
    <s v="DE"/>
    <s v="EUR"/>
    <x v="638"/>
    <x v="638"/>
    <x v="0"/>
    <n v="6"/>
    <b v="0"/>
    <s v="technology/web"/>
    <n v="0"/>
    <n v="3"/>
    <x v="2"/>
    <s v="web"/>
    <x v="638"/>
    <d v="2017-03-25T13:14:22"/>
    <x v="0"/>
  </r>
  <r>
    <x v="639"/>
    <x v="639"/>
    <s v="Development of a Safe and Educational Social Media site for kids."/>
    <n v="1000000"/>
    <n v="1"/>
    <x v="1"/>
    <s v="US"/>
    <s v="USD"/>
    <x v="639"/>
    <x v="639"/>
    <x v="0"/>
    <n v="1"/>
    <b v="0"/>
    <s v="technology/web"/>
    <n v="0"/>
    <n v="1"/>
    <x v="2"/>
    <s v="web"/>
    <x v="639"/>
    <d v="2014-10-13T13:59:55"/>
    <x v="0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x v="640"/>
    <x v="640"/>
    <x v="0"/>
    <n v="2"/>
    <b v="1"/>
    <s v="technology/wearables"/>
    <n v="144"/>
    <n v="50.5"/>
    <x v="2"/>
    <s v="wearables"/>
    <x v="640"/>
    <d v="2016-11-24T23:00:00"/>
    <x v="0"/>
  </r>
  <r>
    <x v="641"/>
    <x v="641"/>
    <s v="Innovative new compression-based breast pump gives mothers unprecedented freedom, enabling efficient and discreet pumping"/>
    <n v="40000"/>
    <n v="47665"/>
    <x v="0"/>
    <s v="US"/>
    <s v="USD"/>
    <x v="641"/>
    <x v="641"/>
    <x v="0"/>
    <n v="315"/>
    <b v="1"/>
    <s v="technology/wearables"/>
    <n v="119"/>
    <n v="151.3175"/>
    <x v="2"/>
    <s v="wearables"/>
    <x v="641"/>
    <d v="2015-08-13T13:40:48"/>
    <x v="0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x v="642"/>
    <x v="0"/>
    <n v="2174"/>
    <b v="1"/>
    <s v="technology/wearables"/>
    <n v="1460"/>
    <n v="134.35919999999999"/>
    <x v="2"/>
    <s v="wearables"/>
    <x v="642"/>
    <d v="2015-08-19T15:37:54"/>
    <x v="0"/>
  </r>
  <r>
    <x v="643"/>
    <x v="643"/>
    <s v="Stylish new phone carrier allows instant access to your smart phone while freeing up your hands."/>
    <n v="25000"/>
    <n v="26452"/>
    <x v="0"/>
    <s v="US"/>
    <s v="USD"/>
    <x v="643"/>
    <x v="643"/>
    <x v="0"/>
    <n v="152"/>
    <b v="1"/>
    <s v="technology/wearables"/>
    <n v="106"/>
    <n v="174.02629999999999"/>
    <x v="2"/>
    <s v="wearables"/>
    <x v="643"/>
    <d v="2015-05-31T15:24:35"/>
    <x v="0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x v="0"/>
    <n v="1021"/>
    <b v="1"/>
    <s v="technology/wearables"/>
    <n v="300"/>
    <n v="73.4863"/>
    <x v="2"/>
    <s v="wearables"/>
    <x v="644"/>
    <d v="2014-10-29T01:00:00"/>
    <x v="0"/>
  </r>
  <r>
    <x v="645"/>
    <x v="645"/>
    <s v="Ever wanted to own something made out of carbon fiber? Now you can!"/>
    <n v="2000"/>
    <n v="5574"/>
    <x v="0"/>
    <s v="US"/>
    <s v="USD"/>
    <x v="645"/>
    <x v="645"/>
    <x v="0"/>
    <n v="237"/>
    <b v="1"/>
    <s v="technology/wearables"/>
    <n v="279"/>
    <n v="23.518999999999998"/>
    <x v="2"/>
    <s v="wearables"/>
    <x v="645"/>
    <d v="2016-08-12T00:37:54"/>
    <x v="0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x v="646"/>
    <x v="646"/>
    <x v="0"/>
    <n v="27"/>
    <b v="1"/>
    <s v="technology/wearables"/>
    <n v="132"/>
    <n v="39.074399999999997"/>
    <x v="2"/>
    <s v="wearables"/>
    <x v="646"/>
    <d v="2014-08-11T20:27:47"/>
    <x v="0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x v="647"/>
    <x v="0"/>
    <n v="17"/>
    <b v="1"/>
    <s v="technology/wearables"/>
    <n v="107"/>
    <n v="125.94119999999999"/>
    <x v="2"/>
    <s v="wearables"/>
    <x v="647"/>
    <d v="2016-03-17T17:25:49"/>
    <x v="0"/>
  </r>
  <r>
    <x v="648"/>
    <x v="648"/>
    <s v="Get ready for the next product that you canâ€™t live without"/>
    <n v="35000"/>
    <n v="44388"/>
    <x v="0"/>
    <s v="US"/>
    <s v="USD"/>
    <x v="648"/>
    <x v="648"/>
    <x v="0"/>
    <n v="27"/>
    <b v="1"/>
    <s v="technology/wearables"/>
    <n v="127"/>
    <n v="1644"/>
    <x v="2"/>
    <s v="wearables"/>
    <x v="648"/>
    <d v="2014-10-14T16:38:28"/>
    <x v="0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x v="649"/>
    <x v="0"/>
    <n v="82"/>
    <b v="1"/>
    <s v="technology/wearables"/>
    <n v="140"/>
    <n v="42.670699999999997"/>
    <x v="2"/>
    <s v="wearables"/>
    <x v="649"/>
    <d v="2014-09-16T21:53:33"/>
    <x v="0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x v="650"/>
    <x v="0"/>
    <n v="48"/>
    <b v="1"/>
    <s v="technology/wearables"/>
    <n v="112"/>
    <n v="35.125"/>
    <x v="2"/>
    <s v="wearables"/>
    <x v="650"/>
    <d v="2014-12-19T01:53:04"/>
    <x v="0"/>
  </r>
  <r>
    <x v="651"/>
    <x v="651"/>
    <s v="Pacha's Pajamas is an epic story told through books, music, videos and now augmented PJs that's uplifting kids everywhere!"/>
    <n v="25000"/>
    <n v="25132"/>
    <x v="0"/>
    <s v="US"/>
    <s v="USD"/>
    <x v="651"/>
    <x v="651"/>
    <x v="0"/>
    <n v="105"/>
    <b v="1"/>
    <s v="technology/wearables"/>
    <n v="101"/>
    <n v="239.35239999999999"/>
    <x v="2"/>
    <s v="wearables"/>
    <x v="651"/>
    <d v="2014-12-13T00:25:11"/>
    <x v="0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x v="652"/>
    <x v="0"/>
    <n v="28"/>
    <b v="1"/>
    <s v="technology/wearables"/>
    <n v="100"/>
    <n v="107.6429"/>
    <x v="2"/>
    <s v="wearables"/>
    <x v="652"/>
    <d v="2016-12-01T17:34:10"/>
    <x v="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x v="0"/>
    <n v="1107"/>
    <b v="1"/>
    <s v="technology/wearables"/>
    <n v="141"/>
    <n v="95.830600000000004"/>
    <x v="2"/>
    <s v="wearables"/>
    <x v="653"/>
    <d v="2015-08-20T14:50:40"/>
    <x v="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x v="654"/>
    <x v="654"/>
    <x v="0"/>
    <n v="1013"/>
    <b v="1"/>
    <s v="technology/wearables"/>
    <n v="267"/>
    <n v="31.663399999999999"/>
    <x v="2"/>
    <s v="wearables"/>
    <x v="654"/>
    <d v="2015-07-08T22:58:33"/>
    <x v="0"/>
  </r>
  <r>
    <x v="655"/>
    <x v="655"/>
    <s v="Meet Spark: The friendly companion that helps you stay awake during the day. Re-released with new features!"/>
    <n v="8000"/>
    <n v="11751"/>
    <x v="0"/>
    <s v="US"/>
    <s v="USD"/>
    <x v="655"/>
    <x v="655"/>
    <x v="0"/>
    <n v="274"/>
    <b v="1"/>
    <s v="technology/wearables"/>
    <n v="147"/>
    <n v="42.886899999999997"/>
    <x v="2"/>
    <s v="wearables"/>
    <x v="655"/>
    <d v="2015-03-12T21:58:32"/>
    <x v="0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x v="656"/>
    <x v="656"/>
    <x v="0"/>
    <n v="87"/>
    <b v="1"/>
    <s v="technology/wearables"/>
    <n v="214"/>
    <n v="122.73560000000001"/>
    <x v="2"/>
    <s v="wearables"/>
    <x v="656"/>
    <d v="2016-04-17T18:18:39"/>
    <x v="0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x v="0"/>
    <n v="99"/>
    <b v="1"/>
    <s v="technology/wearables"/>
    <n v="126"/>
    <n v="190.4545"/>
    <x v="2"/>
    <s v="wearables"/>
    <x v="657"/>
    <d v="2015-12-23T20:17:52"/>
    <x v="0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x v="658"/>
    <x v="0"/>
    <n v="276"/>
    <b v="1"/>
    <s v="technology/wearables"/>
    <n v="104"/>
    <n v="109.337"/>
    <x v="2"/>
    <s v="wearables"/>
    <x v="658"/>
    <d v="2015-07-26T18:00:00"/>
    <x v="0"/>
  </r>
  <r>
    <x v="659"/>
    <x v="659"/>
    <s v="Sync up your lifestyle"/>
    <n v="3000"/>
    <n v="3017"/>
    <x v="0"/>
    <s v="US"/>
    <s v="USD"/>
    <x v="659"/>
    <x v="659"/>
    <x v="0"/>
    <n v="21"/>
    <b v="1"/>
    <s v="technology/wearables"/>
    <n v="101"/>
    <n v="143.66669999999999"/>
    <x v="2"/>
    <s v="wearables"/>
    <x v="659"/>
    <d v="2015-08-23T14:14:55"/>
    <x v="0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x v="660"/>
    <x v="0"/>
    <n v="18"/>
    <b v="0"/>
    <s v="technology/wearables"/>
    <n v="3"/>
    <n v="84.944400000000002"/>
    <x v="2"/>
    <s v="wearables"/>
    <x v="660"/>
    <d v="2014-11-09T18:47:59"/>
    <x v="0"/>
  </r>
  <r>
    <x v="661"/>
    <x v="661"/>
    <s v="AirString keeps your AirPods from getting lost by keeping the pair together with a  durable and premium quality string."/>
    <n v="10000"/>
    <n v="95"/>
    <x v="2"/>
    <s v="US"/>
    <s v="USD"/>
    <x v="661"/>
    <x v="661"/>
    <x v="0"/>
    <n v="9"/>
    <b v="0"/>
    <s v="technology/wearables"/>
    <n v="1"/>
    <n v="10.5556"/>
    <x v="2"/>
    <s v="wearables"/>
    <x v="661"/>
    <d v="2016-10-23T15:29:19"/>
    <x v="0"/>
  </r>
  <r>
    <x v="662"/>
    <x v="662"/>
    <s v="A stylish, durable safety light band on your wrist or ankle holds a watch or another modular accessory."/>
    <n v="39000"/>
    <n v="156"/>
    <x v="2"/>
    <s v="US"/>
    <s v="USD"/>
    <x v="662"/>
    <x v="662"/>
    <x v="0"/>
    <n v="4"/>
    <b v="0"/>
    <s v="technology/wearables"/>
    <n v="0"/>
    <n v="39"/>
    <x v="2"/>
    <s v="wearables"/>
    <x v="662"/>
    <d v="2015-01-16T10:30:47"/>
    <x v="0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x v="663"/>
    <x v="0"/>
    <n v="7"/>
    <b v="0"/>
    <s v="technology/wearables"/>
    <n v="0"/>
    <n v="100"/>
    <x v="2"/>
    <s v="wearables"/>
    <x v="663"/>
    <d v="2015-07-18T20:14:16"/>
    <x v="0"/>
  </r>
  <r>
    <x v="664"/>
    <x v="664"/>
    <s v="Save Oregon Babyâ„¢ Diapers, a handmade business, run by awesome moms in Southern Oregon, from permanently closing!"/>
    <n v="12000"/>
    <n v="904"/>
    <x v="2"/>
    <s v="US"/>
    <s v="USD"/>
    <x v="664"/>
    <x v="664"/>
    <x v="0"/>
    <n v="29"/>
    <b v="0"/>
    <s v="technology/wearables"/>
    <n v="8"/>
    <n v="31.1724"/>
    <x v="2"/>
    <s v="wearables"/>
    <x v="664"/>
    <d v="2015-04-13T15:59:35"/>
    <x v="0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x v="665"/>
    <x v="0"/>
    <n v="12"/>
    <b v="0"/>
    <s v="technology/wearables"/>
    <n v="19"/>
    <n v="155.33330000000001"/>
    <x v="2"/>
    <s v="wearables"/>
    <x v="665"/>
    <d v="2017-01-13T17:04:21"/>
    <x v="0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x v="666"/>
    <x v="666"/>
    <x v="0"/>
    <n v="4"/>
    <b v="0"/>
    <s v="technology/wearables"/>
    <n v="0"/>
    <n v="2"/>
    <x v="2"/>
    <s v="wearables"/>
    <x v="666"/>
    <d v="2014-08-17T19:58:18"/>
    <x v="0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x v="667"/>
    <x v="0"/>
    <n v="28"/>
    <b v="0"/>
    <s v="technology/wearables"/>
    <n v="10"/>
    <n v="178.92859999999999"/>
    <x v="2"/>
    <s v="wearables"/>
    <x v="667"/>
    <d v="2016-10-29T08:57:43"/>
    <x v="0"/>
  </r>
  <r>
    <x v="668"/>
    <x v="668"/>
    <s v="A card holding companion to your phone that acts as a placing device for all your devices.  Grips to any material too."/>
    <n v="15000"/>
    <n v="684"/>
    <x v="2"/>
    <s v="US"/>
    <s v="USD"/>
    <x v="668"/>
    <x v="668"/>
    <x v="0"/>
    <n v="25"/>
    <b v="0"/>
    <s v="technology/wearables"/>
    <n v="5"/>
    <n v="27.36"/>
    <x v="2"/>
    <s v="wearables"/>
    <x v="668"/>
    <d v="2015-05-11T19:57:02"/>
    <x v="0"/>
  </r>
  <r>
    <x v="669"/>
    <x v="669"/>
    <s v="Beautiful automatic watches, made for every moment._x000a_Sports, business, casual.....it fits every moment of your life."/>
    <n v="200000"/>
    <n v="43015"/>
    <x v="2"/>
    <s v="SE"/>
    <s v="SEK"/>
    <x v="669"/>
    <x v="669"/>
    <x v="0"/>
    <n v="28"/>
    <b v="0"/>
    <s v="technology/wearables"/>
    <n v="22"/>
    <n v="1536.25"/>
    <x v="2"/>
    <s v="wearables"/>
    <x v="669"/>
    <d v="2016-07-06T15:00:58"/>
    <x v="0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x v="670"/>
    <x v="0"/>
    <n v="310"/>
    <b v="0"/>
    <s v="technology/wearables"/>
    <n v="29"/>
    <n v="84.996799999999993"/>
    <x v="2"/>
    <s v="wearables"/>
    <x v="670"/>
    <d v="2016-06-19T08:10:00"/>
    <x v="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x v="671"/>
    <x v="0"/>
    <n v="15"/>
    <b v="0"/>
    <s v="technology/wearables"/>
    <n v="39"/>
    <n v="788.53330000000005"/>
    <x v="2"/>
    <s v="wearables"/>
    <x v="671"/>
    <d v="2015-01-14T04:00:00"/>
    <x v="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x v="672"/>
    <x v="0"/>
    <n v="215"/>
    <b v="0"/>
    <s v="technology/wearables"/>
    <n v="22"/>
    <n v="50.297699999999999"/>
    <x v="2"/>
    <s v="wearables"/>
    <x v="672"/>
    <d v="2015-01-01T04:59:00"/>
    <x v="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x v="673"/>
    <x v="673"/>
    <x v="0"/>
    <n v="3"/>
    <b v="0"/>
    <s v="technology/wearables"/>
    <n v="0"/>
    <n v="68.333299999999994"/>
    <x v="2"/>
    <s v="wearables"/>
    <x v="673"/>
    <d v="2014-09-01T20:10:17"/>
    <x v="0"/>
  </r>
  <r>
    <x v="674"/>
    <x v="674"/>
    <s v="Listen to sounds by feeling an array of vibrational patterns against your body."/>
    <n v="50000"/>
    <n v="15"/>
    <x v="2"/>
    <s v="US"/>
    <s v="USD"/>
    <x v="674"/>
    <x v="674"/>
    <x v="0"/>
    <n v="2"/>
    <b v="0"/>
    <s v="technology/wearables"/>
    <n v="0"/>
    <n v="7.5"/>
    <x v="2"/>
    <s v="wearables"/>
    <x v="674"/>
    <d v="2014-08-12T02:47:07"/>
    <x v="0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x v="675"/>
    <x v="675"/>
    <x v="0"/>
    <n v="26"/>
    <b v="0"/>
    <s v="technology/wearables"/>
    <n v="15"/>
    <n v="34.269199999999998"/>
    <x v="2"/>
    <s v="wearables"/>
    <x v="675"/>
    <d v="2015-01-01T06:59:00"/>
    <x v="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x v="676"/>
    <x v="676"/>
    <x v="0"/>
    <n v="24"/>
    <b v="0"/>
    <s v="technology/wearables"/>
    <n v="1"/>
    <n v="61.291699999999999"/>
    <x v="2"/>
    <s v="wearables"/>
    <x v="676"/>
    <d v="2015-02-07T18:26:21"/>
    <x v="0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x v="0"/>
    <n v="96"/>
    <b v="0"/>
    <s v="technology/wearables"/>
    <n v="26"/>
    <n v="133.25"/>
    <x v="2"/>
    <s v="wearables"/>
    <x v="677"/>
    <d v="2016-06-28T09:41:35"/>
    <x v="0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x v="678"/>
    <x v="0"/>
    <n v="17"/>
    <b v="0"/>
    <s v="technology/wearables"/>
    <n v="4"/>
    <n v="65.176500000000004"/>
    <x v="2"/>
    <s v="wearables"/>
    <x v="678"/>
    <d v="2016-05-21T09:02:18"/>
    <x v="0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x v="679"/>
    <x v="0"/>
    <n v="94"/>
    <b v="0"/>
    <s v="technology/wearables"/>
    <n v="15"/>
    <n v="93.904300000000006"/>
    <x v="2"/>
    <s v="wearables"/>
    <x v="679"/>
    <d v="2016-09-03T16:41:49"/>
    <x v="0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x v="680"/>
    <x v="0"/>
    <n v="129"/>
    <b v="0"/>
    <s v="technology/wearables"/>
    <n v="26"/>
    <n v="150.65119999999999"/>
    <x v="2"/>
    <s v="wearables"/>
    <x v="680"/>
    <d v="2014-09-17T12:02:11"/>
    <x v="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x v="681"/>
    <x v="0"/>
    <n v="1"/>
    <b v="0"/>
    <s v="technology/wearables"/>
    <n v="0"/>
    <n v="1"/>
    <x v="2"/>
    <s v="wearables"/>
    <x v="681"/>
    <d v="2016-10-26T19:20:04"/>
    <x v="0"/>
  </r>
  <r>
    <x v="682"/>
    <x v="682"/>
    <s v="The Deception Belt is an innovative belt with app capability, designed to assist any user gain control over their appetite."/>
    <n v="50000"/>
    <n v="53"/>
    <x v="2"/>
    <s v="US"/>
    <s v="USD"/>
    <x v="682"/>
    <x v="682"/>
    <x v="0"/>
    <n v="4"/>
    <b v="0"/>
    <s v="technology/wearables"/>
    <n v="0"/>
    <n v="13.25"/>
    <x v="2"/>
    <s v="wearables"/>
    <x v="682"/>
    <d v="2017-03-14T17:22:02"/>
    <x v="0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x v="683"/>
    <x v="683"/>
    <x v="0"/>
    <n v="3"/>
    <b v="0"/>
    <s v="technology/wearables"/>
    <n v="1"/>
    <n v="99.333299999999994"/>
    <x v="2"/>
    <s v="wearables"/>
    <x v="683"/>
    <d v="2016-10-31T21:36:04"/>
    <x v="0"/>
  </r>
  <r>
    <x v="684"/>
    <x v="684"/>
    <s v="Arcus gives your fingers super powers."/>
    <n v="320000"/>
    <n v="23948"/>
    <x v="2"/>
    <s v="US"/>
    <s v="USD"/>
    <x v="684"/>
    <x v="684"/>
    <x v="0"/>
    <n v="135"/>
    <b v="0"/>
    <s v="technology/wearables"/>
    <n v="7"/>
    <n v="177.39259999999999"/>
    <x v="2"/>
    <s v="wearables"/>
    <x v="684"/>
    <d v="2014-07-25T03:00:00"/>
    <x v="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x v="685"/>
    <x v="685"/>
    <x v="0"/>
    <n v="10"/>
    <b v="0"/>
    <s v="technology/wearables"/>
    <n v="28"/>
    <n v="55.3"/>
    <x v="2"/>
    <s v="wearables"/>
    <x v="685"/>
    <d v="2015-01-12T20:47:52"/>
    <x v="0"/>
  </r>
  <r>
    <x v="686"/>
    <x v="686"/>
    <s v="La tua giornata sportiva monitorata nel tuo polso??!!!_x000a_Rendiamolo possibile... VIVI DI CUORE --- All MADE in ITALY"/>
    <n v="500000"/>
    <n v="0"/>
    <x v="2"/>
    <s v="IT"/>
    <s v="EUR"/>
    <x v="686"/>
    <x v="686"/>
    <x v="0"/>
    <n v="0"/>
    <b v="0"/>
    <s v="technology/wearables"/>
    <n v="0"/>
    <s v="N/A"/>
    <x v="2"/>
    <s v="wearables"/>
    <x v="686"/>
    <d v="2015-08-03T16:09:30"/>
    <x v="0"/>
  </r>
  <r>
    <x v="687"/>
    <x v="687"/>
    <s v="Power Go es una linea de cargadores solares para dispositivos mÃ³viles, amigables con el medio ambiente y de bajo costo."/>
    <n v="100000"/>
    <n v="3550"/>
    <x v="2"/>
    <s v="MX"/>
    <s v="MXN"/>
    <x v="687"/>
    <x v="687"/>
    <x v="0"/>
    <n v="6"/>
    <b v="0"/>
    <s v="technology/wearables"/>
    <n v="4"/>
    <n v="591.66669999999999"/>
    <x v="2"/>
    <s v="wearables"/>
    <x v="687"/>
    <d v="2017-02-05T18:00:53"/>
    <x v="0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x v="688"/>
    <x v="0"/>
    <n v="36"/>
    <b v="0"/>
    <s v="technology/wearables"/>
    <n v="73"/>
    <n v="405.5"/>
    <x v="2"/>
    <s v="wearables"/>
    <x v="688"/>
    <d v="2015-10-15T02:30:53"/>
    <x v="0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x v="0"/>
    <n v="336"/>
    <b v="0"/>
    <s v="technology/wearables"/>
    <n v="58"/>
    <n v="343.14729999999997"/>
    <x v="2"/>
    <s v="wearables"/>
    <x v="689"/>
    <d v="2016-12-08T04:59:00"/>
    <x v="0"/>
  </r>
  <r>
    <x v="690"/>
    <x v="690"/>
    <s v="A radiation shield for your fitness tracker, smartwatch or other wearable smart device"/>
    <n v="20000"/>
    <n v="2468"/>
    <x v="2"/>
    <s v="US"/>
    <s v="USD"/>
    <x v="690"/>
    <x v="690"/>
    <x v="0"/>
    <n v="34"/>
    <b v="0"/>
    <s v="technology/wearables"/>
    <n v="12"/>
    <n v="72.588200000000001"/>
    <x v="2"/>
    <s v="wearables"/>
    <x v="690"/>
    <d v="2016-09-09T06:00:00"/>
    <x v="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x v="691"/>
    <x v="691"/>
    <x v="0"/>
    <n v="10"/>
    <b v="0"/>
    <s v="technology/wearables"/>
    <n v="1"/>
    <n v="26"/>
    <x v="2"/>
    <s v="wearables"/>
    <x v="691"/>
    <d v="2015-07-01T00:40:46"/>
    <x v="0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x v="692"/>
    <x v="0"/>
    <n v="201"/>
    <b v="0"/>
    <s v="technology/wearables"/>
    <n v="7"/>
    <n v="6.4974999999999996"/>
    <x v="2"/>
    <s v="wearables"/>
    <x v="692"/>
    <d v="2016-12-22T09:01:03"/>
    <x v="0"/>
  </r>
  <r>
    <x v="693"/>
    <x v="693"/>
    <s v="Prana is the first wearable combining breath and posture tracking to make your sitting time count."/>
    <n v="100000"/>
    <n v="35338"/>
    <x v="2"/>
    <s v="US"/>
    <s v="USD"/>
    <x v="693"/>
    <x v="693"/>
    <x v="0"/>
    <n v="296"/>
    <b v="0"/>
    <s v="technology/wearables"/>
    <n v="35"/>
    <n v="119.38509999999999"/>
    <x v="2"/>
    <s v="wearables"/>
    <x v="693"/>
    <d v="2015-04-30T19:23:47"/>
    <x v="0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x v="694"/>
    <x v="0"/>
    <n v="7"/>
    <b v="0"/>
    <s v="technology/wearables"/>
    <n v="0"/>
    <n v="84.285700000000006"/>
    <x v="2"/>
    <s v="wearables"/>
    <x v="694"/>
    <d v="2017-02-01T15:55:59"/>
    <x v="0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x v="695"/>
    <x v="0"/>
    <n v="7"/>
    <b v="0"/>
    <s v="technology/wearables"/>
    <n v="1"/>
    <n v="90.857100000000003"/>
    <x v="2"/>
    <s v="wearables"/>
    <x v="695"/>
    <d v="2014-10-31T12:30:20"/>
    <x v="0"/>
  </r>
  <r>
    <x v="696"/>
    <x v="696"/>
    <s v="Show your fidelity by wearing the Trustee rings! Show where you are (at)!"/>
    <n v="175000"/>
    <n v="1"/>
    <x v="2"/>
    <s v="NL"/>
    <s v="EUR"/>
    <x v="696"/>
    <x v="696"/>
    <x v="0"/>
    <n v="1"/>
    <b v="0"/>
    <s v="technology/wearables"/>
    <n v="0"/>
    <n v="1"/>
    <x v="2"/>
    <s v="wearables"/>
    <x v="696"/>
    <d v="2014-07-25T22:15:02"/>
    <x v="0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x v="697"/>
    <x v="0"/>
    <n v="114"/>
    <b v="0"/>
    <s v="technology/wearables"/>
    <n v="46"/>
    <n v="20.342099999999999"/>
    <x v="2"/>
    <s v="wearables"/>
    <x v="697"/>
    <d v="2016-02-03T12:33:09"/>
    <x v="0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x v="698"/>
    <x v="0"/>
    <n v="29"/>
    <b v="0"/>
    <s v="technology/wearables"/>
    <n v="15"/>
    <n v="530.68970000000002"/>
    <x v="2"/>
    <s v="wearables"/>
    <x v="698"/>
    <d v="2014-09-18T02:00:00"/>
    <x v="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x v="699"/>
    <x v="0"/>
    <n v="890"/>
    <b v="0"/>
    <s v="technology/wearables"/>
    <n v="82"/>
    <n v="120.3918"/>
    <x v="2"/>
    <s v="wearables"/>
    <x v="699"/>
    <d v="2013-11-22T16:00:00"/>
    <x v="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x v="0"/>
    <n v="31"/>
    <b v="0"/>
    <s v="technology/wearables"/>
    <n v="3"/>
    <n v="13"/>
    <x v="2"/>
    <s v="wearables"/>
    <x v="700"/>
    <d v="2017-01-10T16:31:21"/>
    <x v="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x v="701"/>
    <x v="701"/>
    <x v="0"/>
    <n v="21"/>
    <b v="0"/>
    <s v="technology/wearables"/>
    <n v="27"/>
    <n v="291.33330000000001"/>
    <x v="2"/>
    <s v="wearables"/>
    <x v="701"/>
    <d v="2014-07-23T15:54:40"/>
    <x v="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x v="0"/>
    <n v="37"/>
    <b v="0"/>
    <s v="technology/wearables"/>
    <n v="31"/>
    <n v="124.9192"/>
    <x v="2"/>
    <s v="wearables"/>
    <x v="702"/>
    <d v="2016-11-24T18:26:27"/>
    <x v="0"/>
  </r>
  <r>
    <x v="703"/>
    <x v="703"/>
    <s v="SPEEDWRAPS improve the speed, agility &amp; strength of an athlete by utilizing evenly distributed weight on the lower leg."/>
    <n v="15000"/>
    <n v="837"/>
    <x v="2"/>
    <s v="US"/>
    <s v="USD"/>
    <x v="703"/>
    <x v="703"/>
    <x v="0"/>
    <n v="7"/>
    <b v="0"/>
    <s v="technology/wearables"/>
    <n v="6"/>
    <n v="119.5714"/>
    <x v="2"/>
    <s v="wearables"/>
    <x v="703"/>
    <d v="2017-01-31T23:32:00"/>
    <x v="0"/>
  </r>
  <r>
    <x v="704"/>
    <x v="704"/>
    <s v="Turn you helmet into the safest helmet and don't worry about a thing,you will always have the right fit!!"/>
    <n v="55000"/>
    <n v="481"/>
    <x v="2"/>
    <s v="CA"/>
    <s v="CAD"/>
    <x v="704"/>
    <x v="704"/>
    <x v="0"/>
    <n v="4"/>
    <b v="0"/>
    <s v="technology/wearables"/>
    <n v="1"/>
    <n v="120.25"/>
    <x v="2"/>
    <s v="wearables"/>
    <x v="704"/>
    <d v="2017-02-20T04:37:48"/>
    <x v="0"/>
  </r>
  <r>
    <x v="705"/>
    <x v="705"/>
    <s v="The closest thing ever to the Holy Grail of wearables technology"/>
    <n v="100000"/>
    <n v="977"/>
    <x v="2"/>
    <s v="NL"/>
    <s v="EUR"/>
    <x v="705"/>
    <x v="705"/>
    <x v="0"/>
    <n v="5"/>
    <b v="0"/>
    <s v="technology/wearables"/>
    <n v="1"/>
    <n v="195.4"/>
    <x v="2"/>
    <s v="wearables"/>
    <x v="705"/>
    <d v="2017-01-21T11:47:58"/>
    <x v="0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x v="706"/>
    <x v="0"/>
    <n v="0"/>
    <b v="0"/>
    <s v="technology/wearables"/>
    <n v="0"/>
    <s v="N/A"/>
    <x v="2"/>
    <s v="wearables"/>
    <x v="706"/>
    <d v="2016-12-14T18:39:00"/>
    <x v="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x v="707"/>
    <x v="0"/>
    <n v="456"/>
    <b v="0"/>
    <s v="technology/wearables"/>
    <n v="79"/>
    <n v="117.6987"/>
    <x v="2"/>
    <s v="wearables"/>
    <x v="707"/>
    <d v="2017-01-01T15:55:27"/>
    <x v="0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x v="708"/>
    <x v="708"/>
    <x v="0"/>
    <n v="369"/>
    <b v="0"/>
    <s v="technology/wearables"/>
    <n v="22"/>
    <n v="23.948499999999999"/>
    <x v="2"/>
    <s v="wearables"/>
    <x v="708"/>
    <d v="2014-09-13T13:56:40"/>
    <x v="0"/>
  </r>
  <r>
    <x v="709"/>
    <x v="709"/>
    <s v="A &quot;handheld&quot; light, which eases the way you illuminate objects and/or paths."/>
    <n v="15000"/>
    <n v="61"/>
    <x v="2"/>
    <s v="US"/>
    <s v="USD"/>
    <x v="709"/>
    <x v="709"/>
    <x v="0"/>
    <n v="2"/>
    <b v="0"/>
    <s v="technology/wearables"/>
    <n v="0"/>
    <n v="30.5"/>
    <x v="2"/>
    <s v="wearables"/>
    <x v="709"/>
    <d v="2014-12-05T00:59:19"/>
    <x v="0"/>
  </r>
  <r>
    <x v="710"/>
    <x v="710"/>
    <s v="Shirts, so technologically advanced, they connect mentally to their audience upon sight."/>
    <n v="1200"/>
    <n v="0"/>
    <x v="2"/>
    <s v="CA"/>
    <s v="CAD"/>
    <x v="710"/>
    <x v="710"/>
    <x v="0"/>
    <n v="0"/>
    <b v="0"/>
    <s v="technology/wearables"/>
    <n v="0"/>
    <s v="N/A"/>
    <x v="2"/>
    <s v="wearables"/>
    <x v="710"/>
    <d v="2014-08-20T00:44:00"/>
    <x v="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x v="711"/>
    <x v="0"/>
    <n v="338"/>
    <b v="0"/>
    <s v="technology/wearables"/>
    <n v="34"/>
    <n v="99.973399999999998"/>
    <x v="2"/>
    <s v="wearables"/>
    <x v="711"/>
    <d v="2016-12-14T12:01:08"/>
    <x v="0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x v="712"/>
    <x v="712"/>
    <x v="0"/>
    <n v="4"/>
    <b v="0"/>
    <s v="technology/wearables"/>
    <n v="0"/>
    <n v="26.25"/>
    <x v="2"/>
    <s v="wearables"/>
    <x v="712"/>
    <d v="2016-02-14T16:20:32"/>
    <x v="0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x v="713"/>
    <x v="0"/>
    <n v="1"/>
    <b v="0"/>
    <s v="technology/wearables"/>
    <n v="1"/>
    <n v="199"/>
    <x v="2"/>
    <s v="wearables"/>
    <x v="713"/>
    <d v="2016-06-05T12:42:12"/>
    <x v="0"/>
  </r>
  <r>
    <x v="714"/>
    <x v="714"/>
    <s v="The Prep Packs Survival Belt allows you to carry all of the essentials for outdoor survival inside your belt buckle"/>
    <n v="15000"/>
    <n v="2249"/>
    <x v="2"/>
    <s v="US"/>
    <s v="USD"/>
    <x v="714"/>
    <x v="714"/>
    <x v="0"/>
    <n v="28"/>
    <b v="0"/>
    <s v="technology/wearables"/>
    <n v="15"/>
    <n v="80.321399999999997"/>
    <x v="2"/>
    <s v="wearables"/>
    <x v="714"/>
    <d v="2017-02-28T18:54:42"/>
    <x v="0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x v="715"/>
    <x v="0"/>
    <n v="12"/>
    <b v="0"/>
    <s v="technology/wearables"/>
    <n v="5"/>
    <n v="115.75"/>
    <x v="2"/>
    <s v="wearables"/>
    <x v="715"/>
    <d v="2015-11-05T03:10:40"/>
    <x v="0"/>
  </r>
  <r>
    <x v="716"/>
    <x v="716"/>
    <s v="Translate sight into touch with a wrist-mounted wearable. A revolution for visually impaired people everywhere."/>
    <n v="7000"/>
    <n v="715"/>
    <x v="2"/>
    <s v="US"/>
    <s v="USD"/>
    <x v="716"/>
    <x v="716"/>
    <x v="0"/>
    <n v="16"/>
    <b v="0"/>
    <s v="technology/wearables"/>
    <n v="10"/>
    <n v="44.6875"/>
    <x v="2"/>
    <s v="wearables"/>
    <x v="716"/>
    <d v="2014-12-01T00:00:00"/>
    <x v="0"/>
  </r>
  <r>
    <x v="717"/>
    <x v="717"/>
    <s v="Cool air flowing under clothing keeps you cool."/>
    <n v="100000"/>
    <n v="305"/>
    <x v="2"/>
    <s v="US"/>
    <s v="USD"/>
    <x v="717"/>
    <x v="717"/>
    <x v="0"/>
    <n v="4"/>
    <b v="0"/>
    <s v="technology/wearables"/>
    <n v="0"/>
    <n v="76.25"/>
    <x v="2"/>
    <s v="wearables"/>
    <x v="717"/>
    <d v="2014-09-05T20:30:02"/>
    <x v="0"/>
  </r>
  <r>
    <x v="718"/>
    <x v="718"/>
    <s v="When every second matters, BioToo temporary tattoos get critical information to emergency personnel to help them help you."/>
    <n v="12000"/>
    <n v="90"/>
    <x v="2"/>
    <s v="US"/>
    <s v="USD"/>
    <x v="718"/>
    <x v="718"/>
    <x v="0"/>
    <n v="4"/>
    <b v="0"/>
    <s v="technology/wearables"/>
    <n v="1"/>
    <n v="22.5"/>
    <x v="2"/>
    <s v="wearables"/>
    <x v="718"/>
    <d v="2017-02-18T05:59:00"/>
    <x v="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x v="719"/>
    <x v="0"/>
    <n v="10"/>
    <b v="0"/>
    <s v="technology/wearables"/>
    <n v="1"/>
    <n v="19.399999999999999"/>
    <x v="2"/>
    <s v="wearables"/>
    <x v="719"/>
    <d v="2016-02-23T00:57:56"/>
    <x v="0"/>
  </r>
  <r>
    <x v="720"/>
    <x v="720"/>
    <s v="Without Utterance, a crushingly intimate literary memoir told from the inside of losing language, self, and world."/>
    <n v="1900"/>
    <n v="2735"/>
    <x v="0"/>
    <s v="US"/>
    <s v="USD"/>
    <x v="720"/>
    <x v="720"/>
    <x v="0"/>
    <n v="41"/>
    <b v="1"/>
    <s v="publishing/nonfiction"/>
    <n v="144"/>
    <n v="66.707300000000004"/>
    <x v="3"/>
    <s v="nonfiction"/>
    <x v="720"/>
    <d v="2012-01-29T15:34:51"/>
    <x v="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x v="721"/>
    <x v="0"/>
    <n v="119"/>
    <b v="1"/>
    <s v="publishing/nonfiction"/>
    <n v="122"/>
    <n v="84.142899999999997"/>
    <x v="3"/>
    <s v="nonfiction"/>
    <x v="721"/>
    <d v="2014-08-01T13:43:27"/>
    <x v="0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x v="722"/>
    <x v="0"/>
    <n v="153"/>
    <b v="1"/>
    <s v="publishing/nonfiction"/>
    <n v="132"/>
    <n v="215.72550000000001"/>
    <x v="3"/>
    <s v="nonfiction"/>
    <x v="722"/>
    <d v="2012-04-08T18:19:38"/>
    <x v="0"/>
  </r>
  <r>
    <x v="723"/>
    <x v="723"/>
    <s v="The Definitive (and Slightly Ridiculous) Guide to Enjoying the 2015 Pro Football Season"/>
    <n v="5000"/>
    <n v="5469"/>
    <x v="0"/>
    <s v="US"/>
    <s v="USD"/>
    <x v="723"/>
    <x v="723"/>
    <x v="0"/>
    <n v="100"/>
    <b v="1"/>
    <s v="publishing/nonfiction"/>
    <n v="109"/>
    <n v="54.69"/>
    <x v="3"/>
    <s v="nonfiction"/>
    <x v="723"/>
    <d v="2015-07-30T03:59:00"/>
    <x v="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x v="724"/>
    <x v="724"/>
    <x v="0"/>
    <n v="143"/>
    <b v="1"/>
    <s v="publishing/nonfiction"/>
    <n v="105"/>
    <n v="51.629399999999997"/>
    <x v="3"/>
    <s v="nonfiction"/>
    <x v="724"/>
    <d v="2011-06-30T15:19:23"/>
    <x v="0"/>
  </r>
  <r>
    <x v="725"/>
    <x v="725"/>
    <s v="A true story about inspiration and survival - David Alfred George turns his powerful experience into a compelling vBook."/>
    <n v="20000"/>
    <n v="20070"/>
    <x v="0"/>
    <s v="US"/>
    <s v="USD"/>
    <x v="725"/>
    <x v="725"/>
    <x v="0"/>
    <n v="140"/>
    <b v="1"/>
    <s v="publishing/nonfiction"/>
    <n v="100"/>
    <n v="143.3571"/>
    <x v="3"/>
    <s v="nonfiction"/>
    <x v="725"/>
    <d v="2015-12-13T15:01:52"/>
    <x v="0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x v="0"/>
    <n v="35"/>
    <b v="1"/>
    <s v="publishing/nonfiction"/>
    <n v="101"/>
    <n v="72.428600000000003"/>
    <x v="3"/>
    <s v="nonfiction"/>
    <x v="726"/>
    <d v="2013-04-12T01:01:27"/>
    <x v="0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x v="727"/>
    <x v="0"/>
    <n v="149"/>
    <b v="1"/>
    <s v="publishing/nonfiction"/>
    <n v="156"/>
    <n v="36.530200000000001"/>
    <x v="3"/>
    <s v="nonfiction"/>
    <x v="727"/>
    <d v="2013-01-14T21:20:00"/>
    <x v="0"/>
  </r>
  <r>
    <x v="728"/>
    <x v="728"/>
    <s v="A big idea non-fiction book by an impatient three-time author and insomniac willing to bet on himself."/>
    <n v="7500"/>
    <n v="7917.45"/>
    <x v="0"/>
    <s v="US"/>
    <s v="USD"/>
    <x v="728"/>
    <x v="728"/>
    <x v="0"/>
    <n v="130"/>
    <b v="1"/>
    <s v="publishing/nonfiction"/>
    <n v="106"/>
    <n v="60.903500000000001"/>
    <x v="3"/>
    <s v="nonfiction"/>
    <x v="728"/>
    <d v="2011-08-21T20:05:57"/>
    <x v="0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x v="729"/>
    <x v="0"/>
    <n v="120"/>
    <b v="1"/>
    <s v="publishing/nonfiction"/>
    <n v="131"/>
    <n v="43.55"/>
    <x v="3"/>
    <s v="nonfiction"/>
    <x v="729"/>
    <d v="2012-09-19T04:27:41"/>
    <x v="0"/>
  </r>
  <r>
    <x v="730"/>
    <x v="730"/>
    <s v="A Massive but Cheerful Online Digital Archive of Surfing"/>
    <n v="20000"/>
    <n v="26438"/>
    <x v="0"/>
    <s v="US"/>
    <s v="USD"/>
    <x v="730"/>
    <x v="730"/>
    <x v="0"/>
    <n v="265"/>
    <b v="1"/>
    <s v="publishing/nonfiction"/>
    <n v="132"/>
    <n v="99.766000000000005"/>
    <x v="3"/>
    <s v="nonfiction"/>
    <x v="730"/>
    <d v="2011-12-07T17:53:11"/>
    <x v="0"/>
  </r>
  <r>
    <x v="731"/>
    <x v="731"/>
    <s v="Be part of the excitement by supporting our first season offering unique perspectives of Portland from the water."/>
    <n v="5000"/>
    <n v="6300"/>
    <x v="0"/>
    <s v="US"/>
    <s v="USD"/>
    <x v="731"/>
    <x v="731"/>
    <x v="0"/>
    <n v="71"/>
    <b v="1"/>
    <s v="publishing/nonfiction"/>
    <n v="126"/>
    <n v="88.732399999999998"/>
    <x v="3"/>
    <s v="nonfiction"/>
    <x v="731"/>
    <d v="2012-01-22T06:00:00"/>
    <x v="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x v="732"/>
    <x v="732"/>
    <x v="0"/>
    <n v="13"/>
    <b v="1"/>
    <s v="publishing/nonfiction"/>
    <n v="160"/>
    <n v="4.9230999999999998"/>
    <x v="3"/>
    <s v="nonfiction"/>
    <x v="732"/>
    <d v="2013-09-29T10:11:01"/>
    <x v="0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x v="733"/>
    <x v="0"/>
    <n v="169"/>
    <b v="1"/>
    <s v="publishing/nonfiction"/>
    <n v="120"/>
    <n v="17.822500000000002"/>
    <x v="3"/>
    <s v="nonfiction"/>
    <x v="733"/>
    <d v="2013-12-20T10:04:52"/>
    <x v="0"/>
  </r>
  <r>
    <x v="734"/>
    <x v="734"/>
    <s v="Sideswiped is my story of growing in and trusting God through the mess and mysteries of life."/>
    <n v="8500"/>
    <n v="10670"/>
    <x v="0"/>
    <s v="CA"/>
    <s v="CAD"/>
    <x v="734"/>
    <x v="734"/>
    <x v="0"/>
    <n v="57"/>
    <b v="1"/>
    <s v="publishing/nonfiction"/>
    <n v="126"/>
    <n v="187.19300000000001"/>
    <x v="3"/>
    <s v="nonfiction"/>
    <x v="734"/>
    <d v="2015-05-09T05:00:00"/>
    <x v="0"/>
  </r>
  <r>
    <x v="735"/>
    <x v="735"/>
    <s v="TOP FUEL FOR LIFE â€¦ a true story of victory, unimaginable loss_x000a_and the epiphany that changed everything."/>
    <n v="47000"/>
    <n v="53771"/>
    <x v="0"/>
    <s v="US"/>
    <s v="USD"/>
    <x v="735"/>
    <x v="735"/>
    <x v="0"/>
    <n v="229"/>
    <b v="1"/>
    <s v="publishing/nonfiction"/>
    <n v="114"/>
    <n v="234.80789999999999"/>
    <x v="3"/>
    <s v="nonfiction"/>
    <x v="735"/>
    <d v="2014-12-04T00:39:00"/>
    <x v="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x v="736"/>
    <x v="736"/>
    <x v="0"/>
    <n v="108"/>
    <b v="1"/>
    <s v="publishing/nonfiction"/>
    <n v="315"/>
    <n v="105.0463"/>
    <x v="3"/>
    <s v="nonfiction"/>
    <x v="736"/>
    <d v="2013-11-21T04:59:00"/>
    <x v="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x v="737"/>
    <x v="0"/>
    <n v="108"/>
    <b v="1"/>
    <s v="publishing/nonfiction"/>
    <n v="122"/>
    <n v="56.666699999999999"/>
    <x v="3"/>
    <s v="nonfiction"/>
    <x v="737"/>
    <d v="2014-02-14T20:00:00"/>
    <x v="0"/>
  </r>
  <r>
    <x v="738"/>
    <x v="738"/>
    <s v="The true story of a child's struggle with hunger, poverty, and war in El Salvador."/>
    <n v="1500"/>
    <n v="1601"/>
    <x v="0"/>
    <s v="US"/>
    <s v="USD"/>
    <x v="738"/>
    <x v="738"/>
    <x v="0"/>
    <n v="41"/>
    <b v="1"/>
    <s v="publishing/nonfiction"/>
    <n v="107"/>
    <n v="39.0488"/>
    <x v="3"/>
    <s v="nonfiction"/>
    <x v="738"/>
    <d v="2014-12-01T04:59:00"/>
    <x v="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x v="739"/>
    <x v="0"/>
    <n v="139"/>
    <b v="1"/>
    <s v="publishing/nonfiction"/>
    <n v="158"/>
    <n v="68.345299999999995"/>
    <x v="3"/>
    <s v="nonfiction"/>
    <x v="739"/>
    <d v="2014-08-11T12:03:49"/>
    <x v="0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x v="740"/>
    <x v="0"/>
    <n v="19"/>
    <b v="1"/>
    <s v="publishing/nonfiction"/>
    <n v="107"/>
    <n v="169.5789"/>
    <x v="3"/>
    <s v="nonfiction"/>
    <x v="740"/>
    <d v="2015-06-21T03:31:22"/>
    <x v="0"/>
  </r>
  <r>
    <x v="741"/>
    <x v="741"/>
    <s v="A revolutionary digital mapping project of the Vilna Ghetto"/>
    <n v="13000"/>
    <n v="13293.8"/>
    <x v="0"/>
    <s v="US"/>
    <s v="USD"/>
    <x v="741"/>
    <x v="741"/>
    <x v="0"/>
    <n v="94"/>
    <b v="1"/>
    <s v="publishing/nonfiction"/>
    <n v="102"/>
    <n v="141.42339999999999"/>
    <x v="3"/>
    <s v="nonfiction"/>
    <x v="741"/>
    <d v="2013-06-11T15:33:26"/>
    <x v="0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x v="0"/>
    <n v="23"/>
    <b v="1"/>
    <s v="publishing/nonfiction"/>
    <n v="111"/>
    <n v="67.391300000000001"/>
    <x v="3"/>
    <s v="nonfiction"/>
    <x v="742"/>
    <d v="2014-03-21T21:01:52"/>
    <x v="0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x v="743"/>
    <x v="743"/>
    <x v="0"/>
    <n v="15"/>
    <b v="1"/>
    <s v="publishing/nonfiction"/>
    <n v="148"/>
    <n v="54.2667"/>
    <x v="3"/>
    <s v="nonfiction"/>
    <x v="743"/>
    <d v="2012-04-16T21:00:00"/>
    <x v="0"/>
  </r>
  <r>
    <x v="744"/>
    <x v="744"/>
    <s v="Join others to help create a world that is possible -- in your workplace, community and society!"/>
    <n v="5000"/>
    <n v="5116"/>
    <x v="0"/>
    <s v="US"/>
    <s v="USD"/>
    <x v="744"/>
    <x v="744"/>
    <x v="0"/>
    <n v="62"/>
    <b v="1"/>
    <s v="publishing/nonfiction"/>
    <n v="102"/>
    <n v="82.516099999999994"/>
    <x v="3"/>
    <s v="nonfiction"/>
    <x v="744"/>
    <d v="2012-12-13T22:58:23"/>
    <x v="0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x v="745"/>
    <x v="0"/>
    <n v="74"/>
    <b v="1"/>
    <s v="publishing/nonfiction"/>
    <n v="179"/>
    <n v="53.729700000000001"/>
    <x v="3"/>
    <s v="nonfiction"/>
    <x v="745"/>
    <d v="2013-05-03T13:44:05"/>
    <x v="0"/>
  </r>
  <r>
    <x v="746"/>
    <x v="746"/>
    <s v="This is a book of letters. Letters to our body parts."/>
    <n v="2987"/>
    <n v="3318"/>
    <x v="0"/>
    <s v="US"/>
    <s v="USD"/>
    <x v="746"/>
    <x v="746"/>
    <x v="0"/>
    <n v="97"/>
    <b v="1"/>
    <s v="publishing/nonfiction"/>
    <n v="111"/>
    <n v="34.206200000000003"/>
    <x v="3"/>
    <s v="nonfiction"/>
    <x v="746"/>
    <d v="2012-09-23T03:59:00"/>
    <x v="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x v="747"/>
    <x v="0"/>
    <n v="55"/>
    <b v="1"/>
    <s v="publishing/nonfiction"/>
    <n v="100"/>
    <n v="127.32729999999999"/>
    <x v="3"/>
    <s v="nonfiction"/>
    <x v="747"/>
    <d v="2015-01-15T10:54:00"/>
    <x v="0"/>
  </r>
  <r>
    <x v="748"/>
    <x v="748"/>
    <s v="Peace on Earth begins with birth. Educating pregnant women to create a more peaceful world is what this book is all about."/>
    <n v="2000"/>
    <n v="2005"/>
    <x v="0"/>
    <s v="US"/>
    <s v="USD"/>
    <x v="748"/>
    <x v="748"/>
    <x v="0"/>
    <n v="44"/>
    <b v="1"/>
    <s v="publishing/nonfiction"/>
    <n v="100"/>
    <n v="45.568199999999997"/>
    <x v="3"/>
    <s v="nonfiction"/>
    <x v="748"/>
    <d v="2014-08-10T20:19:26"/>
    <x v="0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x v="749"/>
    <x v="749"/>
    <x v="0"/>
    <n v="110"/>
    <b v="1"/>
    <s v="publishing/nonfiction"/>
    <n v="106"/>
    <n v="95.9636"/>
    <x v="3"/>
    <s v="nonfiction"/>
    <x v="749"/>
    <d v="2017-01-28T22:35:30"/>
    <x v="0"/>
  </r>
  <r>
    <x v="750"/>
    <x v="750"/>
    <s v="The epic adventure of a 33 year journey surviving 4 open heart surgeries- emotionally powerful. Graphic. Honest. Funny"/>
    <n v="4444"/>
    <n v="4559"/>
    <x v="0"/>
    <s v="US"/>
    <s v="USD"/>
    <x v="750"/>
    <x v="750"/>
    <x v="0"/>
    <n v="59"/>
    <b v="1"/>
    <s v="publishing/nonfiction"/>
    <n v="103"/>
    <n v="77.271199999999993"/>
    <x v="3"/>
    <s v="nonfiction"/>
    <x v="750"/>
    <d v="2013-02-24T21:04:32"/>
    <x v="0"/>
  </r>
  <r>
    <x v="751"/>
    <x v="751"/>
    <s v="A young cancer survivor embarks on a cross country railroad adventure while writing her memoir through letters."/>
    <n v="3000"/>
    <n v="3555"/>
    <x v="0"/>
    <s v="US"/>
    <s v="USD"/>
    <x v="751"/>
    <x v="751"/>
    <x v="0"/>
    <n v="62"/>
    <b v="1"/>
    <s v="publishing/nonfiction"/>
    <n v="119"/>
    <n v="57.338700000000003"/>
    <x v="3"/>
    <s v="nonfiction"/>
    <x v="751"/>
    <d v="2011-08-04T15:07:55"/>
    <x v="0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x v="752"/>
    <x v="0"/>
    <n v="105"/>
    <b v="1"/>
    <s v="publishing/nonfiction"/>
    <n v="112"/>
    <n v="53.1905"/>
    <x v="3"/>
    <s v="nonfiction"/>
    <x v="752"/>
    <d v="2016-10-16T11:00:00"/>
    <x v="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x v="753"/>
    <x v="0"/>
    <n v="26"/>
    <b v="1"/>
    <s v="publishing/nonfiction"/>
    <n v="128"/>
    <n v="492.30770000000001"/>
    <x v="3"/>
    <s v="nonfiction"/>
    <x v="753"/>
    <d v="2015-02-14T14:09:51"/>
    <x v="0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x v="754"/>
    <x v="0"/>
    <n v="49"/>
    <b v="1"/>
    <s v="publishing/nonfiction"/>
    <n v="104"/>
    <n v="42.346899999999998"/>
    <x v="3"/>
    <s v="nonfiction"/>
    <x v="754"/>
    <d v="2013-01-05T17:58:41"/>
    <x v="0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x v="755"/>
    <x v="755"/>
    <x v="0"/>
    <n v="68"/>
    <b v="1"/>
    <s v="publishing/nonfiction"/>
    <n v="102"/>
    <n v="37.466000000000001"/>
    <x v="3"/>
    <s v="nonfiction"/>
    <x v="755"/>
    <d v="2013-05-20T00:41:00"/>
    <x v="0"/>
  </r>
  <r>
    <x v="756"/>
    <x v="756"/>
    <s v="A mixed media (poetry, photo, prose and sound) text focusing on/inspired by rural life in former Communist republics. "/>
    <n v="700"/>
    <n v="824"/>
    <x v="0"/>
    <s v="US"/>
    <s v="USD"/>
    <x v="756"/>
    <x v="756"/>
    <x v="0"/>
    <n v="22"/>
    <b v="1"/>
    <s v="publishing/nonfiction"/>
    <n v="118"/>
    <n v="37.454500000000003"/>
    <x v="3"/>
    <s v="nonfiction"/>
    <x v="756"/>
    <d v="2011-04-18T17:24:19"/>
    <x v="0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x v="757"/>
    <x v="757"/>
    <x v="0"/>
    <n v="18"/>
    <b v="1"/>
    <s v="publishing/nonfiction"/>
    <n v="238"/>
    <n v="33.055599999999998"/>
    <x v="3"/>
    <s v="nonfiction"/>
    <x v="757"/>
    <d v="2012-12-06T01:18:34"/>
    <x v="0"/>
  </r>
  <r>
    <x v="758"/>
    <x v="758"/>
    <s v="I am publishing my book, Waiting on Humanity and need some finishing funds to do so."/>
    <n v="2500"/>
    <n v="2550"/>
    <x v="0"/>
    <s v="US"/>
    <s v="USD"/>
    <x v="758"/>
    <x v="758"/>
    <x v="0"/>
    <n v="19"/>
    <b v="1"/>
    <s v="publishing/nonfiction"/>
    <n v="102"/>
    <n v="134.2105"/>
    <x v="3"/>
    <s v="nonfiction"/>
    <x v="758"/>
    <d v="2010-10-08T20:04:28"/>
    <x v="0"/>
  </r>
  <r>
    <x v="759"/>
    <x v="759"/>
    <s v="Help me search for the lost ruins of the UK. A unique guide to  lesser known and somewhat known ruins of Britain."/>
    <n v="5000"/>
    <n v="5096"/>
    <x v="0"/>
    <s v="GB"/>
    <s v="GBP"/>
    <x v="759"/>
    <x v="759"/>
    <x v="0"/>
    <n v="99"/>
    <b v="1"/>
    <s v="publishing/nonfiction"/>
    <n v="102"/>
    <n v="51.474699999999999"/>
    <x v="3"/>
    <s v="nonfiction"/>
    <x v="759"/>
    <d v="2014-07-09T07:55:39"/>
    <x v="0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x v="760"/>
    <x v="760"/>
    <x v="0"/>
    <n v="0"/>
    <b v="0"/>
    <s v="publishing/fiction"/>
    <n v="0"/>
    <s v="N/A"/>
    <x v="3"/>
    <s v="fiction"/>
    <x v="760"/>
    <d v="2016-11-26T19:20:13"/>
    <x v="0"/>
  </r>
  <r>
    <x v="761"/>
    <x v="761"/>
    <s v="The day Chuck died was the day everything changed. Now he has to save the afterlife from extinction or die again trying."/>
    <n v="5000"/>
    <n v="235"/>
    <x v="2"/>
    <s v="US"/>
    <s v="USD"/>
    <x v="761"/>
    <x v="761"/>
    <x v="0"/>
    <n v="6"/>
    <b v="0"/>
    <s v="publishing/fiction"/>
    <n v="5"/>
    <n v="39.166699999999999"/>
    <x v="3"/>
    <s v="fiction"/>
    <x v="761"/>
    <d v="2014-02-02T18:02:06"/>
    <x v="0"/>
  </r>
  <r>
    <x v="762"/>
    <x v="762"/>
    <s v="An original-well-done eBook. Mainly about fiction, action, adventure, and mystery. A story that you've never read!"/>
    <n v="3500"/>
    <n v="0"/>
    <x v="2"/>
    <s v="MX"/>
    <s v="MXN"/>
    <x v="762"/>
    <x v="762"/>
    <x v="0"/>
    <n v="0"/>
    <b v="0"/>
    <s v="publishing/fiction"/>
    <n v="0"/>
    <s v="N/A"/>
    <x v="3"/>
    <s v="fiction"/>
    <x v="762"/>
    <d v="2016-12-04T06:00:00"/>
    <x v="0"/>
  </r>
  <r>
    <x v="763"/>
    <x v="763"/>
    <s v="Highland Sabre explores a possible yet terrifying explanation for the mystery big cats said to prowl the British countryside."/>
    <n v="4290"/>
    <n v="5"/>
    <x v="2"/>
    <s v="GB"/>
    <s v="GBP"/>
    <x v="763"/>
    <x v="763"/>
    <x v="0"/>
    <n v="1"/>
    <b v="0"/>
    <s v="publishing/fiction"/>
    <n v="0"/>
    <n v="5"/>
    <x v="3"/>
    <s v="fiction"/>
    <x v="763"/>
    <d v="2013-08-15T10:43:28"/>
    <x v="0"/>
  </r>
  <r>
    <x v="764"/>
    <x v="764"/>
    <s v="[JOE]KES is a book full of over 200 original, sometimes funny, pun-ish Joekes. If you hate the book, use it as a coster!"/>
    <n v="5000"/>
    <n v="0"/>
    <x v="2"/>
    <s v="US"/>
    <s v="USD"/>
    <x v="764"/>
    <x v="764"/>
    <x v="0"/>
    <n v="0"/>
    <b v="0"/>
    <s v="publishing/fiction"/>
    <n v="0"/>
    <s v="N/A"/>
    <x v="3"/>
    <s v="fiction"/>
    <x v="764"/>
    <d v="2015-09-10T04:09:21"/>
    <x v="0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x v="765"/>
    <x v="0"/>
    <n v="44"/>
    <b v="0"/>
    <s v="publishing/fiction"/>
    <n v="36"/>
    <n v="57.295499999999997"/>
    <x v="3"/>
    <s v="fiction"/>
    <x v="765"/>
    <d v="2014-10-19T13:01:24"/>
    <x v="0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x v="766"/>
    <x v="766"/>
    <x v="0"/>
    <n v="0"/>
    <b v="0"/>
    <s v="publishing/fiction"/>
    <n v="0"/>
    <s v="N/A"/>
    <x v="3"/>
    <s v="fiction"/>
    <x v="766"/>
    <d v="2015-02-16T18:48:03"/>
    <x v="0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x v="0"/>
    <n v="3"/>
    <b v="0"/>
    <s v="publishing/fiction"/>
    <n v="4"/>
    <n v="59"/>
    <x v="3"/>
    <s v="fiction"/>
    <x v="767"/>
    <d v="2015-05-21T03:26:50"/>
    <x v="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x v="768"/>
    <x v="768"/>
    <x v="0"/>
    <n v="0"/>
    <b v="0"/>
    <s v="publishing/fiction"/>
    <n v="0"/>
    <s v="N/A"/>
    <x v="3"/>
    <s v="fiction"/>
    <x v="768"/>
    <d v="2013-12-16T04:58:10"/>
    <x v="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x v="769"/>
    <x v="0"/>
    <n v="52"/>
    <b v="0"/>
    <s v="publishing/fiction"/>
    <n v="41"/>
    <n v="31.8462"/>
    <x v="3"/>
    <s v="fiction"/>
    <x v="769"/>
    <d v="2013-12-26T23:54:54"/>
    <x v="0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x v="770"/>
    <x v="0"/>
    <n v="0"/>
    <b v="0"/>
    <s v="publishing/fiction"/>
    <n v="0"/>
    <s v="N/A"/>
    <x v="3"/>
    <s v="fiction"/>
    <x v="770"/>
    <d v="2013-02-24T23:59:29"/>
    <x v="0"/>
  </r>
  <r>
    <x v="771"/>
    <x v="771"/>
    <s v="A satire gift, the stress cube has original artwork, comes on a custom mahogany stand and has a funny exercise booklet."/>
    <n v="38000"/>
    <n v="10"/>
    <x v="2"/>
    <s v="US"/>
    <s v="USD"/>
    <x v="771"/>
    <x v="771"/>
    <x v="0"/>
    <n v="1"/>
    <b v="0"/>
    <s v="publishing/fiction"/>
    <n v="0"/>
    <n v="10"/>
    <x v="3"/>
    <s v="fiction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x v="0"/>
    <n v="1"/>
    <b v="0"/>
    <s v="publishing/fiction"/>
    <n v="3"/>
    <n v="50"/>
    <x v="3"/>
    <s v="fiction"/>
    <x v="772"/>
    <d v="2009-11-01T03:59:00"/>
    <x v="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x v="773"/>
    <x v="773"/>
    <x v="0"/>
    <n v="2"/>
    <b v="0"/>
    <s v="publishing/fiction"/>
    <n v="1"/>
    <n v="16"/>
    <x v="3"/>
    <s v="fiction"/>
    <x v="773"/>
    <d v="2015-05-10T23:01:00"/>
    <x v="0"/>
  </r>
  <r>
    <x v="774"/>
    <x v="774"/>
    <s v="Arabella seeks studio time to professionally read her novel, making it available to listeners as an audio book on audible.com"/>
    <n v="500"/>
    <n v="351"/>
    <x v="2"/>
    <s v="US"/>
    <s v="USD"/>
    <x v="774"/>
    <x v="774"/>
    <x v="0"/>
    <n v="9"/>
    <b v="0"/>
    <s v="publishing/fiction"/>
    <n v="70"/>
    <n v="39"/>
    <x v="3"/>
    <s v="fiction"/>
    <x v="774"/>
    <d v="2014-02-23T18:43:38"/>
    <x v="0"/>
  </r>
  <r>
    <x v="775"/>
    <x v="775"/>
    <s v="Scorned is the first in a series that I have been working on for two years and it's time to get it published."/>
    <n v="10000"/>
    <n v="170"/>
    <x v="2"/>
    <s v="US"/>
    <s v="USD"/>
    <x v="775"/>
    <x v="775"/>
    <x v="0"/>
    <n v="5"/>
    <b v="0"/>
    <s v="publishing/fiction"/>
    <n v="2"/>
    <n v="34"/>
    <x v="3"/>
    <s v="fiction"/>
    <x v="775"/>
    <d v="2011-12-16T01:26:35"/>
    <x v="0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x v="776"/>
    <x v="776"/>
    <x v="0"/>
    <n v="57"/>
    <b v="0"/>
    <s v="publishing/fiction"/>
    <n v="51"/>
    <n v="63.122799999999998"/>
    <x v="3"/>
    <s v="fiction"/>
    <x v="776"/>
    <d v="2015-10-11T05:00:00"/>
    <x v="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x v="777"/>
    <x v="777"/>
    <x v="0"/>
    <n v="3"/>
    <b v="0"/>
    <s v="publishing/fiction"/>
    <n v="1"/>
    <n v="7"/>
    <x v="3"/>
    <s v="fiction"/>
    <x v="777"/>
    <d v="2013-07-31T23:32:57"/>
    <x v="0"/>
  </r>
  <r>
    <x v="778"/>
    <x v="778"/>
    <s v="Laughter, tears and good times in the warm glow of Summer s Love. The perfect recipe for the winter blahs."/>
    <n v="500"/>
    <n v="2"/>
    <x v="2"/>
    <s v="US"/>
    <s v="USD"/>
    <x v="778"/>
    <x v="778"/>
    <x v="0"/>
    <n v="1"/>
    <b v="0"/>
    <s v="publishing/fiction"/>
    <n v="0"/>
    <n v="2"/>
    <x v="3"/>
    <s v="fiction"/>
    <x v="778"/>
    <d v="2014-04-30T16:51:20"/>
    <x v="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x v="0"/>
    <n v="6"/>
    <b v="0"/>
    <s v="publishing/fiction"/>
    <n v="3"/>
    <n v="66.666700000000006"/>
    <x v="3"/>
    <s v="fiction"/>
    <x v="779"/>
    <d v="2010-10-15T04:00:00"/>
    <x v="0"/>
  </r>
  <r>
    <x v="780"/>
    <x v="780"/>
    <s v="We are finishing up recording our new record and we would like help with its physical CD release."/>
    <n v="1000"/>
    <n v="1040"/>
    <x v="0"/>
    <s v="US"/>
    <s v="USD"/>
    <x v="780"/>
    <x v="780"/>
    <x v="0"/>
    <n v="27"/>
    <b v="1"/>
    <s v="music/rock"/>
    <n v="104"/>
    <n v="38.518500000000003"/>
    <x v="4"/>
    <s v="rock"/>
    <x v="780"/>
    <d v="2011-05-03T16:10:25"/>
    <x v="0"/>
  </r>
  <r>
    <x v="781"/>
    <x v="781"/>
    <s v="&quot;WE ARE ON A MISSION TO TOUR THE UNITED STATES NON-STOP. TO DO SO WE NEED TO PURCHASE A NEW VAN.&quot;"/>
    <n v="800"/>
    <n v="1065.23"/>
    <x v="0"/>
    <s v="US"/>
    <s v="USD"/>
    <x v="781"/>
    <x v="781"/>
    <x v="0"/>
    <n v="25"/>
    <b v="1"/>
    <s v="music/rock"/>
    <n v="133"/>
    <n v="42.609200000000001"/>
    <x v="4"/>
    <s v="rock"/>
    <x v="781"/>
    <d v="2013-06-08T00:01:14"/>
    <x v="0"/>
  </r>
  <r>
    <x v="782"/>
    <x v="782"/>
    <s v="After almost three years of being out of music, I've decided to finally make the solo record I've wanted to do for years."/>
    <n v="700"/>
    <n v="700"/>
    <x v="0"/>
    <s v="US"/>
    <s v="USD"/>
    <x v="782"/>
    <x v="782"/>
    <x v="0"/>
    <n v="14"/>
    <b v="1"/>
    <s v="music/rock"/>
    <n v="100"/>
    <n v="50"/>
    <x v="4"/>
    <s v="rock"/>
    <x v="782"/>
    <d v="2012-08-25T18:11:42"/>
    <x v="0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x v="0"/>
    <n v="35"/>
    <b v="1"/>
    <s v="music/rock"/>
    <n v="148"/>
    <n v="63.485700000000001"/>
    <x v="4"/>
    <s v="rock"/>
    <x v="783"/>
    <d v="2012-04-27T22:00:00"/>
    <x v="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x v="784"/>
    <x v="0"/>
    <n v="10"/>
    <b v="1"/>
    <s v="music/rock"/>
    <n v="103"/>
    <n v="102.5"/>
    <x v="4"/>
    <s v="rock"/>
    <x v="784"/>
    <d v="2014-03-17T02:35:19"/>
    <x v="0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x v="785"/>
    <x v="0"/>
    <n v="29"/>
    <b v="1"/>
    <s v="music/rock"/>
    <n v="181"/>
    <n v="31.142800000000001"/>
    <x v="4"/>
    <s v="rock"/>
    <x v="785"/>
    <d v="2013-02-28T14:15:15"/>
    <x v="0"/>
  </r>
  <r>
    <x v="786"/>
    <x v="786"/>
    <s v="In June, Columbus rock veterans, Watershed, will release and tour behind a new album, BRICK AND MORTAR."/>
    <n v="5000"/>
    <n v="7140"/>
    <x v="0"/>
    <s v="US"/>
    <s v="USD"/>
    <x v="786"/>
    <x v="786"/>
    <x v="0"/>
    <n v="44"/>
    <b v="1"/>
    <s v="music/rock"/>
    <n v="143"/>
    <n v="162.27269999999999"/>
    <x v="4"/>
    <s v="rock"/>
    <x v="786"/>
    <d v="2012-05-11T15:47:00"/>
    <x v="0"/>
  </r>
  <r>
    <x v="787"/>
    <x v="787"/>
    <s v="We've made our goal with your help. Thanks so much! This is a great time to pre-purchase the album and get some extra perks."/>
    <n v="1200"/>
    <n v="1370"/>
    <x v="0"/>
    <s v="US"/>
    <s v="USD"/>
    <x v="787"/>
    <x v="787"/>
    <x v="0"/>
    <n v="17"/>
    <b v="1"/>
    <s v="music/rock"/>
    <n v="114"/>
    <n v="80.588200000000001"/>
    <x v="4"/>
    <s v="rock"/>
    <x v="787"/>
    <d v="2013-11-01T15:03:46"/>
    <x v="0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x v="788"/>
    <x v="788"/>
    <x v="0"/>
    <n v="34"/>
    <b v="1"/>
    <s v="music/rock"/>
    <n v="204"/>
    <n v="59.854399999999998"/>
    <x v="4"/>
    <s v="rock"/>
    <x v="788"/>
    <d v="2012-07-07T03:59:00"/>
    <x v="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x v="789"/>
    <x v="789"/>
    <x v="0"/>
    <n v="14"/>
    <b v="1"/>
    <s v="music/rock"/>
    <n v="109"/>
    <n v="132.8571"/>
    <x v="4"/>
    <s v="rock"/>
    <x v="789"/>
    <d v="2013-01-21T07:59:00"/>
    <x v="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x v="790"/>
    <x v="0"/>
    <n v="156"/>
    <b v="1"/>
    <s v="music/rock"/>
    <n v="144"/>
    <n v="92.547799999999995"/>
    <x v="4"/>
    <s v="rock"/>
    <x v="790"/>
    <d v="2013-02-01T01:08:59"/>
    <x v="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x v="0"/>
    <n v="128"/>
    <b v="1"/>
    <s v="music/rock"/>
    <n v="104"/>
    <n v="60.859400000000001"/>
    <x v="4"/>
    <s v="rock"/>
    <x v="791"/>
    <d v="2013-11-13T05:59:00"/>
    <x v="0"/>
  </r>
  <r>
    <x v="792"/>
    <x v="792"/>
    <s v="Rock n' Roll about the intersection of lies and belief: the Believable Lie."/>
    <n v="2500"/>
    <n v="2511.11"/>
    <x v="0"/>
    <s v="US"/>
    <s v="USD"/>
    <x v="792"/>
    <x v="792"/>
    <x v="0"/>
    <n v="60"/>
    <b v="1"/>
    <s v="music/rock"/>
    <n v="100"/>
    <n v="41.851799999999997"/>
    <x v="4"/>
    <s v="rock"/>
    <x v="792"/>
    <d v="2013-11-07T21:58:03"/>
    <x v="0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x v="793"/>
    <x v="0"/>
    <n v="32"/>
    <b v="1"/>
    <s v="music/rock"/>
    <n v="103"/>
    <n v="88.325900000000004"/>
    <x v="4"/>
    <s v="rock"/>
    <x v="793"/>
    <d v="2013-07-03T04:59:00"/>
    <x v="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x v="794"/>
    <x v="794"/>
    <x v="0"/>
    <n v="53"/>
    <b v="1"/>
    <s v="music/rock"/>
    <n v="105"/>
    <n v="158.9623"/>
    <x v="4"/>
    <s v="rock"/>
    <x v="794"/>
    <d v="2011-09-05T17:06:00"/>
    <x v="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x v="0"/>
    <n v="184"/>
    <b v="1"/>
    <s v="music/rock"/>
    <n v="112"/>
    <n v="85.054299999999998"/>
    <x v="4"/>
    <s v="rock"/>
    <x v="795"/>
    <d v="2012-04-07T04:59:00"/>
    <x v="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x v="796"/>
    <x v="796"/>
    <x v="0"/>
    <n v="90"/>
    <b v="1"/>
    <s v="music/rock"/>
    <n v="101"/>
    <n v="112.61109999999999"/>
    <x v="4"/>
    <s v="rock"/>
    <x v="796"/>
    <d v="2013-09-15T21:10:00"/>
    <x v="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x v="797"/>
    <x v="0"/>
    <n v="71"/>
    <b v="1"/>
    <s v="music/rock"/>
    <n v="108"/>
    <n v="45.436599999999999"/>
    <x v="4"/>
    <s v="rock"/>
    <x v="797"/>
    <d v="2012-04-29T04:00:00"/>
    <x v="0"/>
  </r>
  <r>
    <x v="798"/>
    <x v="798"/>
    <s v="We have some great new songs and want to record a special edition 4 song EP as our next Eric Stuart Band release"/>
    <n v="3500"/>
    <n v="4021"/>
    <x v="0"/>
    <s v="US"/>
    <s v="USD"/>
    <x v="798"/>
    <x v="798"/>
    <x v="0"/>
    <n v="87"/>
    <b v="1"/>
    <s v="music/rock"/>
    <n v="115"/>
    <n v="46.218400000000003"/>
    <x v="4"/>
    <s v="rock"/>
    <x v="798"/>
    <d v="2014-09-30T14:09:47"/>
    <x v="0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x v="799"/>
    <x v="799"/>
    <x v="0"/>
    <n v="28"/>
    <b v="1"/>
    <s v="music/rock"/>
    <n v="100"/>
    <n v="178.6071"/>
    <x v="4"/>
    <s v="rock"/>
    <x v="799"/>
    <d v="2012-04-27T16:00:46"/>
    <x v="0"/>
  </r>
  <r>
    <x v="800"/>
    <x v="800"/>
    <s v="Scotland's premier classic rock and metal festival, 3 days, 3-4 stages, family friendly,  for people of all ages"/>
    <n v="1500"/>
    <n v="2282"/>
    <x v="0"/>
    <s v="GB"/>
    <s v="GBP"/>
    <x v="800"/>
    <x v="800"/>
    <x v="0"/>
    <n v="56"/>
    <b v="1"/>
    <s v="music/rock"/>
    <n v="152"/>
    <n v="40.75"/>
    <x v="4"/>
    <s v="rock"/>
    <x v="800"/>
    <d v="2014-09-11T10:24:14"/>
    <x v="0"/>
  </r>
  <r>
    <x v="801"/>
    <x v="801"/>
    <s v="ALL WE WANT TO DO IS DRIVE AROUND AMERICA AND PLAY A BUNCH OF SHOWS, BUT WE DON'T HAVE ANY MONEY..."/>
    <n v="2000"/>
    <n v="2230.4299999999998"/>
    <x v="0"/>
    <s v="US"/>
    <s v="USD"/>
    <x v="801"/>
    <x v="801"/>
    <x v="0"/>
    <n v="51"/>
    <b v="1"/>
    <s v="music/rock"/>
    <n v="112"/>
    <n v="43.733899999999998"/>
    <x v="4"/>
    <s v="rock"/>
    <x v="801"/>
    <d v="2011-07-01T19:05:20"/>
    <x v="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x v="802"/>
    <x v="0"/>
    <n v="75"/>
    <b v="1"/>
    <s v="music/rock"/>
    <n v="101"/>
    <n v="81.066699999999997"/>
    <x v="4"/>
    <s v="rock"/>
    <x v="802"/>
    <d v="2012-09-17T04:05:00"/>
    <x v="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x v="803"/>
    <x v="803"/>
    <x v="0"/>
    <n v="38"/>
    <b v="1"/>
    <s v="music/rock"/>
    <n v="123"/>
    <n v="74.6053"/>
    <x v="4"/>
    <s v="rock"/>
    <x v="803"/>
    <d v="2011-05-29T01:00:00"/>
    <x v="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x v="804"/>
    <x v="804"/>
    <x v="0"/>
    <n v="18"/>
    <b v="1"/>
    <s v="music/rock"/>
    <n v="100"/>
    <n v="305.55560000000003"/>
    <x v="4"/>
    <s v="rock"/>
    <x v="804"/>
    <d v="2011-07-23T03:59:00"/>
    <x v="0"/>
  </r>
  <r>
    <x v="805"/>
    <x v="805"/>
    <s v="Be a part of Virtual CH's debut Video and Record release.  Help fund their debut music video and record mixing expenses."/>
    <n v="3000"/>
    <n v="3150"/>
    <x v="0"/>
    <s v="US"/>
    <s v="USD"/>
    <x v="805"/>
    <x v="805"/>
    <x v="0"/>
    <n v="54"/>
    <b v="1"/>
    <s v="music/rock"/>
    <n v="105"/>
    <n v="58.333300000000001"/>
    <x v="4"/>
    <s v="rock"/>
    <x v="805"/>
    <d v="2011-07-16T23:00:00"/>
    <x v="0"/>
  </r>
  <r>
    <x v="806"/>
    <x v="806"/>
    <s v="Help Golden Animals finish their NEW Album!"/>
    <n v="8000"/>
    <n v="8355"/>
    <x v="0"/>
    <s v="US"/>
    <s v="USD"/>
    <x v="806"/>
    <x v="806"/>
    <x v="0"/>
    <n v="71"/>
    <b v="1"/>
    <s v="music/rock"/>
    <n v="104"/>
    <n v="117.67610000000001"/>
    <x v="4"/>
    <s v="rock"/>
    <x v="806"/>
    <d v="2011-09-07T16:35:39"/>
    <x v="0"/>
  </r>
  <r>
    <x v="807"/>
    <x v="807"/>
    <s v="Join the Sic Vita family and lend a hand as we create a new album!"/>
    <n v="4000"/>
    <n v="4205"/>
    <x v="0"/>
    <s v="US"/>
    <s v="USD"/>
    <x v="807"/>
    <x v="807"/>
    <x v="0"/>
    <n v="57"/>
    <b v="1"/>
    <s v="music/rock"/>
    <n v="105"/>
    <n v="73.771900000000002"/>
    <x v="4"/>
    <s v="rock"/>
    <x v="807"/>
    <d v="2017-03-01T02:00:00"/>
    <x v="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x v="808"/>
    <x v="0"/>
    <n v="43"/>
    <b v="1"/>
    <s v="music/rock"/>
    <n v="100"/>
    <n v="104.6512"/>
    <x v="4"/>
    <s v="rock"/>
    <x v="808"/>
    <d v="2014-12-22T04:59:00"/>
    <x v="0"/>
  </r>
  <r>
    <x v="809"/>
    <x v="809"/>
    <s v="Acknowledged songwriter looking to record album of new songs to secure a Publishing Contract"/>
    <n v="4000"/>
    <n v="4151"/>
    <x v="0"/>
    <s v="US"/>
    <s v="USD"/>
    <x v="809"/>
    <x v="809"/>
    <x v="0"/>
    <n v="52"/>
    <b v="1"/>
    <s v="music/rock"/>
    <n v="104"/>
    <n v="79.826899999999995"/>
    <x v="4"/>
    <s v="rock"/>
    <x v="809"/>
    <d v="2014-01-19T20:00:30"/>
    <x v="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x v="810"/>
    <x v="0"/>
    <n v="27"/>
    <b v="1"/>
    <s v="music/rock"/>
    <n v="105"/>
    <n v="58.333300000000001"/>
    <x v="4"/>
    <s v="rock"/>
    <x v="810"/>
    <d v="2012-09-01T01:21:02"/>
    <x v="0"/>
  </r>
  <r>
    <x v="811"/>
    <x v="811"/>
    <s v="We need your financial support to cover the tour costs!  (Sound, lights, travel, stage design)"/>
    <n v="1000"/>
    <n v="1040"/>
    <x v="0"/>
    <s v="US"/>
    <s v="USD"/>
    <x v="811"/>
    <x v="811"/>
    <x v="0"/>
    <n v="12"/>
    <b v="1"/>
    <s v="music/rock"/>
    <n v="104"/>
    <n v="86.666700000000006"/>
    <x v="4"/>
    <s v="rock"/>
    <x v="811"/>
    <d v="2013-07-10T16:52:00"/>
    <x v="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x v="812"/>
    <x v="0"/>
    <n v="33"/>
    <b v="1"/>
    <s v="music/rock"/>
    <n v="152"/>
    <n v="27.606100000000001"/>
    <x v="4"/>
    <s v="rock"/>
    <x v="812"/>
    <d v="2013-03-01T13:58:00"/>
    <x v="0"/>
  </r>
  <r>
    <x v="813"/>
    <x v="813"/>
    <s v="A pre order campaign to fund the pressing of our second full length vinyl LP"/>
    <n v="1500"/>
    <n v="2399.94"/>
    <x v="0"/>
    <s v="US"/>
    <s v="USD"/>
    <x v="813"/>
    <x v="813"/>
    <x v="0"/>
    <n v="96"/>
    <b v="1"/>
    <s v="music/rock"/>
    <n v="160"/>
    <n v="24.999400000000001"/>
    <x v="4"/>
    <s v="rock"/>
    <x v="813"/>
    <d v="2012-07-20T23:02:45"/>
    <x v="0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x v="814"/>
    <x v="0"/>
    <n v="28"/>
    <b v="1"/>
    <s v="music/rock"/>
    <n v="127"/>
    <n v="45.464300000000001"/>
    <x v="4"/>
    <s v="rock"/>
    <x v="814"/>
    <d v="2011-05-31T18:04:00"/>
    <x v="0"/>
  </r>
  <r>
    <x v="815"/>
    <x v="815"/>
    <s v="Be a part of helping The Early Reset finish their new 7 song EP."/>
    <n v="4000"/>
    <n v="4280"/>
    <x v="0"/>
    <s v="US"/>
    <s v="USD"/>
    <x v="815"/>
    <x v="815"/>
    <x v="0"/>
    <n v="43"/>
    <b v="1"/>
    <s v="music/rock"/>
    <n v="107"/>
    <n v="99.534899999999993"/>
    <x v="4"/>
    <s v="rock"/>
    <x v="815"/>
    <d v="2014-11-01T22:01:43"/>
    <x v="0"/>
  </r>
  <r>
    <x v="816"/>
    <x v="816"/>
    <s v="Friends and Family have an album for you. They need your help to release it to the world."/>
    <n v="7000"/>
    <n v="8058.55"/>
    <x v="0"/>
    <s v="US"/>
    <s v="USD"/>
    <x v="816"/>
    <x v="816"/>
    <x v="0"/>
    <n v="205"/>
    <b v="1"/>
    <s v="music/rock"/>
    <n v="115"/>
    <n v="39.31"/>
    <x v="4"/>
    <s v="rock"/>
    <x v="816"/>
    <d v="2013-04-09T06:30:00"/>
    <x v="0"/>
  </r>
  <r>
    <x v="817"/>
    <x v="817"/>
    <s v="Dead Fish Handshake is a rock band based out of New Jersey. We are in the process of raising funds for our second record."/>
    <n v="1500"/>
    <n v="2056.66"/>
    <x v="0"/>
    <s v="US"/>
    <s v="USD"/>
    <x v="817"/>
    <x v="817"/>
    <x v="0"/>
    <n v="23"/>
    <b v="1"/>
    <s v="music/rock"/>
    <n v="137"/>
    <n v="89.42"/>
    <x v="4"/>
    <s v="rock"/>
    <x v="817"/>
    <d v="2012-03-11T04:59:00"/>
    <x v="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x v="818"/>
    <x v="0"/>
    <n v="19"/>
    <b v="1"/>
    <s v="music/rock"/>
    <n v="156"/>
    <n v="28.684200000000001"/>
    <x v="4"/>
    <s v="rock"/>
    <x v="818"/>
    <d v="2012-08-07T17:01:00"/>
    <x v="0"/>
  </r>
  <r>
    <x v="819"/>
    <x v="819"/>
    <s v="We are touring the Southeast in support of our new EP"/>
    <n v="400"/>
    <n v="435"/>
    <x v="0"/>
    <s v="US"/>
    <s v="USD"/>
    <x v="819"/>
    <x v="819"/>
    <x v="0"/>
    <n v="14"/>
    <b v="1"/>
    <s v="music/rock"/>
    <n v="109"/>
    <n v="31.071400000000001"/>
    <x v="4"/>
    <s v="rock"/>
    <x v="819"/>
    <d v="2013-12-21T04:44:00"/>
    <x v="0"/>
  </r>
  <r>
    <x v="820"/>
    <x v="820"/>
    <s v="Wyatt Lowe &amp; the Ottomatics will be hitting the road this June on a North and Southwest Summer 2014 tour!"/>
    <n v="2000"/>
    <n v="2681"/>
    <x v="0"/>
    <s v="US"/>
    <s v="USD"/>
    <x v="820"/>
    <x v="820"/>
    <x v="0"/>
    <n v="38"/>
    <b v="1"/>
    <s v="music/rock"/>
    <n v="134"/>
    <n v="70.552599999999998"/>
    <x v="4"/>
    <s v="rock"/>
    <x v="820"/>
    <d v="2014-06-09T05:00:00"/>
    <x v="0"/>
  </r>
  <r>
    <x v="821"/>
    <x v="821"/>
    <s v="Bizness Suit - NEW ALBUM - We're going to LA to record the best rock album ever - bluesy funky Rock n Roll with soul"/>
    <n v="17482"/>
    <n v="17482"/>
    <x v="0"/>
    <s v="US"/>
    <s v="USD"/>
    <x v="821"/>
    <x v="821"/>
    <x v="0"/>
    <n v="78"/>
    <b v="1"/>
    <s v="music/rock"/>
    <n v="100"/>
    <n v="224.12819999999999"/>
    <x v="4"/>
    <s v="rock"/>
    <x v="821"/>
    <d v="2015-05-04T04:01:00"/>
    <x v="0"/>
  </r>
  <r>
    <x v="822"/>
    <x v="822"/>
    <s v="Soul Easy recording our first full length CD.  Inspired by lots of friends and lots of good times."/>
    <n v="3000"/>
    <n v="3575"/>
    <x v="0"/>
    <s v="US"/>
    <s v="USD"/>
    <x v="822"/>
    <x v="822"/>
    <x v="0"/>
    <n v="69"/>
    <b v="1"/>
    <s v="music/rock"/>
    <n v="119"/>
    <n v="51.811599999999999"/>
    <x v="4"/>
    <s v="rock"/>
    <x v="822"/>
    <d v="2012-10-05T22:44:10"/>
    <x v="0"/>
  </r>
  <r>
    <x v="823"/>
    <x v="823"/>
    <s v="Eyes For Fire is finally ready to release their Debut Album but we need YOU to help us put the final touches on it."/>
    <n v="800"/>
    <n v="1436"/>
    <x v="0"/>
    <s v="US"/>
    <s v="USD"/>
    <x v="823"/>
    <x v="823"/>
    <x v="0"/>
    <n v="33"/>
    <b v="1"/>
    <s v="music/rock"/>
    <n v="180"/>
    <n v="43.5152"/>
    <x v="4"/>
    <s v="rock"/>
    <x v="823"/>
    <d v="2015-03-22T22:20:52"/>
    <x v="0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x v="0"/>
    <n v="54"/>
    <b v="1"/>
    <s v="music/rock"/>
    <n v="134"/>
    <n v="39.816699999999997"/>
    <x v="4"/>
    <s v="rock"/>
    <x v="824"/>
    <d v="2010-04-18T06:59:00"/>
    <x v="0"/>
  </r>
  <r>
    <x v="825"/>
    <x v="825"/>
    <s v="Kickstarting Kill Freeman independently. Help fund the New Record, Video and Live Shows."/>
    <n v="12500"/>
    <n v="12554"/>
    <x v="0"/>
    <s v="US"/>
    <s v="USD"/>
    <x v="825"/>
    <x v="825"/>
    <x v="0"/>
    <n v="99"/>
    <b v="1"/>
    <s v="music/rock"/>
    <n v="100"/>
    <n v="126.8081"/>
    <x v="4"/>
    <s v="rock"/>
    <x v="825"/>
    <d v="2012-10-29T07:21:24"/>
    <x v="0"/>
  </r>
  <r>
    <x v="826"/>
    <x v="826"/>
    <s v="Protect The Dream is preparing to record their debut album 8 years in the making. Lets make it happen Kickstarter!"/>
    <n v="5500"/>
    <n v="5580"/>
    <x v="0"/>
    <s v="US"/>
    <s v="USD"/>
    <x v="826"/>
    <x v="826"/>
    <x v="0"/>
    <n v="49"/>
    <b v="1"/>
    <s v="music/rock"/>
    <n v="101"/>
    <n v="113.8776"/>
    <x v="4"/>
    <s v="rock"/>
    <x v="826"/>
    <d v="2012-03-25T23:55:30"/>
    <x v="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x v="827"/>
    <x v="0"/>
    <n v="11"/>
    <b v="1"/>
    <s v="music/rock"/>
    <n v="103"/>
    <n v="28.181799999999999"/>
    <x v="4"/>
    <s v="rock"/>
    <x v="827"/>
    <d v="2012-02-14T19:49:00"/>
    <x v="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x v="828"/>
    <x v="828"/>
    <x v="0"/>
    <n v="38"/>
    <b v="1"/>
    <s v="music/rock"/>
    <n v="107"/>
    <n v="36.6053"/>
    <x v="4"/>
    <s v="rock"/>
    <x v="828"/>
    <d v="2012-06-25T16:24:00"/>
    <x v="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x v="829"/>
    <x v="0"/>
    <n v="16"/>
    <b v="1"/>
    <s v="music/rock"/>
    <n v="104"/>
    <n v="32.5"/>
    <x v="4"/>
    <s v="rock"/>
    <x v="829"/>
    <d v="2016-07-13T19:14:00"/>
    <x v="0"/>
  </r>
  <r>
    <x v="830"/>
    <x v="830"/>
    <s v="We're making a high energy, fist pumpin', pelvis-thrusting new Rock n Roll album and we'd love for you to be a part of it."/>
    <n v="1800"/>
    <n v="1941"/>
    <x v="0"/>
    <s v="US"/>
    <s v="USD"/>
    <x v="830"/>
    <x v="830"/>
    <x v="0"/>
    <n v="32"/>
    <b v="1"/>
    <s v="music/rock"/>
    <n v="108"/>
    <n v="60.656300000000002"/>
    <x v="4"/>
    <s v="rock"/>
    <x v="830"/>
    <d v="2013-03-22T11:37:05"/>
    <x v="0"/>
  </r>
  <r>
    <x v="831"/>
    <x v="831"/>
    <s v="7Horse is a new band with a self-funded album and a show they want to rock in your town!"/>
    <n v="1500"/>
    <n v="3500"/>
    <x v="0"/>
    <s v="US"/>
    <s v="USD"/>
    <x v="831"/>
    <x v="831"/>
    <x v="0"/>
    <n v="20"/>
    <b v="1"/>
    <s v="music/rock"/>
    <n v="233"/>
    <n v="175"/>
    <x v="4"/>
    <s v="rock"/>
    <x v="831"/>
    <d v="2012-04-27T15:31:34"/>
    <x v="0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x v="832"/>
    <x v="0"/>
    <n v="154"/>
    <b v="1"/>
    <s v="music/rock"/>
    <n v="101"/>
    <n v="97.993899999999996"/>
    <x v="4"/>
    <s v="rock"/>
    <x v="832"/>
    <d v="2012-01-21T08:13:00"/>
    <x v="0"/>
  </r>
  <r>
    <x v="833"/>
    <x v="833"/>
    <s v="This is an American rock album."/>
    <n v="6000"/>
    <n v="6100"/>
    <x v="0"/>
    <s v="US"/>
    <s v="USD"/>
    <x v="833"/>
    <x v="833"/>
    <x v="0"/>
    <n v="41"/>
    <b v="1"/>
    <s v="music/rock"/>
    <n v="102"/>
    <n v="148.78049999999999"/>
    <x v="4"/>
    <s v="rock"/>
    <x v="833"/>
    <d v="2014-04-19T21:04:35"/>
    <x v="0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x v="834"/>
    <x v="0"/>
    <n v="75"/>
    <b v="1"/>
    <s v="music/rock"/>
    <n v="131"/>
    <n v="96.08"/>
    <x v="4"/>
    <s v="rock"/>
    <x v="834"/>
    <d v="2013-07-01T03:59:00"/>
    <x v="0"/>
  </r>
  <r>
    <x v="835"/>
    <x v="835"/>
    <s v="Help composer and musician Samuel B. Lupowitz release his first solo piano rock effort featuring the hard-grooving Ego Band."/>
    <n v="2000"/>
    <n v="2345"/>
    <x v="0"/>
    <s v="US"/>
    <s v="USD"/>
    <x v="835"/>
    <x v="835"/>
    <x v="0"/>
    <n v="40"/>
    <b v="1"/>
    <s v="music/rock"/>
    <n v="117"/>
    <n v="58.625"/>
    <x v="4"/>
    <s v="rock"/>
    <x v="835"/>
    <d v="2012-05-19T03:00:00"/>
    <x v="0"/>
  </r>
  <r>
    <x v="836"/>
    <x v="836"/>
    <s v="An album you can bring home to mom."/>
    <n v="5000"/>
    <n v="5046.5200000000004"/>
    <x v="0"/>
    <s v="US"/>
    <s v="USD"/>
    <x v="836"/>
    <x v="836"/>
    <x v="0"/>
    <n v="46"/>
    <b v="1"/>
    <s v="music/rock"/>
    <n v="101"/>
    <n v="109.70699999999999"/>
    <x v="4"/>
    <s v="rock"/>
    <x v="836"/>
    <d v="2013-10-07T01:21:58"/>
    <x v="0"/>
  </r>
  <r>
    <x v="837"/>
    <x v="837"/>
    <s v="Take 147 is currently in the process of recording the debut album called, &quot;Nothin' to Lose&quot;."/>
    <n v="2500"/>
    <n v="3045"/>
    <x v="0"/>
    <s v="US"/>
    <s v="USD"/>
    <x v="837"/>
    <x v="837"/>
    <x v="0"/>
    <n v="62"/>
    <b v="1"/>
    <s v="music/rock"/>
    <n v="122"/>
    <n v="49.112900000000003"/>
    <x v="4"/>
    <s v="rock"/>
    <x v="837"/>
    <d v="2014-05-01T23:57:42"/>
    <x v="0"/>
  </r>
  <r>
    <x v="838"/>
    <x v="838"/>
    <s v="The Paper Melody wants YOU to be a part of the next chapter! Be a part of the process of our brand new EP and Music Videos!"/>
    <n v="2000"/>
    <n v="2908"/>
    <x v="0"/>
    <s v="US"/>
    <s v="USD"/>
    <x v="838"/>
    <x v="838"/>
    <x v="0"/>
    <n v="61"/>
    <b v="1"/>
    <s v="music/rock"/>
    <n v="145"/>
    <n v="47.6721"/>
    <x v="4"/>
    <s v="rock"/>
    <x v="838"/>
    <d v="2012-01-17T21:33:05"/>
    <x v="0"/>
  </r>
  <r>
    <x v="839"/>
    <x v="839"/>
    <s v="The Waffle Stompers need your support to keep doing what we love--go on tour, make music and music videos."/>
    <n v="5000"/>
    <n v="5830.83"/>
    <x v="0"/>
    <s v="US"/>
    <s v="USD"/>
    <x v="839"/>
    <x v="839"/>
    <x v="0"/>
    <n v="96"/>
    <b v="1"/>
    <s v="music/rock"/>
    <n v="117"/>
    <n v="60.7378"/>
    <x v="4"/>
    <s v="rock"/>
    <x v="839"/>
    <d v="2012-09-22T18:19:16"/>
    <x v="0"/>
  </r>
  <r>
    <x v="840"/>
    <x v="840"/>
    <s v="Carl King / Sir Millard Mulch / Dr. Zoltan Ã˜belisk is making a new 45-minute instrumental sci-fi album!"/>
    <n v="10000"/>
    <n v="12041.66"/>
    <x v="0"/>
    <s v="US"/>
    <s v="USD"/>
    <x v="840"/>
    <x v="840"/>
    <x v="0"/>
    <n v="190"/>
    <b v="1"/>
    <s v="music/metal"/>
    <n v="120"/>
    <n v="63.377200000000002"/>
    <x v="4"/>
    <s v="metal"/>
    <x v="840"/>
    <d v="2016-09-24T05:26:27"/>
    <x v="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x v="841"/>
    <x v="1"/>
    <n v="94"/>
    <b v="1"/>
    <s v="music/metal"/>
    <n v="101"/>
    <n v="53.893599999999999"/>
    <x v="4"/>
    <s v="metal"/>
    <x v="841"/>
    <d v="2014-11-10T21:07:43"/>
    <x v="0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x v="842"/>
    <x v="1"/>
    <n v="39"/>
    <b v="1"/>
    <s v="music/metal"/>
    <n v="104"/>
    <n v="66.871799999999993"/>
    <x v="4"/>
    <s v="metal"/>
    <x v="842"/>
    <d v="2013-10-14T03:59:00"/>
    <x v="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x v="0"/>
    <n v="127"/>
    <b v="1"/>
    <s v="music/metal"/>
    <n v="267"/>
    <n v="63.102400000000003"/>
    <x v="4"/>
    <s v="metal"/>
    <x v="843"/>
    <d v="2016-12-08T08:00:00"/>
    <x v="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x v="844"/>
    <x v="844"/>
    <x v="1"/>
    <n v="159"/>
    <b v="1"/>
    <s v="music/metal"/>
    <n v="194"/>
    <n v="36.628900000000002"/>
    <x v="4"/>
    <s v="metal"/>
    <x v="844"/>
    <d v="2014-11-01T04:59:00"/>
    <x v="0"/>
  </r>
  <r>
    <x v="845"/>
    <x v="845"/>
    <s v="Help Legend of Zelda tribute band Master Sword complete their latest heavy metal album: Shadow and Steel!"/>
    <n v="5000"/>
    <n v="6019.01"/>
    <x v="0"/>
    <s v="US"/>
    <s v="USD"/>
    <x v="845"/>
    <x v="845"/>
    <x v="0"/>
    <n v="177"/>
    <b v="1"/>
    <s v="music/metal"/>
    <n v="120"/>
    <n v="34.005699999999997"/>
    <x v="4"/>
    <s v="metal"/>
    <x v="845"/>
    <d v="2016-09-05T03:59:00"/>
    <x v="0"/>
  </r>
  <r>
    <x v="846"/>
    <x v="846"/>
    <s v="Pre-order and help me fund new merchandise so we can make the album release something amazing."/>
    <n v="1100"/>
    <n v="1342.01"/>
    <x v="0"/>
    <s v="GB"/>
    <s v="GBP"/>
    <x v="846"/>
    <x v="846"/>
    <x v="0"/>
    <n v="47"/>
    <b v="1"/>
    <s v="music/metal"/>
    <n v="122"/>
    <n v="28.5534"/>
    <x v="4"/>
    <s v="metal"/>
    <x v="846"/>
    <d v="2014-03-10T14:00:00"/>
    <x v="0"/>
  </r>
  <r>
    <x v="847"/>
    <x v="847"/>
    <s v="MUSIC WITH MEANING!  MUSIC THAT MATTERS!!!"/>
    <n v="10"/>
    <n v="10"/>
    <x v="0"/>
    <s v="US"/>
    <s v="USD"/>
    <x v="847"/>
    <x v="847"/>
    <x v="0"/>
    <n v="1"/>
    <b v="1"/>
    <s v="music/metal"/>
    <n v="100"/>
    <n v="10"/>
    <x v="4"/>
    <s v="metal"/>
    <x v="847"/>
    <d v="2015-07-10T19:09:36"/>
    <x v="0"/>
  </r>
  <r>
    <x v="848"/>
    <x v="848"/>
    <s v="God Am, a Grunge/Doom metal band, who have been trying to fund the production of our EP to bring you a unique aural assault."/>
    <n v="300"/>
    <n v="300"/>
    <x v="0"/>
    <s v="US"/>
    <s v="USD"/>
    <x v="848"/>
    <x v="848"/>
    <x v="0"/>
    <n v="16"/>
    <b v="1"/>
    <s v="music/metal"/>
    <n v="100"/>
    <n v="18.75"/>
    <x v="4"/>
    <s v="metal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x v="0"/>
    <n v="115"/>
    <b v="1"/>
    <s v="music/metal"/>
    <n v="120"/>
    <n v="41.704300000000003"/>
    <x v="4"/>
    <s v="metal"/>
    <x v="849"/>
    <d v="2015-03-16T02:34:24"/>
    <x v="0"/>
  </r>
  <r>
    <x v="850"/>
    <x v="850"/>
    <s v="Help Chicago-based instrumental group Sioum complete the production of their 2nd full-length album."/>
    <n v="4000"/>
    <n v="6207"/>
    <x v="0"/>
    <s v="US"/>
    <s v="USD"/>
    <x v="850"/>
    <x v="850"/>
    <x v="0"/>
    <n v="133"/>
    <b v="1"/>
    <s v="music/metal"/>
    <n v="155"/>
    <n v="46.669199999999996"/>
    <x v="4"/>
    <s v="metal"/>
    <x v="850"/>
    <d v="2016-04-25T04:59:00"/>
    <x v="0"/>
  </r>
  <r>
    <x v="851"/>
    <x v="851"/>
    <s v="Salut, nous c'est M.F.Crew, on a besoin de vous pour produire notre premier album &quot;First Ride&quot; ! :)"/>
    <n v="2000"/>
    <n v="2609"/>
    <x v="0"/>
    <s v="FR"/>
    <s v="EUR"/>
    <x v="851"/>
    <x v="851"/>
    <x v="0"/>
    <n v="70"/>
    <b v="1"/>
    <s v="music/metal"/>
    <n v="130"/>
    <n v="37.2714"/>
    <x v="4"/>
    <s v="metal"/>
    <x v="851"/>
    <d v="2016-07-31T19:45:00"/>
    <x v="0"/>
  </r>
  <r>
    <x v="852"/>
    <x v="852"/>
    <s v="Limited edition 2x12&quot; vinyl pressing of our latest album &quot;Who Do You Think We Are?&quot;"/>
    <n v="3500"/>
    <n v="3674"/>
    <x v="0"/>
    <s v="US"/>
    <s v="USD"/>
    <x v="852"/>
    <x v="852"/>
    <x v="0"/>
    <n v="62"/>
    <b v="1"/>
    <s v="music/metal"/>
    <n v="105"/>
    <n v="59.258099999999999"/>
    <x v="4"/>
    <s v="metal"/>
    <x v="852"/>
    <d v="2016-10-24T21:00:00"/>
    <x v="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x v="853"/>
    <x v="853"/>
    <x v="0"/>
    <n v="10"/>
    <b v="1"/>
    <s v="music/metal"/>
    <n v="100"/>
    <n v="30"/>
    <x v="4"/>
    <s v="metal"/>
    <x v="853"/>
    <d v="2015-02-16T19:58:29"/>
    <x v="0"/>
  </r>
  <r>
    <x v="854"/>
    <x v="854"/>
    <s v="Writing and Recording Sophomore record, and funding Tour to support Spring 2017 album release."/>
    <n v="27800"/>
    <n v="32865.300000000003"/>
    <x v="0"/>
    <s v="US"/>
    <s v="USD"/>
    <x v="854"/>
    <x v="854"/>
    <x v="0"/>
    <n v="499"/>
    <b v="1"/>
    <s v="music/metal"/>
    <n v="118"/>
    <n v="65.862300000000005"/>
    <x v="4"/>
    <s v="metal"/>
    <x v="854"/>
    <d v="2016-12-28T05:05:46"/>
    <x v="0"/>
  </r>
  <r>
    <x v="855"/>
    <x v="855"/>
    <s v="AtteroTerra's &quot;Pray for Apocalypse&quot; is fully completed, and only being held up by funding."/>
    <n v="1450"/>
    <n v="1500"/>
    <x v="0"/>
    <s v="US"/>
    <s v="USD"/>
    <x v="855"/>
    <x v="855"/>
    <x v="0"/>
    <n v="47"/>
    <b v="1"/>
    <s v="music/metal"/>
    <n v="103"/>
    <n v="31.914899999999999"/>
    <x v="4"/>
    <s v="metal"/>
    <x v="855"/>
    <d v="2016-07-24T03:00:17"/>
    <x v="0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x v="0"/>
    <n v="28"/>
    <b v="1"/>
    <s v="music/metal"/>
    <n v="218"/>
    <n v="19.464300000000001"/>
    <x v="4"/>
    <s v="metal"/>
    <x v="856"/>
    <d v="2016-10-25T19:00:00"/>
    <x v="0"/>
  </r>
  <r>
    <x v="857"/>
    <x v="857"/>
    <s v="Modern Post-Hardcore/Electro music (Hardstyle, EDM, Trap, Dubstep, Dembow, House)."/>
    <n v="1200"/>
    <n v="1200"/>
    <x v="0"/>
    <s v="ES"/>
    <s v="EUR"/>
    <x v="857"/>
    <x v="857"/>
    <x v="0"/>
    <n v="24"/>
    <b v="1"/>
    <s v="music/metal"/>
    <n v="100"/>
    <n v="50"/>
    <x v="4"/>
    <s v="metal"/>
    <x v="857"/>
    <d v="2015-11-25T14:57:11"/>
    <x v="0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x v="0"/>
    <n v="76"/>
    <b v="1"/>
    <s v="music/metal"/>
    <n v="144"/>
    <n v="22.7378"/>
    <x v="4"/>
    <s v="metal"/>
    <x v="858"/>
    <d v="2015-04-15T22:59:00"/>
    <x v="0"/>
  </r>
  <r>
    <x v="859"/>
    <x v="859"/>
    <s v="We are heading to the studio to create our second album and we want you to be right there with us!"/>
    <n v="4000"/>
    <n v="4187"/>
    <x v="0"/>
    <s v="US"/>
    <s v="USD"/>
    <x v="859"/>
    <x v="859"/>
    <x v="0"/>
    <n v="98"/>
    <b v="1"/>
    <s v="music/metal"/>
    <n v="105"/>
    <n v="42.724499999999999"/>
    <x v="4"/>
    <s v="metal"/>
    <x v="859"/>
    <d v="2015-06-04T00:00:00"/>
    <x v="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x v="0"/>
    <n v="48"/>
    <b v="0"/>
    <s v="music/jazz"/>
    <n v="18"/>
    <n v="52.916699999999999"/>
    <x v="4"/>
    <s v="jazz"/>
    <x v="860"/>
    <d v="2013-11-22T12:35:13"/>
    <x v="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x v="861"/>
    <x v="0"/>
    <n v="2"/>
    <b v="0"/>
    <s v="music/jazz"/>
    <n v="2"/>
    <n v="50.5"/>
    <x v="4"/>
    <s v="jazz"/>
    <x v="861"/>
    <d v="2016-09-16T23:10:04"/>
    <x v="0"/>
  </r>
  <r>
    <x v="862"/>
    <x v="862"/>
    <s v="I want to work with the great John Goodsall and Percy Jones from Brand X to create the ultimate new jazz album."/>
    <n v="50000"/>
    <n v="170"/>
    <x v="2"/>
    <s v="GB"/>
    <s v="GBP"/>
    <x v="862"/>
    <x v="862"/>
    <x v="0"/>
    <n v="4"/>
    <b v="0"/>
    <s v="music/jazz"/>
    <n v="0"/>
    <n v="42.5"/>
    <x v="4"/>
    <s v="jazz"/>
    <x v="862"/>
    <d v="2013-11-11T14:19:08"/>
    <x v="0"/>
  </r>
  <r>
    <x v="863"/>
    <x v="863"/>
    <s v="I'm making the move from a side man in local groups to the leader with this debut jazz CD project."/>
    <n v="2000"/>
    <n v="90"/>
    <x v="2"/>
    <s v="US"/>
    <s v="USD"/>
    <x v="863"/>
    <x v="863"/>
    <x v="0"/>
    <n v="5"/>
    <b v="0"/>
    <s v="music/jazz"/>
    <n v="5"/>
    <n v="18"/>
    <x v="4"/>
    <s v="jazz"/>
    <x v="863"/>
    <d v="2012-02-12T02:49:26"/>
    <x v="0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x v="864"/>
    <x v="864"/>
    <x v="0"/>
    <n v="79"/>
    <b v="0"/>
    <s v="music/jazz"/>
    <n v="42"/>
    <n v="34.177199999999999"/>
    <x v="4"/>
    <s v="jazz"/>
    <x v="864"/>
    <d v="2013-10-16T09:59:00"/>
    <x v="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x v="0"/>
    <n v="2"/>
    <b v="0"/>
    <s v="music/jazz"/>
    <n v="2"/>
    <n v="22.5"/>
    <x v="4"/>
    <s v="jazz"/>
    <x v="865"/>
    <d v="2013-01-16T18:33:17"/>
    <x v="0"/>
  </r>
  <r>
    <x v="866"/>
    <x v="866"/>
    <s v="Drivetime heads to Cali for summer tour supported by @Smoothjazz.com &amp; @JJZPhilly  #Spaghettini #The Roxy"/>
    <n v="3500"/>
    <n v="640"/>
    <x v="2"/>
    <s v="US"/>
    <s v="USD"/>
    <x v="866"/>
    <x v="866"/>
    <x v="0"/>
    <n v="11"/>
    <b v="0"/>
    <s v="music/jazz"/>
    <n v="18"/>
    <n v="58.181800000000003"/>
    <x v="4"/>
    <s v="jazz"/>
    <x v="866"/>
    <d v="2015-02-28T15:10:00"/>
    <x v="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x v="867"/>
    <x v="0"/>
    <n v="11"/>
    <b v="0"/>
    <s v="music/jazz"/>
    <n v="24"/>
    <n v="109.1818"/>
    <x v="4"/>
    <s v="jazz"/>
    <x v="867"/>
    <d v="2009-12-01T04:59:00"/>
    <x v="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x v="0"/>
    <n v="1"/>
    <b v="0"/>
    <s v="music/jazz"/>
    <n v="0"/>
    <n v="50"/>
    <x v="4"/>
    <s v="jazz"/>
    <x v="868"/>
    <d v="2014-01-07T00:39:58"/>
    <x v="0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x v="869"/>
    <x v="869"/>
    <x v="0"/>
    <n v="3"/>
    <b v="0"/>
    <s v="music/jazz"/>
    <n v="12"/>
    <n v="346.66669999999999"/>
    <x v="4"/>
    <s v="jazz"/>
    <x v="869"/>
    <d v="2013-04-08T19:17:37"/>
    <x v="0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x v="870"/>
    <x v="870"/>
    <x v="0"/>
    <n v="5"/>
    <b v="0"/>
    <s v="music/jazz"/>
    <n v="0"/>
    <n v="12.4"/>
    <x v="4"/>
    <s v="jazz"/>
    <x v="870"/>
    <d v="2013-09-01T00:32:03"/>
    <x v="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x v="871"/>
    <x v="0"/>
    <n v="12"/>
    <b v="0"/>
    <s v="music/jazz"/>
    <n v="5"/>
    <n v="27.083300000000001"/>
    <x v="4"/>
    <s v="jazz"/>
    <x v="871"/>
    <d v="2013-11-29T14:28:15"/>
    <x v="0"/>
  </r>
  <r>
    <x v="872"/>
    <x v="872"/>
    <s v="The Songs of Africa Ensemble embarks on their first Goodwill Africa Tour, to taste African music &amp; culture firsthand."/>
    <n v="8000"/>
    <n v="65"/>
    <x v="2"/>
    <s v="US"/>
    <s v="USD"/>
    <x v="872"/>
    <x v="872"/>
    <x v="0"/>
    <n v="2"/>
    <b v="0"/>
    <s v="music/jazz"/>
    <n v="1"/>
    <n v="32.5"/>
    <x v="4"/>
    <s v="jazz"/>
    <x v="872"/>
    <d v="2011-03-10T19:48:47"/>
    <x v="0"/>
  </r>
  <r>
    <x v="873"/>
    <x v="873"/>
    <s v="Fall in love with &quot;The Dreamer&quot;, new original music from trumpeter Freddie Dunn!"/>
    <n v="3500"/>
    <n v="45"/>
    <x v="2"/>
    <s v="US"/>
    <s v="USD"/>
    <x v="873"/>
    <x v="873"/>
    <x v="0"/>
    <n v="5"/>
    <b v="0"/>
    <s v="music/jazz"/>
    <n v="1"/>
    <n v="9"/>
    <x v="4"/>
    <s v="jazz"/>
    <x v="873"/>
    <d v="2012-11-11T05:00:40"/>
    <x v="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x v="874"/>
    <x v="0"/>
    <n v="21"/>
    <b v="0"/>
    <s v="music/jazz"/>
    <n v="24"/>
    <n v="34.761899999999997"/>
    <x v="4"/>
    <s v="jazz"/>
    <x v="874"/>
    <d v="2013-05-04T14:00:34"/>
    <x v="0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x v="875"/>
    <x v="875"/>
    <x v="0"/>
    <n v="0"/>
    <b v="0"/>
    <s v="music/jazz"/>
    <n v="0"/>
    <s v="N/A"/>
    <x v="4"/>
    <s v="jazz"/>
    <x v="875"/>
    <d v="2015-09-21T17:22:11"/>
    <x v="0"/>
  </r>
  <r>
    <x v="876"/>
    <x v="876"/>
    <s v="What was the greatest record shop ever?  DOBELLS!"/>
    <n v="3152"/>
    <n v="1286"/>
    <x v="2"/>
    <s v="GB"/>
    <s v="GBP"/>
    <x v="876"/>
    <x v="876"/>
    <x v="0"/>
    <n v="45"/>
    <b v="0"/>
    <s v="music/jazz"/>
    <n v="41"/>
    <n v="28.5778"/>
    <x v="4"/>
    <s v="jazz"/>
    <x v="876"/>
    <d v="2013-02-04T11:55:27"/>
    <x v="0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x v="877"/>
    <x v="0"/>
    <n v="29"/>
    <b v="0"/>
    <s v="music/jazz"/>
    <n v="68"/>
    <n v="46.586199999999998"/>
    <x v="4"/>
    <s v="jazz"/>
    <x v="877"/>
    <d v="2013-12-19T18:56:00"/>
    <x v="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x v="878"/>
    <x v="878"/>
    <x v="0"/>
    <n v="2"/>
    <b v="0"/>
    <s v="music/jazz"/>
    <n v="1"/>
    <n v="32.5"/>
    <x v="4"/>
    <s v="jazz"/>
    <x v="878"/>
    <d v="2010-12-23T05:35:24"/>
    <x v="0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x v="879"/>
    <x v="0"/>
    <n v="30"/>
    <b v="0"/>
    <s v="music/jazz"/>
    <n v="31"/>
    <n v="21.466699999999999"/>
    <x v="4"/>
    <s v="jazz"/>
    <x v="879"/>
    <d v="2012-05-29T19:55:05"/>
    <x v="0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x v="880"/>
    <x v="0"/>
    <n v="8"/>
    <b v="0"/>
    <s v="music/indie rock"/>
    <n v="3"/>
    <n v="14.125"/>
    <x v="4"/>
    <s v="indie rock"/>
    <x v="880"/>
    <d v="2012-10-30T07:42:18"/>
    <x v="0"/>
  </r>
  <r>
    <x v="881"/>
    <x v="881"/>
    <s v="To raise funds to finish the latest album by Chris Reed and the Anime Raiders, called &quot;Deep City Diving&quot;"/>
    <n v="3750"/>
    <n v="30"/>
    <x v="2"/>
    <s v="US"/>
    <s v="USD"/>
    <x v="881"/>
    <x v="881"/>
    <x v="0"/>
    <n v="1"/>
    <b v="0"/>
    <s v="music/indie rock"/>
    <n v="1"/>
    <n v="30"/>
    <x v="4"/>
    <s v="indie rock"/>
    <x v="881"/>
    <d v="2012-01-14T06:01:26"/>
    <x v="0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x v="882"/>
    <x v="882"/>
    <x v="0"/>
    <n v="14"/>
    <b v="0"/>
    <s v="music/indie rock"/>
    <n v="20"/>
    <n v="21.571400000000001"/>
    <x v="4"/>
    <s v="indie rock"/>
    <x v="882"/>
    <d v="2011-09-06T20:39:10"/>
    <x v="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x v="883"/>
    <x v="0"/>
    <n v="24"/>
    <b v="0"/>
    <s v="music/indie rock"/>
    <n v="40"/>
    <n v="83.375"/>
    <x v="4"/>
    <s v="indie rock"/>
    <x v="883"/>
    <d v="2016-03-02T22:27:15"/>
    <x v="0"/>
  </r>
  <r>
    <x v="884"/>
    <x v="884"/>
    <s v="We need to hire an animal trainer to have a chimpanzee actor perform in our music video with us!"/>
    <n v="2000"/>
    <n v="20"/>
    <x v="2"/>
    <s v="US"/>
    <s v="USD"/>
    <x v="884"/>
    <x v="884"/>
    <x v="0"/>
    <n v="2"/>
    <b v="0"/>
    <s v="music/indie rock"/>
    <n v="1"/>
    <n v="10"/>
    <x v="4"/>
    <s v="indie rock"/>
    <x v="884"/>
    <d v="2012-05-12T02:31:00"/>
    <x v="0"/>
  </r>
  <r>
    <x v="885"/>
    <x v="885"/>
    <s v="Cobrette Bardole's widely anticipated sophomore release is ready for tracking and he needs your help to make it a reality!"/>
    <n v="1000"/>
    <n v="750"/>
    <x v="2"/>
    <s v="US"/>
    <s v="USD"/>
    <x v="885"/>
    <x v="885"/>
    <x v="0"/>
    <n v="21"/>
    <b v="0"/>
    <s v="music/indie rock"/>
    <n v="75"/>
    <n v="35.714300000000001"/>
    <x v="4"/>
    <s v="indie rock"/>
    <x v="885"/>
    <d v="2016-12-30T22:35:11"/>
    <x v="0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x v="886"/>
    <x v="0"/>
    <n v="7"/>
    <b v="0"/>
    <s v="music/indie rock"/>
    <n v="41"/>
    <n v="29.285699999999999"/>
    <x v="4"/>
    <s v="indie rock"/>
    <x v="886"/>
    <d v="2016-09-15T20:53:33"/>
    <x v="0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x v="887"/>
    <x v="0"/>
    <n v="0"/>
    <b v="0"/>
    <s v="music/indie rock"/>
    <n v="0"/>
    <s v="N/A"/>
    <x v="4"/>
    <s v="indie rock"/>
    <x v="887"/>
    <d v="2012-05-27T23:00:55"/>
    <x v="0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x v="888"/>
    <x v="0"/>
    <n v="4"/>
    <b v="0"/>
    <s v="music/indie rock"/>
    <n v="7"/>
    <n v="18"/>
    <x v="4"/>
    <s v="indie rock"/>
    <x v="888"/>
    <d v="2011-09-01T06:00:00"/>
    <x v="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x v="0"/>
    <n v="32"/>
    <b v="0"/>
    <s v="music/indie rock"/>
    <n v="9"/>
    <n v="73.760000000000005"/>
    <x v="4"/>
    <s v="indie rock"/>
    <x v="889"/>
    <d v="2014-10-05T18:49:03"/>
    <x v="0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x v="0"/>
    <n v="4"/>
    <b v="0"/>
    <s v="music/indie rock"/>
    <n v="4"/>
    <n v="31.25"/>
    <x v="4"/>
    <s v="indie rock"/>
    <x v="890"/>
    <d v="2013-11-21T17:46:19"/>
    <x v="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x v="891"/>
    <x v="891"/>
    <x v="0"/>
    <n v="9"/>
    <b v="0"/>
    <s v="music/indie rock"/>
    <n v="3"/>
    <n v="28.8889"/>
    <x v="4"/>
    <s v="indie rock"/>
    <x v="891"/>
    <d v="2014-08-21T00:45:30"/>
    <x v="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x v="892"/>
    <x v="892"/>
    <x v="0"/>
    <n v="17"/>
    <b v="0"/>
    <s v="music/indie rock"/>
    <n v="41"/>
    <n v="143.8235"/>
    <x v="4"/>
    <s v="indie rock"/>
    <x v="892"/>
    <d v="2010-08-01T04:00:00"/>
    <x v="0"/>
  </r>
  <r>
    <x v="893"/>
    <x v="893"/>
    <s v="The Philly music scene is full of amazing talent. This annual music festival is to celebrate those gems within that scene!"/>
    <n v="2000"/>
    <n v="200"/>
    <x v="2"/>
    <s v="US"/>
    <s v="USD"/>
    <x v="893"/>
    <x v="893"/>
    <x v="0"/>
    <n v="5"/>
    <b v="0"/>
    <s v="music/indie rock"/>
    <n v="10"/>
    <n v="40"/>
    <x v="4"/>
    <s v="indie rock"/>
    <x v="893"/>
    <d v="2015-04-01T20:32:43"/>
    <x v="0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x v="894"/>
    <x v="894"/>
    <x v="0"/>
    <n v="53"/>
    <b v="0"/>
    <s v="music/indie rock"/>
    <n v="39"/>
    <n v="147.81129999999999"/>
    <x v="4"/>
    <s v="indie rock"/>
    <x v="894"/>
    <d v="2016-06-05T23:33:30"/>
    <x v="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x v="895"/>
    <x v="0"/>
    <n v="7"/>
    <b v="0"/>
    <s v="music/indie rock"/>
    <n v="2"/>
    <n v="27.857099999999999"/>
    <x v="4"/>
    <s v="indie rock"/>
    <x v="895"/>
    <d v="2010-10-25T03:03:49"/>
    <x v="0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x v="896"/>
    <x v="896"/>
    <x v="0"/>
    <n v="72"/>
    <b v="0"/>
    <s v="music/indie rock"/>
    <n v="40"/>
    <n v="44.444400000000002"/>
    <x v="4"/>
    <s v="indie rock"/>
    <x v="896"/>
    <d v="2015-08-28T04:00:00"/>
    <x v="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x v="897"/>
    <x v="0"/>
    <n v="0"/>
    <b v="0"/>
    <s v="music/indie rock"/>
    <n v="0"/>
    <s v="N/A"/>
    <x v="4"/>
    <s v="indie rock"/>
    <x v="897"/>
    <d v="2012-11-28T17:31:48"/>
    <x v="0"/>
  </r>
  <r>
    <x v="898"/>
    <x v="898"/>
    <s v="For each month in 2012, Sonnet will be releasing a Jesus-celebrating, grave-shattering, ear-tickling, mind-provoking song!"/>
    <n v="2500"/>
    <n v="70"/>
    <x v="2"/>
    <s v="US"/>
    <s v="USD"/>
    <x v="898"/>
    <x v="898"/>
    <x v="0"/>
    <n v="2"/>
    <b v="0"/>
    <s v="music/indie rock"/>
    <n v="3"/>
    <n v="35"/>
    <x v="4"/>
    <s v="indie rock"/>
    <x v="898"/>
    <d v="2012-01-15T18:11:50"/>
    <x v="0"/>
  </r>
  <r>
    <x v="899"/>
    <x v="899"/>
    <s v="Lets get 48/14 pressed and in your cd players,ipods,blogs, and facebook status'. Lets get it everywhere!"/>
    <n v="750"/>
    <n v="280"/>
    <x v="2"/>
    <s v="US"/>
    <s v="USD"/>
    <x v="899"/>
    <x v="899"/>
    <x v="0"/>
    <n v="8"/>
    <b v="0"/>
    <s v="music/indie rock"/>
    <n v="37"/>
    <n v="35"/>
    <x v="4"/>
    <s v="indie rock"/>
    <x v="899"/>
    <d v="2011-05-28T02:22:42"/>
    <x v="0"/>
  </r>
  <r>
    <x v="900"/>
    <x v="900"/>
    <s v="With Project Revive, I aim to protect and nurture the creative impulse through music."/>
    <n v="5000"/>
    <n v="21"/>
    <x v="2"/>
    <s v="US"/>
    <s v="USD"/>
    <x v="900"/>
    <x v="900"/>
    <x v="0"/>
    <n v="2"/>
    <b v="0"/>
    <s v="music/jazz"/>
    <n v="0"/>
    <n v="10.5"/>
    <x v="4"/>
    <s v="jazz"/>
    <x v="900"/>
    <d v="2016-03-30T19:23:22"/>
    <x v="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x v="0"/>
    <n v="0"/>
    <b v="0"/>
    <s v="music/jazz"/>
    <n v="0"/>
    <s v="N/A"/>
    <x v="4"/>
    <s v="jazz"/>
    <x v="901"/>
    <d v="2010-06-08T19:11:00"/>
    <x v="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x v="902"/>
    <x v="902"/>
    <x v="0"/>
    <n v="3"/>
    <b v="0"/>
    <s v="music/jazz"/>
    <n v="0"/>
    <n v="30"/>
    <x v="4"/>
    <s v="jazz"/>
    <x v="902"/>
    <d v="2014-08-30T15:30:00"/>
    <x v="0"/>
  </r>
  <r>
    <x v="903"/>
    <x v="903"/>
    <s v="The U City Jazz Festival is offered for free to the community and features the best jazz talent from the midwest."/>
    <n v="5000"/>
    <n v="160"/>
    <x v="2"/>
    <s v="US"/>
    <s v="USD"/>
    <x v="903"/>
    <x v="903"/>
    <x v="0"/>
    <n v="4"/>
    <b v="0"/>
    <s v="music/jazz"/>
    <n v="3"/>
    <n v="40"/>
    <x v="4"/>
    <s v="jazz"/>
    <x v="903"/>
    <d v="2012-09-23T02:25:00"/>
    <x v="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x v="904"/>
    <x v="904"/>
    <x v="0"/>
    <n v="3"/>
    <b v="0"/>
    <s v="music/jazz"/>
    <n v="0"/>
    <n v="50.333300000000001"/>
    <x v="4"/>
    <s v="jazz"/>
    <x v="904"/>
    <d v="2016-01-03T01:55:37"/>
    <x v="0"/>
  </r>
  <r>
    <x v="905"/>
    <x v="905"/>
    <s v="Working hard to get into the studio to record, produce, and edit my break out CD. I hope to realize my vision!"/>
    <n v="6500"/>
    <n v="196"/>
    <x v="2"/>
    <s v="US"/>
    <s v="USD"/>
    <x v="905"/>
    <x v="905"/>
    <x v="0"/>
    <n v="6"/>
    <b v="0"/>
    <s v="music/jazz"/>
    <n v="3"/>
    <n v="32.666699999999999"/>
    <x v="4"/>
    <s v="jazz"/>
    <x v="905"/>
    <d v="2011-01-24T05:45:26"/>
    <x v="0"/>
  </r>
  <r>
    <x v="906"/>
    <x v="906"/>
    <s v="The DMV's most respected saxophonist pay tribute to Motown."/>
    <n v="15000"/>
    <n v="0"/>
    <x v="2"/>
    <s v="US"/>
    <s v="USD"/>
    <x v="906"/>
    <x v="906"/>
    <x v="0"/>
    <n v="0"/>
    <b v="0"/>
    <s v="music/jazz"/>
    <n v="0"/>
    <s v="N/A"/>
    <x v="4"/>
    <s v="jazz"/>
    <x v="906"/>
    <d v="2014-03-13T03:33:10"/>
    <x v="0"/>
  </r>
  <r>
    <x v="907"/>
    <x v="907"/>
    <s v="Greg Chambers' self-titled CD needs support for post production, replication, and promotion."/>
    <n v="2900"/>
    <n v="0"/>
    <x v="2"/>
    <s v="US"/>
    <s v="USD"/>
    <x v="907"/>
    <x v="907"/>
    <x v="0"/>
    <n v="0"/>
    <b v="0"/>
    <s v="music/jazz"/>
    <n v="0"/>
    <s v="N/A"/>
    <x v="4"/>
    <s v="jazz"/>
    <x v="907"/>
    <d v="2011-09-11T04:37:03"/>
    <x v="0"/>
  </r>
  <r>
    <x v="908"/>
    <x v="908"/>
    <s v="This project is designed to help protect the environment by using Eco-friendly product packaging."/>
    <n v="2500"/>
    <n v="0"/>
    <x v="2"/>
    <s v="US"/>
    <s v="USD"/>
    <x v="908"/>
    <x v="908"/>
    <x v="0"/>
    <n v="0"/>
    <b v="0"/>
    <s v="music/jazz"/>
    <n v="0"/>
    <s v="N/A"/>
    <x v="4"/>
    <s v="jazz"/>
    <x v="908"/>
    <d v="2010-07-27T04:59:00"/>
    <x v="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x v="909"/>
    <x v="0"/>
    <n v="8"/>
    <b v="0"/>
    <s v="music/jazz"/>
    <n v="3"/>
    <n v="65"/>
    <x v="4"/>
    <s v="jazz"/>
    <x v="909"/>
    <d v="2012-07-23T04:00:00"/>
    <x v="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x v="0"/>
    <n v="5"/>
    <b v="0"/>
    <s v="music/jazz"/>
    <n v="22"/>
    <n v="24.6"/>
    <x v="4"/>
    <s v="jazz"/>
    <x v="910"/>
    <d v="2017-03-03T13:05:19"/>
    <x v="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x v="0"/>
    <n v="0"/>
    <b v="0"/>
    <s v="music/jazz"/>
    <n v="0"/>
    <s v="N/A"/>
    <x v="4"/>
    <s v="jazz"/>
    <x v="911"/>
    <d v="2014-01-24T00:07:25"/>
    <x v="0"/>
  </r>
  <r>
    <x v="912"/>
    <x v="912"/>
    <s v="My new album will be called Triad, an album of original music performed by me &amp; guest musical artists."/>
    <n v="3500"/>
    <n v="30"/>
    <x v="2"/>
    <s v="US"/>
    <s v="USD"/>
    <x v="912"/>
    <x v="912"/>
    <x v="0"/>
    <n v="2"/>
    <b v="0"/>
    <s v="music/jazz"/>
    <n v="1"/>
    <n v="15"/>
    <x v="4"/>
    <s v="jazz"/>
    <x v="912"/>
    <d v="2012-12-11T03:37:27"/>
    <x v="0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x v="913"/>
    <x v="0"/>
    <n v="24"/>
    <b v="0"/>
    <s v="music/jazz"/>
    <n v="7"/>
    <n v="82.583299999999994"/>
    <x v="4"/>
    <s v="jazz"/>
    <x v="913"/>
    <d v="2012-05-05T03:20:19"/>
    <x v="0"/>
  </r>
  <r>
    <x v="914"/>
    <x v="914"/>
    <s v="This project is for the making of a music video. All funds will go towards production costs for this event only."/>
    <n v="1500"/>
    <n v="0"/>
    <x v="2"/>
    <s v="US"/>
    <s v="USD"/>
    <x v="914"/>
    <x v="914"/>
    <x v="0"/>
    <n v="0"/>
    <b v="0"/>
    <s v="music/jazz"/>
    <n v="0"/>
    <s v="N/A"/>
    <x v="4"/>
    <s v="jazz"/>
    <x v="914"/>
    <d v="2012-08-25T18:19:07"/>
    <x v="0"/>
  </r>
  <r>
    <x v="915"/>
    <x v="915"/>
    <s v="â€œThe Deep Brooklyn Suiteâ€ is a series of musical impressions about living and surviving in Brooklyn."/>
    <n v="6500"/>
    <n v="375"/>
    <x v="2"/>
    <s v="US"/>
    <s v="USD"/>
    <x v="915"/>
    <x v="915"/>
    <x v="0"/>
    <n v="9"/>
    <b v="0"/>
    <s v="music/jazz"/>
    <n v="6"/>
    <n v="41.666699999999999"/>
    <x v="4"/>
    <s v="jazz"/>
    <x v="915"/>
    <d v="2012-03-01T04:59:00"/>
    <x v="0"/>
  </r>
  <r>
    <x v="916"/>
    <x v="916"/>
    <s v="Our next audio recording projects are scheduled for November 1 to 3, 2010 here in Kansas City, Missouri! "/>
    <n v="3300"/>
    <n v="0"/>
    <x v="2"/>
    <s v="US"/>
    <s v="USD"/>
    <x v="916"/>
    <x v="916"/>
    <x v="0"/>
    <n v="0"/>
    <b v="0"/>
    <s v="music/jazz"/>
    <n v="0"/>
    <s v="N/A"/>
    <x v="4"/>
    <s v="jazz"/>
    <x v="916"/>
    <d v="2010-10-22T05:00:00"/>
    <x v="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x v="917"/>
    <x v="0"/>
    <n v="1"/>
    <b v="0"/>
    <s v="music/jazz"/>
    <n v="1"/>
    <n v="30"/>
    <x v="4"/>
    <s v="jazz"/>
    <x v="917"/>
    <d v="2014-07-14T02:30:00"/>
    <x v="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x v="0"/>
    <n v="10"/>
    <b v="0"/>
    <s v="music/jazz"/>
    <n v="5"/>
    <n v="19.600000000000001"/>
    <x v="4"/>
    <s v="jazz"/>
    <x v="918"/>
    <d v="2014-12-01T22:59:21"/>
    <x v="0"/>
  </r>
  <r>
    <x v="919"/>
    <x v="919"/>
    <s v="Cool jazz with a New Orleans flavor."/>
    <n v="20000"/>
    <n v="100"/>
    <x v="2"/>
    <s v="US"/>
    <s v="USD"/>
    <x v="919"/>
    <x v="919"/>
    <x v="0"/>
    <n v="1"/>
    <b v="0"/>
    <s v="music/jazz"/>
    <n v="1"/>
    <n v="100"/>
    <x v="4"/>
    <s v="jazz"/>
    <x v="919"/>
    <d v="2012-12-19T15:24:05"/>
    <x v="0"/>
  </r>
  <r>
    <x v="920"/>
    <x v="920"/>
    <s v="Miami club band records powerhouse fusion album. You don't have to be a musician to understand the sound of jazz."/>
    <n v="5500"/>
    <n v="0"/>
    <x v="2"/>
    <s v="US"/>
    <s v="USD"/>
    <x v="920"/>
    <x v="920"/>
    <x v="0"/>
    <n v="0"/>
    <b v="0"/>
    <s v="music/jazz"/>
    <n v="0"/>
    <s v="N/A"/>
    <x v="4"/>
    <s v="jazz"/>
    <x v="920"/>
    <d v="2013-11-14T17:07:02"/>
    <x v="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x v="921"/>
    <x v="0"/>
    <n v="20"/>
    <b v="0"/>
    <s v="music/jazz"/>
    <n v="31"/>
    <n v="231.75"/>
    <x v="4"/>
    <s v="jazz"/>
    <x v="921"/>
    <d v="2011-12-12T05:06:16"/>
    <x v="0"/>
  </r>
  <r>
    <x v="922"/>
    <x v="922"/>
    <s v="Our goal is to help educate the world about jazz and its components; how it relates to love, romance, and success."/>
    <n v="27000"/>
    <n v="5680"/>
    <x v="2"/>
    <s v="US"/>
    <s v="USD"/>
    <x v="922"/>
    <x v="922"/>
    <x v="0"/>
    <n v="30"/>
    <b v="0"/>
    <s v="music/jazz"/>
    <n v="21"/>
    <n v="189.33330000000001"/>
    <x v="4"/>
    <s v="jazz"/>
    <x v="922"/>
    <d v="2014-10-01T12:43:13"/>
    <x v="0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x v="0"/>
    <n v="6"/>
    <b v="0"/>
    <s v="music/jazz"/>
    <n v="2"/>
    <n v="55"/>
    <x v="4"/>
    <s v="jazz"/>
    <x v="923"/>
    <d v="2014-11-22T00:02:03"/>
    <x v="0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x v="924"/>
    <x v="0"/>
    <n v="15"/>
    <b v="0"/>
    <s v="music/jazz"/>
    <n v="11"/>
    <n v="21.8"/>
    <x v="4"/>
    <s v="jazz"/>
    <x v="924"/>
    <d v="2013-02-13T22:37:49"/>
    <x v="0"/>
  </r>
  <r>
    <x v="925"/>
    <x v="925"/>
    <s v="This project is a mix of original &amp; standard song selections.  This phase covers recording and package design expenses."/>
    <n v="6000"/>
    <n v="160"/>
    <x v="2"/>
    <s v="US"/>
    <s v="USD"/>
    <x v="925"/>
    <x v="925"/>
    <x v="0"/>
    <n v="5"/>
    <b v="0"/>
    <s v="music/jazz"/>
    <n v="3"/>
    <n v="32"/>
    <x v="4"/>
    <s v="jazz"/>
    <x v="925"/>
    <d v="2013-11-27T22:08:31"/>
    <x v="0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x v="926"/>
    <x v="0"/>
    <n v="0"/>
    <b v="0"/>
    <s v="music/jazz"/>
    <n v="0"/>
    <s v="N/A"/>
    <x v="4"/>
    <s v="jazz"/>
    <x v="926"/>
    <d v="2010-07-08T22:40:00"/>
    <x v="0"/>
  </r>
  <r>
    <x v="927"/>
    <x v="927"/>
    <s v="Studio CD/DVD Solo project of Pianist &amp; Keyboardist Jetro da Silva"/>
    <n v="20000"/>
    <n v="0"/>
    <x v="2"/>
    <s v="US"/>
    <s v="USD"/>
    <x v="927"/>
    <x v="927"/>
    <x v="0"/>
    <n v="0"/>
    <b v="0"/>
    <s v="music/jazz"/>
    <n v="0"/>
    <s v="N/A"/>
    <x v="4"/>
    <s v="jazz"/>
    <x v="927"/>
    <d v="2012-05-14T19:44:55"/>
    <x v="0"/>
  </r>
  <r>
    <x v="928"/>
    <x v="928"/>
    <s v="A real Motown Backup singer on 22 gold and platinum albums headlines her own Jazz CD of Motown songs."/>
    <n v="14500"/>
    <n v="1575"/>
    <x v="2"/>
    <s v="US"/>
    <s v="USD"/>
    <x v="928"/>
    <x v="928"/>
    <x v="0"/>
    <n v="28"/>
    <b v="0"/>
    <s v="music/jazz"/>
    <n v="11"/>
    <n v="56.25"/>
    <x v="4"/>
    <s v="jazz"/>
    <x v="928"/>
    <d v="2012-11-18T00:00:00"/>
    <x v="0"/>
  </r>
  <r>
    <x v="929"/>
    <x v="929"/>
    <s v="I am searching for monetary funding to go into a good recording studio and record experimental intuitive improv jazz."/>
    <n v="500"/>
    <n v="0"/>
    <x v="2"/>
    <s v="US"/>
    <s v="USD"/>
    <x v="929"/>
    <x v="929"/>
    <x v="0"/>
    <n v="0"/>
    <b v="0"/>
    <s v="music/jazz"/>
    <n v="0"/>
    <s v="N/A"/>
    <x v="4"/>
    <s v="jazz"/>
    <x v="929"/>
    <d v="2012-04-09T04:42:49"/>
    <x v="0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x v="0"/>
    <n v="5"/>
    <b v="0"/>
    <s v="music/jazz"/>
    <n v="38"/>
    <n v="69"/>
    <x v="4"/>
    <s v="jazz"/>
    <x v="930"/>
    <d v="2010-06-25T21:32:00"/>
    <x v="0"/>
  </r>
  <r>
    <x v="931"/>
    <x v="931"/>
    <s v="A contemporary jazz project crossing music lines, from jazz to rock walking through some free elements and full of melody!"/>
    <n v="2000"/>
    <n v="131"/>
    <x v="2"/>
    <s v="GB"/>
    <s v="GBP"/>
    <x v="931"/>
    <x v="931"/>
    <x v="0"/>
    <n v="7"/>
    <b v="0"/>
    <s v="music/jazz"/>
    <n v="7"/>
    <n v="18.714300000000001"/>
    <x v="4"/>
    <s v="jazz"/>
    <x v="931"/>
    <d v="2014-03-16T22:00:00"/>
    <x v="0"/>
  </r>
  <r>
    <x v="932"/>
    <x v="932"/>
    <s v="Help me to create my 3rd album, a Christmas CD with 16 Holiday/Original favorites!"/>
    <n v="9500"/>
    <n v="1381"/>
    <x v="2"/>
    <s v="US"/>
    <s v="USD"/>
    <x v="932"/>
    <x v="932"/>
    <x v="0"/>
    <n v="30"/>
    <b v="0"/>
    <s v="music/jazz"/>
    <n v="15"/>
    <n v="46.033299999999997"/>
    <x v="4"/>
    <s v="jazz"/>
    <x v="932"/>
    <d v="2013-03-22T22:15:45"/>
    <x v="0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x v="933"/>
    <x v="933"/>
    <x v="0"/>
    <n v="2"/>
    <b v="0"/>
    <s v="music/jazz"/>
    <n v="6"/>
    <n v="60"/>
    <x v="4"/>
    <s v="jazz"/>
    <x v="933"/>
    <d v="2014-05-12T04:03:29"/>
    <x v="0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x v="934"/>
    <x v="934"/>
    <x v="0"/>
    <n v="30"/>
    <b v="0"/>
    <s v="music/jazz"/>
    <n v="30"/>
    <n v="50.666699999999999"/>
    <x v="4"/>
    <s v="jazz"/>
    <x v="934"/>
    <d v="2014-05-04T06:00:00"/>
    <x v="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x v="935"/>
    <x v="0"/>
    <n v="2"/>
    <b v="0"/>
    <s v="music/jazz"/>
    <n v="1"/>
    <n v="25"/>
    <x v="4"/>
    <s v="jazz"/>
    <x v="935"/>
    <d v="2016-01-29T08:00:29"/>
    <x v="0"/>
  </r>
  <r>
    <x v="936"/>
    <x v="936"/>
    <s v="A CD of a live Jazz concert featuring Marti Mendenhall, George Mitchell, Scott Steed and Todd Strait."/>
    <n v="1400"/>
    <n v="0"/>
    <x v="2"/>
    <s v="US"/>
    <s v="USD"/>
    <x v="936"/>
    <x v="936"/>
    <x v="0"/>
    <n v="0"/>
    <b v="0"/>
    <s v="music/jazz"/>
    <n v="0"/>
    <s v="N/A"/>
    <x v="4"/>
    <s v="jazz"/>
    <x v="936"/>
    <d v="2012-01-18T20:00:00"/>
    <x v="0"/>
  </r>
  <r>
    <x v="937"/>
    <x v="937"/>
    <s v="We've been invited to perform at Jazz Festival 2013. We must request funding to successfully manage this special invitation"/>
    <n v="3500"/>
    <n v="40"/>
    <x v="2"/>
    <s v="US"/>
    <s v="USD"/>
    <x v="937"/>
    <x v="937"/>
    <x v="0"/>
    <n v="2"/>
    <b v="0"/>
    <s v="music/jazz"/>
    <n v="1"/>
    <n v="20"/>
    <x v="4"/>
    <s v="jazz"/>
    <x v="937"/>
    <d v="2013-11-03T20:09:17"/>
    <x v="0"/>
  </r>
  <r>
    <x v="938"/>
    <x v="938"/>
    <s v="Creating new avenues of exposure for young Jazz &amp; Soul artists_x000a_to express their Art of Music."/>
    <n v="7000"/>
    <n v="25"/>
    <x v="2"/>
    <s v="US"/>
    <s v="USD"/>
    <x v="938"/>
    <x v="938"/>
    <x v="0"/>
    <n v="1"/>
    <b v="0"/>
    <s v="music/jazz"/>
    <n v="0"/>
    <n v="25"/>
    <x v="4"/>
    <s v="jazz"/>
    <x v="938"/>
    <d v="2012-09-02T11:30:48"/>
    <x v="0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x v="939"/>
    <x v="0"/>
    <n v="2"/>
    <b v="0"/>
    <s v="music/jazz"/>
    <n v="1"/>
    <n v="20"/>
    <x v="4"/>
    <s v="jazz"/>
    <x v="939"/>
    <d v="2013-06-30T19:58:00"/>
    <x v="0"/>
  </r>
  <r>
    <x v="940"/>
    <x v="940"/>
    <s v="The 1st club in your bag should be between your ears!  Light up Your Brain Power. Play Smarter. Swing the LUMIC Band.."/>
    <n v="9000"/>
    <n v="1544"/>
    <x v="2"/>
    <s v="US"/>
    <s v="USD"/>
    <x v="940"/>
    <x v="940"/>
    <x v="0"/>
    <n v="14"/>
    <b v="0"/>
    <s v="technology/wearables"/>
    <n v="17"/>
    <n v="110.28570000000001"/>
    <x v="2"/>
    <s v="wearables"/>
    <x v="940"/>
    <d v="2015-08-11T00:12:06"/>
    <x v="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x v="941"/>
    <x v="0"/>
    <n v="31"/>
    <b v="0"/>
    <s v="technology/wearables"/>
    <n v="2"/>
    <n v="37.451599999999999"/>
    <x v="2"/>
    <s v="wearables"/>
    <x v="941"/>
    <d v="2017-02-10T02:19:05"/>
    <x v="0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x v="942"/>
    <x v="942"/>
    <x v="0"/>
    <n v="16"/>
    <b v="0"/>
    <s v="technology/wearables"/>
    <n v="9"/>
    <n v="41.75"/>
    <x v="2"/>
    <s v="wearables"/>
    <x v="942"/>
    <d v="2016-02-18T20:14:20"/>
    <x v="0"/>
  </r>
  <r>
    <x v="943"/>
    <x v="943"/>
    <s v="A mask for home or travel that will give you the best, undisturbed sleep of your life."/>
    <n v="3000"/>
    <n v="289"/>
    <x v="2"/>
    <s v="US"/>
    <s v="USD"/>
    <x v="943"/>
    <x v="943"/>
    <x v="0"/>
    <n v="12"/>
    <b v="0"/>
    <s v="technology/wearables"/>
    <n v="10"/>
    <n v="24.083300000000001"/>
    <x v="2"/>
    <s v="wearables"/>
    <x v="943"/>
    <d v="2016-11-29T17:01:45"/>
    <x v="0"/>
  </r>
  <r>
    <x v="944"/>
    <x v="944"/>
    <s v="Find your pet when it's missing, digitally store pet-related information, and locate pet friend establishments and services."/>
    <n v="50000"/>
    <n v="6663"/>
    <x v="2"/>
    <s v="US"/>
    <s v="USD"/>
    <x v="944"/>
    <x v="944"/>
    <x v="0"/>
    <n v="96"/>
    <b v="0"/>
    <s v="technology/wearables"/>
    <n v="13"/>
    <n v="69.406300000000002"/>
    <x v="2"/>
    <s v="wearables"/>
    <x v="944"/>
    <d v="2016-04-18T14:00:00"/>
    <x v="0"/>
  </r>
  <r>
    <x v="945"/>
    <x v="945"/>
    <s v="Make your watch Smart ! CT Band is an ultra-thin, high-tech smart watch-strap awarded twice at CES 2017 las vegas"/>
    <n v="100000"/>
    <n v="2484"/>
    <x v="2"/>
    <s v="FR"/>
    <s v="EUR"/>
    <x v="945"/>
    <x v="945"/>
    <x v="0"/>
    <n v="16"/>
    <b v="0"/>
    <s v="technology/wearables"/>
    <n v="2"/>
    <n v="155.25"/>
    <x v="2"/>
    <s v="wearables"/>
    <x v="945"/>
    <d v="2017-02-18T23:59:00"/>
    <x v="0"/>
  </r>
  <r>
    <x v="946"/>
    <x v="946"/>
    <s v="Soft edged-Hard working. The perfect wearable organization for the home and professional shop."/>
    <n v="15000"/>
    <n v="286"/>
    <x v="2"/>
    <s v="US"/>
    <s v="USD"/>
    <x v="946"/>
    <x v="946"/>
    <x v="0"/>
    <n v="5"/>
    <b v="0"/>
    <s v="technology/wearables"/>
    <n v="2"/>
    <n v="57.2"/>
    <x v="2"/>
    <s v="wearables"/>
    <x v="946"/>
    <d v="2016-09-09T18:00:48"/>
    <x v="0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x v="947"/>
    <x v="0"/>
    <n v="0"/>
    <b v="0"/>
    <s v="technology/wearables"/>
    <n v="0"/>
    <s v="N/A"/>
    <x v="2"/>
    <s v="wearables"/>
    <x v="947"/>
    <d v="2016-06-30T18:45:06"/>
    <x v="0"/>
  </r>
  <r>
    <x v="948"/>
    <x v="948"/>
    <s v="T-Shirt with Led panel controlled by Android app over WiFi. _x000a_Multiple shirts, games, text, video effects support,"/>
    <n v="4000"/>
    <n v="480"/>
    <x v="2"/>
    <s v="NL"/>
    <s v="EUR"/>
    <x v="948"/>
    <x v="948"/>
    <x v="0"/>
    <n v="8"/>
    <b v="0"/>
    <s v="technology/wearables"/>
    <n v="12"/>
    <n v="60"/>
    <x v="2"/>
    <s v="wearables"/>
    <x v="948"/>
    <d v="2016-03-12T19:52:44"/>
    <x v="0"/>
  </r>
  <r>
    <x v="949"/>
    <x v="949"/>
    <s v="Der INBED ist ein innovatives Multisensor-Wearable fÃ¼r die SturzprÃ¤vention motorisch eingeschrÃ¤nkter Personen."/>
    <n v="20000"/>
    <n v="273"/>
    <x v="2"/>
    <s v="DE"/>
    <s v="EUR"/>
    <x v="949"/>
    <x v="949"/>
    <x v="0"/>
    <n v="7"/>
    <b v="0"/>
    <s v="technology/wearables"/>
    <n v="1"/>
    <n v="39"/>
    <x v="2"/>
    <s v="wearables"/>
    <x v="949"/>
    <d v="2016-02-21T01:02:56"/>
    <x v="0"/>
  </r>
  <r>
    <x v="950"/>
    <x v="950"/>
    <s v="Rider worn tail light brake light. Adheres to virtually any coat, jacket or vest. Stays on even when you get off."/>
    <n v="5000"/>
    <n v="1402"/>
    <x v="2"/>
    <s v="CA"/>
    <s v="CAD"/>
    <x v="950"/>
    <x v="950"/>
    <x v="0"/>
    <n v="24"/>
    <b v="0"/>
    <s v="technology/wearables"/>
    <n v="28"/>
    <n v="58.416699999999999"/>
    <x v="2"/>
    <s v="wearables"/>
    <x v="950"/>
    <d v="2016-01-17T18:01:01"/>
    <x v="0"/>
  </r>
  <r>
    <x v="951"/>
    <x v="951"/>
    <s v="Revolutionizing the way we walk our dogs!"/>
    <n v="50000"/>
    <n v="19195"/>
    <x v="2"/>
    <s v="US"/>
    <s v="USD"/>
    <x v="951"/>
    <x v="951"/>
    <x v="0"/>
    <n v="121"/>
    <b v="0"/>
    <s v="technology/wearables"/>
    <n v="38"/>
    <n v="158.63640000000001"/>
    <x v="2"/>
    <s v="wearables"/>
    <x v="951"/>
    <d v="2016-06-04T15:41:12"/>
    <x v="0"/>
  </r>
  <r>
    <x v="952"/>
    <x v="952"/>
    <s v="Audionoggin: Wireless personal surround sound for the athlete in everyone."/>
    <n v="49000"/>
    <n v="19572"/>
    <x v="2"/>
    <s v="US"/>
    <s v="USD"/>
    <x v="952"/>
    <x v="952"/>
    <x v="0"/>
    <n v="196"/>
    <b v="0"/>
    <s v="technology/wearables"/>
    <n v="40"/>
    <n v="99.857100000000003"/>
    <x v="2"/>
    <s v="wearables"/>
    <x v="952"/>
    <d v="2016-11-18T15:43:32"/>
    <x v="0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x v="953"/>
    <x v="953"/>
    <x v="0"/>
    <n v="5"/>
    <b v="0"/>
    <s v="technology/wearables"/>
    <n v="1"/>
    <n v="25.2"/>
    <x v="2"/>
    <s v="wearables"/>
    <x v="953"/>
    <d v="2015-01-25T03:56:39"/>
    <x v="0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x v="954"/>
    <x v="954"/>
    <x v="0"/>
    <n v="73"/>
    <b v="0"/>
    <s v="technology/wearables"/>
    <n v="43"/>
    <n v="89.191800000000001"/>
    <x v="2"/>
    <s v="wearables"/>
    <x v="954"/>
    <d v="2015-08-20T20:00:39"/>
    <x v="0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x v="955"/>
    <x v="955"/>
    <x v="0"/>
    <n v="93"/>
    <b v="0"/>
    <s v="technology/wearables"/>
    <n v="6"/>
    <n v="182.62370000000001"/>
    <x v="2"/>
    <s v="wearables"/>
    <x v="955"/>
    <d v="2016-09-13T07:05:00"/>
    <x v="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x v="0"/>
    <n v="17"/>
    <b v="0"/>
    <s v="technology/wearables"/>
    <n v="2"/>
    <n v="50.647100000000002"/>
    <x v="2"/>
    <s v="wearables"/>
    <x v="956"/>
    <d v="2015-04-26T20:55:59"/>
    <x v="0"/>
  </r>
  <r>
    <x v="957"/>
    <x v="957"/>
    <s v="A Leather Smart watch Band, that NEVER needs to be charged for only $37!"/>
    <n v="12000"/>
    <n v="233"/>
    <x v="2"/>
    <s v="US"/>
    <s v="USD"/>
    <x v="957"/>
    <x v="957"/>
    <x v="0"/>
    <n v="7"/>
    <b v="0"/>
    <s v="technology/wearables"/>
    <n v="2"/>
    <n v="33.285699999999999"/>
    <x v="2"/>
    <s v="wearables"/>
    <x v="957"/>
    <d v="2016-11-17T14:15:33"/>
    <x v="0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x v="958"/>
    <x v="0"/>
    <n v="17"/>
    <b v="0"/>
    <s v="technology/wearables"/>
    <n v="11"/>
    <n v="51.823500000000003"/>
    <x v="2"/>
    <s v="wearables"/>
    <x v="958"/>
    <d v="2015-04-10T04:59:00"/>
    <x v="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x v="959"/>
    <x v="0"/>
    <n v="171"/>
    <b v="0"/>
    <s v="technology/wearables"/>
    <n v="39"/>
    <n v="113.62569999999999"/>
    <x v="2"/>
    <s v="wearables"/>
    <x v="959"/>
    <d v="2015-01-19T04:11:05"/>
    <x v="0"/>
  </r>
  <r>
    <x v="960"/>
    <x v="960"/>
    <s v="Kai sits right behind your ear and lets you access a smart voice interface 24/7. Call, text, search, and even call an Uber."/>
    <n v="55650"/>
    <n v="25655"/>
    <x v="2"/>
    <s v="US"/>
    <s v="USD"/>
    <x v="960"/>
    <x v="960"/>
    <x v="0"/>
    <n v="188"/>
    <b v="0"/>
    <s v="technology/wearables"/>
    <n v="46"/>
    <n v="136.46279999999999"/>
    <x v="2"/>
    <s v="wearables"/>
    <x v="960"/>
    <d v="2017-03-14T14:02:35"/>
    <x v="0"/>
  </r>
  <r>
    <x v="961"/>
    <x v="961"/>
    <s v="Active, happy &amp; healthy together! _x000a_Thatâ€™s our mission for all dogs and their parents."/>
    <n v="95000"/>
    <n v="40079"/>
    <x v="2"/>
    <s v="US"/>
    <s v="USD"/>
    <x v="961"/>
    <x v="961"/>
    <x v="0"/>
    <n v="110"/>
    <b v="0"/>
    <s v="technology/wearables"/>
    <n v="42"/>
    <n v="364.35449999999997"/>
    <x v="2"/>
    <s v="wearables"/>
    <x v="961"/>
    <d v="2017-02-20T19:00:00"/>
    <x v="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x v="962"/>
    <x v="0"/>
    <n v="37"/>
    <b v="0"/>
    <s v="technology/wearables"/>
    <n v="28"/>
    <n v="19.243200000000002"/>
    <x v="2"/>
    <s v="wearables"/>
    <x v="962"/>
    <d v="2016-02-11T17:05:53"/>
    <x v="0"/>
  </r>
  <r>
    <x v="963"/>
    <x v="963"/>
    <s v="WE are molding an educated, motivated, non violent GENERATION!"/>
    <n v="35000"/>
    <n v="377"/>
    <x v="2"/>
    <s v="US"/>
    <s v="USD"/>
    <x v="963"/>
    <x v="963"/>
    <x v="0"/>
    <n v="9"/>
    <b v="0"/>
    <s v="technology/wearables"/>
    <n v="1"/>
    <n v="41.8889"/>
    <x v="2"/>
    <s v="wearables"/>
    <x v="963"/>
    <d v="2016-10-17T15:15:19"/>
    <x v="0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x v="964"/>
    <x v="0"/>
    <n v="29"/>
    <b v="0"/>
    <s v="technology/wearables"/>
    <n v="1"/>
    <n v="30.310300000000002"/>
    <x v="2"/>
    <s v="wearables"/>
    <x v="964"/>
    <d v="2015-09-01T15:05:19"/>
    <x v="0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x v="965"/>
    <x v="0"/>
    <n v="6"/>
    <b v="0"/>
    <s v="technology/wearables"/>
    <n v="1"/>
    <n v="49.666699999999999"/>
    <x v="2"/>
    <s v="wearables"/>
    <x v="965"/>
    <d v="2016-10-26T03:59:00"/>
    <x v="0"/>
  </r>
  <r>
    <x v="966"/>
    <x v="966"/>
    <s v="ICE SHIRT; running, multi-sport, cycling, &amp; athletic wear shirts that hold melting ice to cool you on hot days."/>
    <n v="12000"/>
    <n v="1776"/>
    <x v="2"/>
    <s v="US"/>
    <s v="USD"/>
    <x v="966"/>
    <x v="966"/>
    <x v="0"/>
    <n v="30"/>
    <b v="0"/>
    <s v="technology/wearables"/>
    <n v="15"/>
    <n v="59.2"/>
    <x v="2"/>
    <s v="wearables"/>
    <x v="966"/>
    <d v="2016-10-06T15:15:32"/>
    <x v="0"/>
  </r>
  <r>
    <x v="967"/>
    <x v="967"/>
    <s v="Better Beanie is the new therapeutic wearable designed to assist you while keeping your hands free."/>
    <n v="20000"/>
    <n v="3562"/>
    <x v="2"/>
    <s v="US"/>
    <s v="USD"/>
    <x v="967"/>
    <x v="967"/>
    <x v="0"/>
    <n v="81"/>
    <b v="0"/>
    <s v="technology/wearables"/>
    <n v="18"/>
    <n v="43.975299999999997"/>
    <x v="2"/>
    <s v="wearables"/>
    <x v="967"/>
    <d v="2016-04-22T05:06:14"/>
    <x v="0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x v="968"/>
    <x v="968"/>
    <x v="0"/>
    <n v="4"/>
    <b v="0"/>
    <s v="technology/wearables"/>
    <n v="1"/>
    <n v="26.5"/>
    <x v="2"/>
    <s v="wearables"/>
    <x v="968"/>
    <d v="2014-08-15T20:20:34"/>
    <x v="0"/>
  </r>
  <r>
    <x v="969"/>
    <x v="969"/>
    <s v="Geek &amp; Chic Smart Jewelry Collection, Wearables Meet Style!"/>
    <n v="30000"/>
    <n v="14000"/>
    <x v="2"/>
    <s v="MX"/>
    <s v="MXN"/>
    <x v="969"/>
    <x v="969"/>
    <x v="0"/>
    <n v="11"/>
    <b v="0"/>
    <s v="technology/wearables"/>
    <n v="47"/>
    <n v="1272.7273"/>
    <x v="2"/>
    <s v="wearables"/>
    <x v="969"/>
    <d v="2017-02-09T07:16:47"/>
    <x v="0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x v="970"/>
    <x v="970"/>
    <x v="0"/>
    <n v="14"/>
    <b v="0"/>
    <s v="technology/wearables"/>
    <n v="46"/>
    <n v="164"/>
    <x v="2"/>
    <s v="wearables"/>
    <x v="970"/>
    <d v="2017-01-23T04:59:00"/>
    <x v="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x v="971"/>
    <x v="971"/>
    <x v="0"/>
    <n v="5"/>
    <b v="0"/>
    <s v="technology/wearables"/>
    <n v="0"/>
    <n v="45.2"/>
    <x v="2"/>
    <s v="wearables"/>
    <x v="971"/>
    <d v="2015-06-01T17:01:00"/>
    <x v="0"/>
  </r>
  <r>
    <x v="972"/>
    <x v="972"/>
    <s v="Slackers Patent-Pending Magnetic Clip and Cable System, Amazing Sound, Durability and Value Can't Be Beat...AT ANY PRICE!!"/>
    <n v="20000"/>
    <n v="6925"/>
    <x v="2"/>
    <s v="US"/>
    <s v="USD"/>
    <x v="972"/>
    <x v="972"/>
    <x v="0"/>
    <n v="45"/>
    <b v="0"/>
    <s v="technology/wearables"/>
    <n v="35"/>
    <n v="153.88890000000001"/>
    <x v="2"/>
    <s v="wearables"/>
    <x v="972"/>
    <d v="2014-09-04T06:59:00"/>
    <x v="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x v="973"/>
    <x v="0"/>
    <n v="8"/>
    <b v="0"/>
    <s v="technology/wearables"/>
    <n v="2"/>
    <n v="51.375"/>
    <x v="2"/>
    <s v="wearables"/>
    <x v="973"/>
    <d v="2015-11-09T01:21:33"/>
    <x v="0"/>
  </r>
  <r>
    <x v="974"/>
    <x v="974"/>
    <s v="The device that allows those with artificial knees or arthritic knees to kneel down without putting pressure on their knees."/>
    <n v="50000"/>
    <n v="280"/>
    <x v="2"/>
    <s v="US"/>
    <s v="USD"/>
    <x v="974"/>
    <x v="974"/>
    <x v="0"/>
    <n v="3"/>
    <b v="0"/>
    <s v="technology/wearables"/>
    <n v="1"/>
    <n v="93.333299999999994"/>
    <x v="2"/>
    <s v="wearables"/>
    <x v="974"/>
    <d v="2016-03-25T16:59:16"/>
    <x v="0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x v="975"/>
    <x v="0"/>
    <n v="24"/>
    <b v="0"/>
    <s v="technology/wearables"/>
    <n v="3"/>
    <n v="108.625"/>
    <x v="2"/>
    <s v="wearables"/>
    <x v="975"/>
    <d v="2016-06-28T16:43:05"/>
    <x v="0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x v="976"/>
    <x v="0"/>
    <n v="18"/>
    <b v="0"/>
    <s v="technology/wearables"/>
    <n v="2"/>
    <n v="160.5"/>
    <x v="2"/>
    <s v="wearables"/>
    <x v="976"/>
    <d v="2015-08-14T01:24:57"/>
    <x v="0"/>
  </r>
  <r>
    <x v="977"/>
    <x v="977"/>
    <s v="The unique adapter to apply standard watch straps at your Samsung Gear S2 Sport and Sport 3G! Small, functional and handsome."/>
    <n v="2700"/>
    <n v="909"/>
    <x v="2"/>
    <s v="AT"/>
    <s v="EUR"/>
    <x v="977"/>
    <x v="977"/>
    <x v="0"/>
    <n v="12"/>
    <b v="0"/>
    <s v="technology/wearables"/>
    <n v="34"/>
    <n v="75.75"/>
    <x v="2"/>
    <s v="wearables"/>
    <x v="977"/>
    <d v="2016-02-21T22:36:37"/>
    <x v="0"/>
  </r>
  <r>
    <x v="978"/>
    <x v="978"/>
    <s v="hidn tempo is an intelligent watch band that allows you to monitor your stress and manage it anywhere, anytime."/>
    <n v="172889"/>
    <n v="97273"/>
    <x v="2"/>
    <s v="SE"/>
    <s v="SEK"/>
    <x v="978"/>
    <x v="978"/>
    <x v="0"/>
    <n v="123"/>
    <b v="0"/>
    <s v="technology/wearables"/>
    <n v="56"/>
    <n v="790.8374"/>
    <x v="2"/>
    <s v="wearables"/>
    <x v="978"/>
    <d v="2016-02-25T07:25:01"/>
    <x v="0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x v="979"/>
    <x v="0"/>
    <n v="96"/>
    <b v="0"/>
    <s v="technology/wearables"/>
    <n v="83"/>
    <n v="301.93920000000003"/>
    <x v="2"/>
    <s v="wearables"/>
    <x v="979"/>
    <d v="2016-06-20T18:59:00"/>
    <x v="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x v="980"/>
    <x v="0"/>
    <n v="31"/>
    <b v="0"/>
    <s v="technology/wearables"/>
    <n v="15"/>
    <n v="47.935499999999998"/>
    <x v="2"/>
    <s v="wearables"/>
    <x v="980"/>
    <d v="2014-11-30T22:42:02"/>
    <x v="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x v="981"/>
    <x v="0"/>
    <n v="4"/>
    <b v="0"/>
    <s v="technology/wearables"/>
    <n v="0"/>
    <n v="2.75"/>
    <x v="2"/>
    <s v="wearables"/>
    <x v="981"/>
    <d v="2014-08-09T22:43:42"/>
    <x v="0"/>
  </r>
  <r>
    <x v="982"/>
    <x v="982"/>
    <s v="revolutonary ultra-slim 2-in-1 Smart  2-in-1 I-PHONE handle/WALLETtm with 360 rotatiion"/>
    <n v="17500"/>
    <n v="3"/>
    <x v="2"/>
    <s v="US"/>
    <s v="USD"/>
    <x v="982"/>
    <x v="982"/>
    <x v="0"/>
    <n v="3"/>
    <b v="0"/>
    <s v="technology/wearables"/>
    <n v="0"/>
    <n v="1"/>
    <x v="2"/>
    <s v="wearables"/>
    <x v="982"/>
    <d v="2016-10-02T18:04:46"/>
    <x v="0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x v="0"/>
    <n v="179"/>
    <b v="0"/>
    <s v="technology/wearables"/>
    <n v="30"/>
    <n v="171.79329999999999"/>
    <x v="2"/>
    <s v="wearables"/>
    <x v="983"/>
    <d v="2016-08-23T20:54:00"/>
    <x v="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x v="0"/>
    <n v="3"/>
    <b v="0"/>
    <s v="technology/wearables"/>
    <n v="1"/>
    <n v="35.333300000000001"/>
    <x v="2"/>
    <s v="wearables"/>
    <x v="984"/>
    <d v="2015-03-28T01:46:48"/>
    <x v="0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x v="985"/>
    <x v="985"/>
    <x v="0"/>
    <n v="23"/>
    <b v="0"/>
    <s v="technology/wearables"/>
    <n v="6"/>
    <n v="82.087000000000003"/>
    <x v="2"/>
    <s v="wearables"/>
    <x v="985"/>
    <d v="2015-12-31T23:00:00"/>
    <x v="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x v="986"/>
    <x v="0"/>
    <n v="23"/>
    <b v="0"/>
    <s v="technology/wearables"/>
    <n v="13"/>
    <n v="110.86960000000001"/>
    <x v="2"/>
    <s v="wearables"/>
    <x v="986"/>
    <d v="2016-01-10T00:00:00"/>
    <x v="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x v="987"/>
    <x v="987"/>
    <x v="0"/>
    <n v="41"/>
    <b v="0"/>
    <s v="technology/wearables"/>
    <n v="13"/>
    <n v="161.21950000000001"/>
    <x v="2"/>
    <s v="wearables"/>
    <x v="987"/>
    <d v="2014-06-23T07:04:10"/>
    <x v="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x v="0"/>
    <n v="0"/>
    <b v="0"/>
    <s v="technology/wearables"/>
    <n v="0"/>
    <s v="N/A"/>
    <x v="2"/>
    <s v="wearables"/>
    <x v="988"/>
    <d v="2016-10-01T08:33:45"/>
    <x v="0"/>
  </r>
  <r>
    <x v="989"/>
    <x v="989"/>
    <s v="The most useful phone charger you will ever buy"/>
    <n v="10000"/>
    <n v="1677"/>
    <x v="2"/>
    <s v="US"/>
    <s v="USD"/>
    <x v="989"/>
    <x v="989"/>
    <x v="0"/>
    <n v="32"/>
    <b v="0"/>
    <s v="technology/wearables"/>
    <n v="17"/>
    <n v="52.406300000000002"/>
    <x v="2"/>
    <s v="wearables"/>
    <x v="989"/>
    <d v="2016-09-28T22:24:55"/>
    <x v="0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x v="990"/>
    <x v="0"/>
    <n v="2"/>
    <b v="0"/>
    <s v="technology/wearables"/>
    <n v="0"/>
    <n v="13"/>
    <x v="2"/>
    <s v="wearables"/>
    <x v="990"/>
    <d v="2014-09-03T18:49:24"/>
    <x v="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x v="0"/>
    <n v="7"/>
    <b v="0"/>
    <s v="technology/wearables"/>
    <n v="4"/>
    <n v="30.285699999999999"/>
    <x v="2"/>
    <s v="wearables"/>
    <x v="991"/>
    <d v="2016-07-12T18:51:00"/>
    <x v="0"/>
  </r>
  <r>
    <x v="992"/>
    <x v="992"/>
    <s v="The HOTTEST and COOLEST thing yet! WairConditioning... an entirely new level of comfortability!"/>
    <n v="100000"/>
    <n v="467"/>
    <x v="2"/>
    <s v="US"/>
    <s v="USD"/>
    <x v="992"/>
    <x v="992"/>
    <x v="0"/>
    <n v="4"/>
    <b v="0"/>
    <s v="technology/wearables"/>
    <n v="0"/>
    <n v="116.75"/>
    <x v="2"/>
    <s v="wearables"/>
    <x v="992"/>
    <d v="2016-05-07T21:11:59"/>
    <x v="0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x v="993"/>
    <x v="993"/>
    <x v="0"/>
    <n v="196"/>
    <b v="0"/>
    <s v="technology/wearables"/>
    <n v="25"/>
    <n v="89.596900000000005"/>
    <x v="2"/>
    <s v="wearables"/>
    <x v="993"/>
    <d v="2016-11-12T05:00:00"/>
    <x v="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x v="0"/>
    <n v="11"/>
    <b v="0"/>
    <s v="technology/wearables"/>
    <n v="2"/>
    <n v="424.4545"/>
    <x v="2"/>
    <s v="wearables"/>
    <x v="994"/>
    <d v="2014-11-30T22:59:00"/>
    <x v="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x v="995"/>
    <x v="995"/>
    <x v="0"/>
    <n v="9"/>
    <b v="0"/>
    <s v="technology/wearables"/>
    <n v="7"/>
    <n v="80.666700000000006"/>
    <x v="2"/>
    <s v="wearables"/>
    <x v="995"/>
    <d v="2014-11-29T16:00:00"/>
    <x v="0"/>
  </r>
  <r>
    <x v="996"/>
    <x v="996"/>
    <s v="Study the behaviour of technical communities by tracking their movement  through wearables"/>
    <n v="4000"/>
    <n v="65"/>
    <x v="2"/>
    <s v="US"/>
    <s v="USD"/>
    <x v="996"/>
    <x v="996"/>
    <x v="0"/>
    <n v="5"/>
    <b v="0"/>
    <s v="technology/wearables"/>
    <n v="2"/>
    <n v="13"/>
    <x v="2"/>
    <s v="wearables"/>
    <x v="996"/>
    <d v="2014-07-27T15:27:00"/>
    <x v="0"/>
  </r>
  <r>
    <x v="997"/>
    <x v="997"/>
    <s v="The iPhanny keeps your iPhone 6 safe from bending in those dangerous pants pockets."/>
    <n v="5000"/>
    <n v="65"/>
    <x v="2"/>
    <s v="US"/>
    <s v="USD"/>
    <x v="997"/>
    <x v="997"/>
    <x v="0"/>
    <n v="8"/>
    <b v="0"/>
    <s v="technology/wearables"/>
    <n v="1"/>
    <n v="8.125"/>
    <x v="2"/>
    <s v="wearables"/>
    <x v="997"/>
    <d v="2014-11-28T03:28:17"/>
    <x v="0"/>
  </r>
  <r>
    <x v="998"/>
    <x v="998"/>
    <s v="Ollinfit is the first wearable fitness trainer with 3 sensors for superior accuracy, feedback and results."/>
    <n v="60000"/>
    <n v="35135"/>
    <x v="2"/>
    <s v="CA"/>
    <s v="CAD"/>
    <x v="998"/>
    <x v="998"/>
    <x v="0"/>
    <n v="229"/>
    <b v="0"/>
    <s v="technology/wearables"/>
    <n v="59"/>
    <n v="153.42789999999999"/>
    <x v="2"/>
    <s v="wearables"/>
    <x v="998"/>
    <d v="2015-11-19T05:03:21"/>
    <x v="0"/>
  </r>
  <r>
    <x v="999"/>
    <x v="999"/>
    <s v="Built in running, cycling, pedometer, and golf features for the edge you need to perform at your very best!"/>
    <n v="150000"/>
    <n v="11683"/>
    <x v="2"/>
    <s v="CA"/>
    <s v="CAD"/>
    <x v="999"/>
    <x v="999"/>
    <x v="0"/>
    <n v="40"/>
    <b v="0"/>
    <s v="technology/wearables"/>
    <n v="8"/>
    <n v="292.07499999999999"/>
    <x v="2"/>
    <s v="wearables"/>
    <x v="999"/>
    <d v="2014-11-13T08:02:00"/>
    <x v="0"/>
  </r>
  <r>
    <x v="1000"/>
    <x v="1000"/>
    <s v="Ristola watches made in La Chaux de-Fonds, Switzerland. A new brand of COSC and ISO Certified Professional watches."/>
    <n v="894700"/>
    <n v="19824"/>
    <x v="1"/>
    <s v="US"/>
    <s v="USD"/>
    <x v="1000"/>
    <x v="1000"/>
    <x v="0"/>
    <n v="6"/>
    <b v="0"/>
    <s v="technology/wearables"/>
    <n v="2"/>
    <n v="3304"/>
    <x v="2"/>
    <s v="wearables"/>
    <x v="1000"/>
    <d v="2017-03-15T00:26:00"/>
    <x v="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x v="1001"/>
    <x v="0"/>
    <n v="4"/>
    <b v="0"/>
    <s v="technology/wearables"/>
    <n v="104"/>
    <n v="1300"/>
    <x v="2"/>
    <s v="wearables"/>
    <x v="1001"/>
    <d v="2017-01-30T17:16:53"/>
    <x v="0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x v="1002"/>
    <x v="0"/>
    <n v="22"/>
    <b v="0"/>
    <s v="technology/wearables"/>
    <n v="30"/>
    <n v="134.5455"/>
    <x v="2"/>
    <s v="wearables"/>
    <x v="1002"/>
    <d v="2015-12-17T05:59:00"/>
    <x v="0"/>
  </r>
  <r>
    <x v="1003"/>
    <x v="1003"/>
    <s v="Connected, heating, premium quality and comfortable leather sneakers - hand-crafted in France."/>
    <n v="20000"/>
    <n v="3211"/>
    <x v="1"/>
    <s v="FR"/>
    <s v="EUR"/>
    <x v="1003"/>
    <x v="1003"/>
    <x v="0"/>
    <n v="15"/>
    <b v="0"/>
    <s v="technology/wearables"/>
    <n v="16"/>
    <n v="214.0667"/>
    <x v="2"/>
    <s v="wearables"/>
    <x v="1003"/>
    <d v="2017-03-16T16:01:01"/>
    <x v="0"/>
  </r>
  <r>
    <x v="1004"/>
    <x v="1004"/>
    <s v="Harnessing wearable technology as a powerful defense for food-allergy children."/>
    <n v="25000"/>
    <n v="20552"/>
    <x v="1"/>
    <s v="US"/>
    <s v="USD"/>
    <x v="1004"/>
    <x v="1004"/>
    <x v="0"/>
    <n v="95"/>
    <b v="0"/>
    <s v="technology/wearables"/>
    <n v="82"/>
    <n v="216.33680000000001"/>
    <x v="2"/>
    <s v="wearables"/>
    <x v="1004"/>
    <d v="2016-02-18T17:00:27"/>
    <x v="0"/>
  </r>
  <r>
    <x v="1005"/>
    <x v="1005"/>
    <s v="The Forcite Alpine helmet records 4K footage and keeps you connected all in one sleek design."/>
    <n v="200000"/>
    <n v="150102"/>
    <x v="1"/>
    <s v="US"/>
    <s v="USD"/>
    <x v="1005"/>
    <x v="1005"/>
    <x v="0"/>
    <n v="161"/>
    <b v="0"/>
    <s v="technology/wearables"/>
    <n v="75"/>
    <n v="932.31060000000002"/>
    <x v="2"/>
    <s v="wearables"/>
    <x v="1005"/>
    <d v="2015-10-30T14:59:43"/>
    <x v="0"/>
  </r>
  <r>
    <x v="1006"/>
    <x v="1006"/>
    <s v="Sweat resistant, colorful, durable, CUSTOMIZABLE, watch bands &amp; protector bands that fit the Moto360 smartwatch."/>
    <n v="4000"/>
    <n v="234"/>
    <x v="1"/>
    <s v="US"/>
    <s v="USD"/>
    <x v="1006"/>
    <x v="1006"/>
    <x v="0"/>
    <n v="8"/>
    <b v="0"/>
    <s v="technology/wearables"/>
    <n v="6"/>
    <n v="29.25"/>
    <x v="2"/>
    <s v="wearables"/>
    <x v="1006"/>
    <d v="2014-12-12T07:11:00"/>
    <x v="0"/>
  </r>
  <r>
    <x v="1007"/>
    <x v="1007"/>
    <s v="Our knee sleeve monitors your muscles and recommends rest time (on a mobile app) when it detects overexertion!"/>
    <n v="30000"/>
    <n v="13296"/>
    <x v="1"/>
    <s v="US"/>
    <s v="USD"/>
    <x v="1007"/>
    <x v="1007"/>
    <x v="0"/>
    <n v="76"/>
    <b v="0"/>
    <s v="technology/wearables"/>
    <n v="44"/>
    <n v="174.94739999999999"/>
    <x v="2"/>
    <s v="wearables"/>
    <x v="1007"/>
    <d v="2016-12-14T15:00:23"/>
    <x v="0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x v="0"/>
    <n v="1"/>
    <b v="0"/>
    <s v="technology/wearables"/>
    <n v="0"/>
    <n v="250"/>
    <x v="2"/>
    <s v="wearables"/>
    <x v="1008"/>
    <d v="2016-12-28T19:25:15"/>
    <x v="0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x v="1009"/>
    <x v="0"/>
    <n v="101"/>
    <b v="0"/>
    <s v="technology/wearables"/>
    <n v="13"/>
    <n v="65"/>
    <x v="2"/>
    <s v="wearables"/>
    <x v="1009"/>
    <d v="2016-06-19T14:30:46"/>
    <x v="0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x v="1010"/>
    <x v="0"/>
    <n v="4"/>
    <b v="0"/>
    <s v="technology/wearables"/>
    <n v="0"/>
    <n v="55"/>
    <x v="2"/>
    <s v="wearables"/>
    <x v="1010"/>
    <d v="2016-09-05T02:59:00"/>
    <x v="0"/>
  </r>
  <r>
    <x v="1011"/>
    <x v="1011"/>
    <s v="The first action sports training sleeve/leg protector of its kind to offer an unduplicated level of targeted protection!"/>
    <n v="20000"/>
    <n v="75"/>
    <x v="1"/>
    <s v="US"/>
    <s v="USD"/>
    <x v="1011"/>
    <x v="1011"/>
    <x v="0"/>
    <n v="1"/>
    <b v="0"/>
    <s v="technology/wearables"/>
    <n v="0"/>
    <n v="75"/>
    <x v="2"/>
    <s v="wearables"/>
    <x v="1011"/>
    <d v="2014-12-18T21:33:15"/>
    <x v="0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x v="1012"/>
    <x v="0"/>
    <n v="775"/>
    <b v="0"/>
    <s v="technology/wearables"/>
    <n v="21535"/>
    <n v="1389.3561999999999"/>
    <x v="2"/>
    <s v="wearables"/>
    <x v="1012"/>
    <d v="2017-01-24T10:34:12"/>
    <x v="0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x v="1013"/>
    <x v="0"/>
    <n v="90"/>
    <b v="0"/>
    <s v="technology/wearables"/>
    <n v="35"/>
    <n v="95.911100000000005"/>
    <x v="2"/>
    <s v="wearables"/>
    <x v="1013"/>
    <d v="2015-12-29T20:00:00"/>
    <x v="0"/>
  </r>
  <r>
    <x v="1014"/>
    <x v="1014"/>
    <s v="CHEMION is an eyewear device that lets you show your creativity to the world."/>
    <n v="10000"/>
    <n v="3060"/>
    <x v="1"/>
    <s v="US"/>
    <s v="USD"/>
    <x v="1014"/>
    <x v="1014"/>
    <x v="0"/>
    <n v="16"/>
    <b v="0"/>
    <s v="technology/wearables"/>
    <n v="31"/>
    <n v="191.25"/>
    <x v="2"/>
    <s v="wearables"/>
    <x v="1014"/>
    <d v="2015-01-01T00:03:35"/>
    <x v="0"/>
  </r>
  <r>
    <x v="1015"/>
    <x v="1015"/>
    <s v="SKIN - The wearable music remote control which makes your fitness lifestyle a bit easier"/>
    <n v="9000"/>
    <n v="240"/>
    <x v="1"/>
    <s v="CH"/>
    <s v="CHF"/>
    <x v="1015"/>
    <x v="1015"/>
    <x v="0"/>
    <n v="6"/>
    <b v="0"/>
    <s v="technology/wearables"/>
    <n v="3"/>
    <n v="40"/>
    <x v="2"/>
    <s v="wearables"/>
    <x v="1015"/>
    <d v="2015-11-25T22:04:55"/>
    <x v="0"/>
  </r>
  <r>
    <x v="1016"/>
    <x v="1016"/>
    <s v="Send an alert for help and find missing people, pets, and valuables with the touch of a button. Get yours today!"/>
    <n v="100000"/>
    <n v="2842"/>
    <x v="1"/>
    <s v="US"/>
    <s v="USD"/>
    <x v="1016"/>
    <x v="1016"/>
    <x v="0"/>
    <n v="38"/>
    <b v="0"/>
    <s v="technology/wearables"/>
    <n v="3"/>
    <n v="74.789500000000004"/>
    <x v="2"/>
    <s v="wearables"/>
    <x v="1016"/>
    <d v="2016-04-07T01:34:16"/>
    <x v="0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x v="1017"/>
    <x v="0"/>
    <n v="355"/>
    <b v="0"/>
    <s v="technology/wearables"/>
    <n v="23"/>
    <n v="161.1183"/>
    <x v="2"/>
    <s v="wearables"/>
    <x v="1017"/>
    <d v="2015-11-21T17:12:15"/>
    <x v="0"/>
  </r>
  <r>
    <x v="1018"/>
    <x v="1018"/>
    <s v="Owl is a fitness tracker along with an accompanying iOS app, that is both fun and interactive for children."/>
    <n v="20000"/>
    <n v="621"/>
    <x v="1"/>
    <s v="US"/>
    <s v="USD"/>
    <x v="1018"/>
    <x v="1018"/>
    <x v="0"/>
    <n v="7"/>
    <b v="0"/>
    <s v="technology/wearables"/>
    <n v="3"/>
    <n v="88.714299999999994"/>
    <x v="2"/>
    <s v="wearables"/>
    <x v="1018"/>
    <d v="2016-07-14T11:48:53"/>
    <x v="0"/>
  </r>
  <r>
    <x v="1019"/>
    <x v="1019"/>
    <s v="Tempi Is a Wearable Bluetooth Device That Gives Accurate Temperature and Humidity Readings."/>
    <n v="45000"/>
    <n v="21300"/>
    <x v="1"/>
    <s v="US"/>
    <s v="USD"/>
    <x v="1019"/>
    <x v="1019"/>
    <x v="0"/>
    <n v="400"/>
    <b v="0"/>
    <s v="technology/wearables"/>
    <n v="47"/>
    <n v="53.25"/>
    <x v="2"/>
    <s v="wearables"/>
    <x v="1019"/>
    <d v="2015-02-04T23:22:29"/>
    <x v="0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x v="1020"/>
    <x v="0"/>
    <n v="30"/>
    <b v="1"/>
    <s v="music/electronic music"/>
    <n v="206"/>
    <n v="106.2"/>
    <x v="4"/>
    <s v="electronic music"/>
    <x v="1020"/>
    <d v="2015-06-02T00:47:00"/>
    <x v="0"/>
  </r>
  <r>
    <x v="1021"/>
    <x v="1021"/>
    <s v="Rick and Morty concept album written by Allie Goertz + music video directed by Paul B. Cummings!"/>
    <n v="3000"/>
    <n v="10554.11"/>
    <x v="0"/>
    <s v="US"/>
    <s v="USD"/>
    <x v="1021"/>
    <x v="1021"/>
    <x v="1"/>
    <n v="478"/>
    <b v="1"/>
    <s v="music/electronic music"/>
    <n v="352"/>
    <n v="22.079699999999999"/>
    <x v="4"/>
    <s v="electronic music"/>
    <x v="1021"/>
    <d v="2015-10-17T04:00:00"/>
    <x v="0"/>
  </r>
  <r>
    <x v="1022"/>
    <x v="1022"/>
    <s v="Help get four new bootlegs onto vinyl in the second installment of my series!"/>
    <n v="2000"/>
    <n v="2298"/>
    <x v="0"/>
    <s v="US"/>
    <s v="USD"/>
    <x v="1022"/>
    <x v="1022"/>
    <x v="1"/>
    <n v="74"/>
    <b v="1"/>
    <s v="music/electronic music"/>
    <n v="115"/>
    <n v="31.054099999999998"/>
    <x v="4"/>
    <s v="electronic music"/>
    <x v="1022"/>
    <d v="2015-05-17T15:31:17"/>
    <x v="0"/>
  </r>
  <r>
    <x v="1023"/>
    <x v="1023"/>
    <s v="A collaborative, electronic journey helmed by producer Christopher Bingham and guitarist Carlos Montero."/>
    <n v="2000"/>
    <n v="4743"/>
    <x v="0"/>
    <s v="GB"/>
    <s v="GBP"/>
    <x v="1023"/>
    <x v="1023"/>
    <x v="0"/>
    <n v="131"/>
    <b v="1"/>
    <s v="music/electronic music"/>
    <n v="237"/>
    <n v="36.206099999999999"/>
    <x v="4"/>
    <s v="electronic music"/>
    <x v="1023"/>
    <d v="2015-06-20T22:04:21"/>
    <x v="0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x v="1024"/>
    <x v="1"/>
    <n v="61"/>
    <b v="1"/>
    <s v="music/electronic music"/>
    <n v="119"/>
    <n v="388.97620000000001"/>
    <x v="4"/>
    <s v="electronic music"/>
    <x v="1024"/>
    <d v="2016-01-31T13:56:03"/>
    <x v="0"/>
  </r>
  <r>
    <x v="1025"/>
    <x v="1025"/>
    <s v="Jake Kaufman and Jessie Seely present THE WORLD'S FIRST VIRTUAL REALITY ROCK OPERA."/>
    <n v="70000"/>
    <n v="76949.820000000007"/>
    <x v="0"/>
    <s v="US"/>
    <s v="USD"/>
    <x v="1025"/>
    <x v="1025"/>
    <x v="1"/>
    <n v="1071"/>
    <b v="1"/>
    <s v="music/electronic music"/>
    <n v="110"/>
    <n v="71.848600000000005"/>
    <x v="4"/>
    <s v="electronic music"/>
    <x v="1025"/>
    <d v="2015-03-16T19:00:37"/>
    <x v="0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x v="1"/>
    <n v="122"/>
    <b v="1"/>
    <s v="music/electronic music"/>
    <n v="100"/>
    <n v="57.381799999999998"/>
    <x v="4"/>
    <s v="electronic music"/>
    <x v="1026"/>
    <d v="2016-03-31T08:46:56"/>
    <x v="0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x v="1"/>
    <n v="111"/>
    <b v="1"/>
    <s v="music/electronic music"/>
    <n v="103"/>
    <n v="69.666700000000006"/>
    <x v="4"/>
    <s v="electronic music"/>
    <x v="1027"/>
    <d v="2014-10-23T00:49:07"/>
    <x v="0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x v="1028"/>
    <x v="1"/>
    <n v="255"/>
    <b v="1"/>
    <s v="music/electronic music"/>
    <n v="117"/>
    <n v="45.988199999999999"/>
    <x v="4"/>
    <s v="electronic music"/>
    <x v="1028"/>
    <d v="2017-03-06T20:00:00"/>
    <x v="0"/>
  </r>
  <r>
    <x v="1029"/>
    <x v="1029"/>
    <s v="We want to recreate last years massive Valborgparty in Lund but this time even bigger!"/>
    <n v="10000"/>
    <n v="11176"/>
    <x v="0"/>
    <s v="SE"/>
    <s v="SEK"/>
    <x v="1029"/>
    <x v="1029"/>
    <x v="0"/>
    <n v="141"/>
    <b v="1"/>
    <s v="music/electronic music"/>
    <n v="112"/>
    <n v="79.2624"/>
    <x v="4"/>
    <s v="electronic music"/>
    <x v="1029"/>
    <d v="2015-04-04T21:59:00"/>
    <x v="0"/>
  </r>
  <r>
    <x v="1030"/>
    <x v="1030"/>
    <s v="Help fund the latest Gothsicles mega-album, I FEEL SICLE!"/>
    <n v="2000"/>
    <n v="6842"/>
    <x v="0"/>
    <s v="US"/>
    <s v="USD"/>
    <x v="1030"/>
    <x v="1030"/>
    <x v="0"/>
    <n v="159"/>
    <b v="1"/>
    <s v="music/electronic music"/>
    <n v="342"/>
    <n v="43.031399999999998"/>
    <x v="4"/>
    <s v="electronic music"/>
    <x v="1030"/>
    <d v="2016-09-12T11:35:49"/>
    <x v="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x v="1031"/>
    <x v="0"/>
    <n v="99"/>
    <b v="1"/>
    <s v="music/electronic music"/>
    <n v="107"/>
    <n v="108.48480000000001"/>
    <x v="4"/>
    <s v="electronic music"/>
    <x v="1031"/>
    <d v="2015-12-16T18:20:10"/>
    <x v="0"/>
  </r>
  <r>
    <x v="1032"/>
    <x v="1032"/>
    <s v="Ideal for living rooms and open spaces."/>
    <n v="5400"/>
    <n v="5858.84"/>
    <x v="0"/>
    <s v="US"/>
    <s v="USD"/>
    <x v="1032"/>
    <x v="1032"/>
    <x v="0"/>
    <n v="96"/>
    <b v="1"/>
    <s v="music/electronic music"/>
    <n v="108"/>
    <n v="61.029600000000002"/>
    <x v="4"/>
    <s v="electronic music"/>
    <x v="1032"/>
    <d v="2016-06-23T16:00:25"/>
    <x v="0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x v="1033"/>
    <x v="0"/>
    <n v="27"/>
    <b v="1"/>
    <s v="music/electronic music"/>
    <n v="103"/>
    <n v="50.592599999999997"/>
    <x v="4"/>
    <s v="electronic music"/>
    <x v="1033"/>
    <d v="2016-12-12T17:34:40"/>
    <x v="0"/>
  </r>
  <r>
    <x v="1034"/>
    <x v="1034"/>
    <s v="Mazedude presents an arranged album of game music, honoring American composers and featuring several guest performers"/>
    <n v="5000"/>
    <n v="6500.09"/>
    <x v="0"/>
    <s v="US"/>
    <s v="USD"/>
    <x v="1034"/>
    <x v="1034"/>
    <x v="0"/>
    <n v="166"/>
    <b v="1"/>
    <s v="music/electronic music"/>
    <n v="130"/>
    <n v="39.157200000000003"/>
    <x v="4"/>
    <s v="electronic music"/>
    <x v="1034"/>
    <d v="2016-08-05T03:59:00"/>
    <x v="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x v="1035"/>
    <x v="1035"/>
    <x v="0"/>
    <n v="76"/>
    <b v="1"/>
    <s v="music/electronic music"/>
    <n v="108"/>
    <n v="65.157899999999998"/>
    <x v="4"/>
    <s v="electronic music"/>
    <x v="1035"/>
    <d v="2015-02-11T15:23:40"/>
    <x v="0"/>
  </r>
  <r>
    <x v="1036"/>
    <x v="1036"/>
    <s v="Help this Soulful &amp; Cinematic Glitch-Pop Songwriter Bring her Music to the World!  (And your Ears:)"/>
    <n v="4500"/>
    <n v="5056.22"/>
    <x v="0"/>
    <s v="US"/>
    <s v="USD"/>
    <x v="1036"/>
    <x v="1036"/>
    <x v="0"/>
    <n v="211"/>
    <b v="1"/>
    <s v="music/electronic music"/>
    <n v="112"/>
    <n v="23.963100000000001"/>
    <x v="4"/>
    <s v="electronic music"/>
    <x v="1036"/>
    <d v="2013-01-07T08:00:00"/>
    <x v="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x v="1037"/>
    <x v="0"/>
    <n v="21"/>
    <b v="1"/>
    <s v="music/electronic music"/>
    <n v="102"/>
    <n v="48.619"/>
    <x v="4"/>
    <s v="electronic music"/>
    <x v="1037"/>
    <d v="2015-05-18T05:00:00"/>
    <x v="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x v="1038"/>
    <x v="1038"/>
    <x v="0"/>
    <n v="61"/>
    <b v="1"/>
    <s v="music/electronic music"/>
    <n v="145"/>
    <n v="35.737699999999997"/>
    <x v="4"/>
    <s v="electronic music"/>
    <x v="1038"/>
    <d v="2016-03-19T04:33:43"/>
    <x v="0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x v="1039"/>
    <x v="0"/>
    <n v="30"/>
    <b v="1"/>
    <s v="music/electronic music"/>
    <n v="128"/>
    <n v="21.366700000000002"/>
    <x v="4"/>
    <s v="electronic music"/>
    <x v="1039"/>
    <d v="2016-12-13T07:59:00"/>
    <x v="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x v="1040"/>
    <x v="0"/>
    <n v="1"/>
    <b v="0"/>
    <s v="journalism/audio"/>
    <n v="0"/>
    <n v="250"/>
    <x v="5"/>
    <s v="audio"/>
    <x v="1040"/>
    <d v="2016-08-27T17:00:09"/>
    <x v="0"/>
  </r>
  <r>
    <x v="1041"/>
    <x v="1041"/>
    <s v="I am trying to document what it is like to plunge head first into the music/audio industry as an intern."/>
    <n v="50"/>
    <n v="0"/>
    <x v="1"/>
    <s v="US"/>
    <s v="USD"/>
    <x v="1041"/>
    <x v="1041"/>
    <x v="0"/>
    <n v="0"/>
    <b v="0"/>
    <s v="journalism/audio"/>
    <n v="0"/>
    <s v="N/A"/>
    <x v="5"/>
    <s v="audio"/>
    <x v="1041"/>
    <d v="2014-07-31T01:26:32"/>
    <x v="0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x v="1042"/>
    <x v="1042"/>
    <x v="0"/>
    <n v="1"/>
    <b v="0"/>
    <s v="journalism/audio"/>
    <n v="2"/>
    <n v="10"/>
    <x v="5"/>
    <s v="audio"/>
    <x v="1042"/>
    <d v="2014-09-12T10:00:00"/>
    <x v="0"/>
  </r>
  <r>
    <x v="1043"/>
    <x v="1043"/>
    <s v="We're seeking funding for a special 10th Anniversary PRINT EDITION! Receive your own copy for only $8"/>
    <n v="100000"/>
    <n v="8537"/>
    <x v="1"/>
    <s v="US"/>
    <s v="USD"/>
    <x v="1043"/>
    <x v="1043"/>
    <x v="0"/>
    <n v="292"/>
    <b v="0"/>
    <s v="journalism/audio"/>
    <n v="9"/>
    <n v="29.2363"/>
    <x v="5"/>
    <s v="audio"/>
    <x v="1043"/>
    <d v="2015-05-20T06:04:15"/>
    <x v="0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x v="1044"/>
    <x v="0"/>
    <n v="2"/>
    <b v="0"/>
    <s v="journalism/audio"/>
    <n v="0"/>
    <n v="3"/>
    <x v="5"/>
    <s v="audio"/>
    <x v="1044"/>
    <d v="2015-03-05T20:27:00"/>
    <x v="0"/>
  </r>
  <r>
    <x v="1045"/>
    <x v="1045"/>
    <s v="In Case Of Emergency is a radio talk show for preppers, beginning preppers, and with preparedness in mind."/>
    <n v="10000"/>
    <n v="266"/>
    <x v="1"/>
    <s v="US"/>
    <s v="USD"/>
    <x v="1045"/>
    <x v="1045"/>
    <x v="0"/>
    <n v="8"/>
    <b v="0"/>
    <s v="journalism/audio"/>
    <n v="3"/>
    <n v="33.25"/>
    <x v="5"/>
    <s v="audio"/>
    <x v="1045"/>
    <d v="2014-08-23T20:59:10"/>
    <x v="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x v="1046"/>
    <x v="1046"/>
    <x v="0"/>
    <n v="0"/>
    <b v="0"/>
    <s v="journalism/audio"/>
    <n v="0"/>
    <s v="N/A"/>
    <x v="5"/>
    <s v="audio"/>
    <x v="1046"/>
    <d v="2015-12-26T20:26:00"/>
    <x v="0"/>
  </r>
  <r>
    <x v="1047"/>
    <x v="1047"/>
    <s v="I wish to start a new podcast called Voices of Texas, and I want to interview interesting people of Texas each week."/>
    <n v="2000"/>
    <n v="1"/>
    <x v="1"/>
    <s v="US"/>
    <s v="USD"/>
    <x v="1047"/>
    <x v="1047"/>
    <x v="0"/>
    <n v="1"/>
    <b v="0"/>
    <s v="journalism/audio"/>
    <n v="0"/>
    <n v="1"/>
    <x v="5"/>
    <s v="audio"/>
    <x v="1047"/>
    <d v="2014-11-05T20:38:35"/>
    <x v="0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x v="1048"/>
    <x v="0"/>
    <n v="4"/>
    <b v="0"/>
    <s v="journalism/audio"/>
    <n v="1"/>
    <n v="53"/>
    <x v="5"/>
    <s v="audio"/>
    <x v="1048"/>
    <d v="2016-09-25T01:16:29"/>
    <x v="0"/>
  </r>
  <r>
    <x v="1049"/>
    <x v="1049"/>
    <s v="------"/>
    <n v="12000"/>
    <n v="0"/>
    <x v="1"/>
    <s v="US"/>
    <s v="USD"/>
    <x v="1049"/>
    <x v="1049"/>
    <x v="0"/>
    <n v="0"/>
    <b v="0"/>
    <s v="journalism/audio"/>
    <n v="0"/>
    <s v="N/A"/>
    <x v="5"/>
    <s v="audio"/>
    <x v="1049"/>
    <d v="2016-02-12T10:20:45"/>
    <x v="0"/>
  </r>
  <r>
    <x v="1050"/>
    <x v="1050"/>
    <s v="Secularism is on the rise and I hear you.Talk to me."/>
    <n v="2500"/>
    <n v="0"/>
    <x v="1"/>
    <s v="US"/>
    <s v="USD"/>
    <x v="1050"/>
    <x v="1050"/>
    <x v="0"/>
    <n v="0"/>
    <b v="0"/>
    <s v="journalism/audio"/>
    <n v="0"/>
    <s v="N/A"/>
    <x v="5"/>
    <s v="audio"/>
    <x v="1050"/>
    <d v="2015-09-14T19:07:57"/>
    <x v="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x v="1051"/>
    <x v="1051"/>
    <x v="0"/>
    <n v="0"/>
    <b v="0"/>
    <s v="journalism/audio"/>
    <n v="0"/>
    <s v="N/A"/>
    <x v="5"/>
    <s v="audio"/>
    <x v="1051"/>
    <d v="2014-08-27T00:20:25"/>
    <x v="0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x v="1052"/>
    <x v="0"/>
    <n v="0"/>
    <b v="0"/>
    <s v="journalism/audio"/>
    <n v="0"/>
    <s v="N/A"/>
    <x v="5"/>
    <s v="audio"/>
    <x v="1052"/>
    <d v="2016-06-06T20:09:00"/>
    <x v="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x v="1053"/>
    <x v="1053"/>
    <x v="0"/>
    <n v="1"/>
    <b v="0"/>
    <s v="journalism/audio"/>
    <n v="1"/>
    <n v="15"/>
    <x v="5"/>
    <s v="audio"/>
    <x v="1053"/>
    <d v="2017-03-06T04:08:52"/>
    <x v="0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x v="0"/>
    <n v="0"/>
    <b v="0"/>
    <s v="journalism/audio"/>
    <n v="0"/>
    <s v="N/A"/>
    <x v="5"/>
    <s v="audio"/>
    <x v="1054"/>
    <d v="2014-08-10T22:00:00"/>
    <x v="0"/>
  </r>
  <r>
    <x v="1055"/>
    <x v="1055"/>
    <s v="This project is to fund Season 3 of the SHPC.  Our plan is to produce 24 more spectacular episodes to share with the world."/>
    <n v="3500"/>
    <n v="0"/>
    <x v="1"/>
    <s v="US"/>
    <s v="USD"/>
    <x v="1055"/>
    <x v="1055"/>
    <x v="0"/>
    <n v="0"/>
    <b v="0"/>
    <s v="journalism/audio"/>
    <n v="0"/>
    <s v="N/A"/>
    <x v="5"/>
    <s v="audio"/>
    <x v="1055"/>
    <d v="2016-03-07T23:49:05"/>
    <x v="0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x v="1056"/>
    <x v="0"/>
    <n v="0"/>
    <b v="0"/>
    <s v="journalism/audio"/>
    <n v="0"/>
    <s v="N/A"/>
    <x v="5"/>
    <s v="audio"/>
    <x v="1056"/>
    <d v="2015-04-24T16:16:17"/>
    <x v="0"/>
  </r>
  <r>
    <x v="1057"/>
    <x v="1057"/>
    <s v="Sayin it Plain is a Independent Radio Show created to inform the public and empower the community."/>
    <n v="10000"/>
    <n v="0"/>
    <x v="1"/>
    <s v="US"/>
    <s v="USD"/>
    <x v="1057"/>
    <x v="1057"/>
    <x v="0"/>
    <n v="0"/>
    <b v="0"/>
    <s v="journalism/audio"/>
    <n v="0"/>
    <s v="N/A"/>
    <x v="5"/>
    <s v="audio"/>
    <x v="1057"/>
    <d v="2016-12-04T21:54:43"/>
    <x v="0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x v="1058"/>
    <x v="0"/>
    <n v="0"/>
    <b v="0"/>
    <s v="journalism/audio"/>
    <n v="0"/>
    <s v="N/A"/>
    <x v="5"/>
    <s v="audio"/>
    <x v="1058"/>
    <d v="2015-03-26T00:00:00"/>
    <x v="0"/>
  </r>
  <r>
    <x v="1059"/>
    <x v="1059"/>
    <s v="Turning myself into a vocal artist."/>
    <n v="1100"/>
    <n v="0"/>
    <x v="1"/>
    <s v="US"/>
    <s v="USD"/>
    <x v="1059"/>
    <x v="1059"/>
    <x v="0"/>
    <n v="0"/>
    <b v="0"/>
    <s v="journalism/audio"/>
    <n v="0"/>
    <s v="N/A"/>
    <x v="5"/>
    <s v="audio"/>
    <x v="1059"/>
    <d v="2015-03-13T17:57:36"/>
    <x v="0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x v="1060"/>
    <x v="0"/>
    <n v="1"/>
    <b v="0"/>
    <s v="journalism/audio"/>
    <n v="1"/>
    <n v="50"/>
    <x v="5"/>
    <s v="audio"/>
    <x v="1060"/>
    <d v="2015-04-15T21:54:53"/>
    <x v="0"/>
  </r>
  <r>
    <x v="1061"/>
    <x v="1061"/>
    <s v="T.O., Adi &amp; Mercedes discuss their point of views, women's issues &amp; Hollywood Hotties."/>
    <n v="4000"/>
    <n v="0"/>
    <x v="1"/>
    <s v="US"/>
    <s v="USD"/>
    <x v="1061"/>
    <x v="1061"/>
    <x v="0"/>
    <n v="0"/>
    <b v="0"/>
    <s v="journalism/audio"/>
    <n v="0"/>
    <s v="N/A"/>
    <x v="5"/>
    <s v="audio"/>
    <x v="1061"/>
    <d v="2016-05-02T01:00:00"/>
    <x v="0"/>
  </r>
  <r>
    <x v="1062"/>
    <x v="1062"/>
    <s v="SEE US ON PATREON www.badgirlartwork.com"/>
    <n v="199"/>
    <n v="190"/>
    <x v="1"/>
    <s v="US"/>
    <s v="USD"/>
    <x v="1062"/>
    <x v="1062"/>
    <x v="0"/>
    <n v="4"/>
    <b v="0"/>
    <s v="journalism/audio"/>
    <n v="95"/>
    <n v="47.5"/>
    <x v="5"/>
    <s v="audio"/>
    <x v="1062"/>
    <d v="2016-07-12T19:22:21"/>
    <x v="0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x v="1063"/>
    <x v="0"/>
    <n v="0"/>
    <b v="0"/>
    <s v="journalism/audio"/>
    <n v="0"/>
    <s v="N/A"/>
    <x v="5"/>
    <s v="audio"/>
    <x v="1063"/>
    <d v="2016-08-31T00:44:22"/>
    <x v="0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x v="1064"/>
    <x v="0"/>
    <n v="123"/>
    <b v="0"/>
    <s v="games/video games"/>
    <n v="9"/>
    <n v="65.666700000000006"/>
    <x v="6"/>
    <s v="video games"/>
    <x v="1064"/>
    <d v="2013-07-07T05:28:23"/>
    <x v="0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x v="1065"/>
    <x v="0"/>
    <n v="5"/>
    <b v="0"/>
    <s v="games/video games"/>
    <n v="3"/>
    <n v="16.2"/>
    <x v="6"/>
    <s v="video games"/>
    <x v="1065"/>
    <d v="2014-02-19T09:08:42"/>
    <x v="0"/>
  </r>
  <r>
    <x v="1066"/>
    <x v="1066"/>
    <s v="A parody of old school RPGs where you are a new Dark Lord on a quest to amass monsters and allies on your side."/>
    <n v="150000"/>
    <n v="5051"/>
    <x v="2"/>
    <s v="US"/>
    <s v="USD"/>
    <x v="1066"/>
    <x v="1066"/>
    <x v="0"/>
    <n v="148"/>
    <b v="0"/>
    <s v="games/video games"/>
    <n v="3"/>
    <n v="34.128399999999999"/>
    <x v="6"/>
    <s v="video games"/>
    <x v="1066"/>
    <d v="2013-08-04T23:06:22"/>
    <x v="0"/>
  </r>
  <r>
    <x v="1067"/>
    <x v="1067"/>
    <s v="Canâ€™t make up your mind about something? Simply type in your two options and let the fighters of fate decide for you!"/>
    <n v="500"/>
    <n v="130"/>
    <x v="2"/>
    <s v="US"/>
    <s v="USD"/>
    <x v="1067"/>
    <x v="1067"/>
    <x v="0"/>
    <n v="10"/>
    <b v="0"/>
    <s v="games/video games"/>
    <n v="26"/>
    <n v="13"/>
    <x v="6"/>
    <s v="video games"/>
    <x v="1067"/>
    <d v="2013-12-21T20:32:11"/>
    <x v="0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x v="1068"/>
    <x v="0"/>
    <n v="4"/>
    <b v="0"/>
    <s v="games/video games"/>
    <n v="0"/>
    <n v="11.25"/>
    <x v="6"/>
    <s v="video games"/>
    <x v="1068"/>
    <d v="2016-04-10T07:54:24"/>
    <x v="0"/>
  </r>
  <r>
    <x v="1069"/>
    <x v="1069"/>
    <s v="A run-n-gun zombie survival game where you scavenge for items to make the night a little less scary."/>
    <n v="2200"/>
    <n v="850"/>
    <x v="2"/>
    <s v="US"/>
    <s v="USD"/>
    <x v="1069"/>
    <x v="1069"/>
    <x v="0"/>
    <n v="21"/>
    <b v="0"/>
    <s v="games/video games"/>
    <n v="39"/>
    <n v="40.476199999999999"/>
    <x v="6"/>
    <s v="video games"/>
    <x v="1069"/>
    <d v="2013-11-26T06:30:59"/>
    <x v="0"/>
  </r>
  <r>
    <x v="1070"/>
    <x v="1070"/>
    <s v="A deck building game where you build your campaign plans, raise cash and gain power in a drive to win the White House."/>
    <n v="10000"/>
    <n v="70"/>
    <x v="2"/>
    <s v="US"/>
    <s v="USD"/>
    <x v="1070"/>
    <x v="1070"/>
    <x v="0"/>
    <n v="2"/>
    <b v="0"/>
    <s v="games/video games"/>
    <n v="1"/>
    <n v="35"/>
    <x v="6"/>
    <s v="video games"/>
    <x v="1070"/>
    <d v="2012-10-01T00:17:02"/>
    <x v="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x v="1071"/>
    <x v="1071"/>
    <x v="0"/>
    <n v="0"/>
    <b v="0"/>
    <s v="games/video games"/>
    <n v="0"/>
    <s v="N/A"/>
    <x v="6"/>
    <s v="video games"/>
    <x v="1071"/>
    <d v="2015-11-17T19:04:53"/>
    <x v="0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x v="1072"/>
    <x v="0"/>
    <n v="4"/>
    <b v="0"/>
    <s v="games/video games"/>
    <n v="0"/>
    <n v="12.75"/>
    <x v="6"/>
    <s v="video games"/>
    <x v="1072"/>
    <d v="2014-02-05T19:58:17"/>
    <x v="0"/>
  </r>
  <r>
    <x v="1073"/>
    <x v="1073"/>
    <s v="We want to bring our Game Rainbow Ball to the iphone and to do that we need a little help"/>
    <n v="750"/>
    <n v="10"/>
    <x v="2"/>
    <s v="US"/>
    <s v="USD"/>
    <x v="1073"/>
    <x v="1073"/>
    <x v="0"/>
    <n v="1"/>
    <b v="0"/>
    <s v="games/video games"/>
    <n v="1"/>
    <n v="10"/>
    <x v="6"/>
    <s v="video games"/>
    <x v="1073"/>
    <d v="2011-10-16T23:09:01"/>
    <x v="0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x v="1074"/>
    <x v="0"/>
    <n v="30"/>
    <b v="0"/>
    <s v="games/video games"/>
    <n v="6"/>
    <n v="113.5667"/>
    <x v="6"/>
    <s v="video games"/>
    <x v="1074"/>
    <d v="2014-01-04T04:09:05"/>
    <x v="0"/>
  </r>
  <r>
    <x v="1075"/>
    <x v="1075"/>
    <s v="Fully 3D, post Apocalyptic themed tower defense video game. New take on the genre."/>
    <n v="1000"/>
    <n v="45"/>
    <x v="2"/>
    <s v="US"/>
    <s v="USD"/>
    <x v="1075"/>
    <x v="1075"/>
    <x v="0"/>
    <n v="3"/>
    <b v="0"/>
    <s v="games/video games"/>
    <n v="5"/>
    <n v="15"/>
    <x v="6"/>
    <s v="video games"/>
    <x v="1075"/>
    <d v="2012-05-06T21:41:56"/>
    <x v="0"/>
  </r>
  <r>
    <x v="1076"/>
    <x v="1076"/>
    <s v="A comical point and click adventure by veteran team of Broken Sword and Monkey Island fame - Steve Ince and Bill Tiller"/>
    <n v="75000"/>
    <n v="47074"/>
    <x v="2"/>
    <s v="US"/>
    <s v="USD"/>
    <x v="1076"/>
    <x v="1076"/>
    <x v="0"/>
    <n v="975"/>
    <b v="0"/>
    <s v="games/video games"/>
    <n v="63"/>
    <n v="48.280999999999999"/>
    <x v="6"/>
    <s v="video games"/>
    <x v="1076"/>
    <d v="2014-09-11T09:04:10"/>
    <x v="0"/>
  </r>
  <r>
    <x v="1077"/>
    <x v="1077"/>
    <s v="An epic strategy game of world conquest with simultaneous turn-based multiplayer gameplay and no hotseat waiting"/>
    <n v="25000"/>
    <n v="7344"/>
    <x v="2"/>
    <s v="US"/>
    <s v="USD"/>
    <x v="1077"/>
    <x v="1077"/>
    <x v="0"/>
    <n v="167"/>
    <b v="0"/>
    <s v="games/video games"/>
    <n v="29"/>
    <n v="43.975999999999999"/>
    <x v="6"/>
    <s v="video games"/>
    <x v="1077"/>
    <d v="2016-01-14T04:00:11"/>
    <x v="0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x v="1078"/>
    <x v="1078"/>
    <x v="0"/>
    <n v="5"/>
    <b v="0"/>
    <s v="games/video games"/>
    <n v="8"/>
    <n v="9"/>
    <x v="6"/>
    <s v="video games"/>
    <x v="1078"/>
    <d v="2011-07-22T04:42:01"/>
    <x v="0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x v="1079"/>
    <x v="0"/>
    <n v="18"/>
    <b v="0"/>
    <s v="games/video games"/>
    <n v="3"/>
    <n v="37.666699999999999"/>
    <x v="6"/>
    <s v="video games"/>
    <x v="1079"/>
    <d v="2016-05-14T13:35:36"/>
    <x v="0"/>
  </r>
  <r>
    <x v="1080"/>
    <x v="1080"/>
    <s v="A fantasy action RPG which follows an elven ex-slave on a journey of magic, revenge, intrigue, and deceit."/>
    <n v="20000"/>
    <n v="1821"/>
    <x v="2"/>
    <s v="US"/>
    <s v="USD"/>
    <x v="1080"/>
    <x v="1080"/>
    <x v="0"/>
    <n v="98"/>
    <b v="0"/>
    <s v="games/video games"/>
    <n v="9"/>
    <n v="18.581600000000002"/>
    <x v="6"/>
    <s v="video games"/>
    <x v="1080"/>
    <d v="2014-05-11T03:18:53"/>
    <x v="0"/>
  </r>
  <r>
    <x v="1081"/>
    <x v="1081"/>
    <s v="Finishing your last job before you retire until a disaster strikes the cargo ship can you survive The Creature?"/>
    <n v="68000"/>
    <n v="12"/>
    <x v="2"/>
    <s v="US"/>
    <s v="USD"/>
    <x v="1081"/>
    <x v="1081"/>
    <x v="0"/>
    <n v="4"/>
    <b v="0"/>
    <s v="games/video games"/>
    <n v="0"/>
    <n v="3"/>
    <x v="6"/>
    <s v="video games"/>
    <x v="1081"/>
    <d v="2015-01-28T22:14:52"/>
    <x v="0"/>
  </r>
  <r>
    <x v="1082"/>
    <x v="1082"/>
    <s v="Challenge your trivia skills in this action oriented game against several opponents across time."/>
    <n v="10000"/>
    <n v="56"/>
    <x v="2"/>
    <s v="US"/>
    <s v="USD"/>
    <x v="1082"/>
    <x v="1082"/>
    <x v="0"/>
    <n v="3"/>
    <b v="0"/>
    <s v="games/video games"/>
    <n v="1"/>
    <n v="18.666699999999999"/>
    <x v="6"/>
    <s v="video games"/>
    <x v="1082"/>
    <d v="2012-08-10T21:44:48"/>
    <x v="0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x v="1083"/>
    <x v="0"/>
    <n v="1"/>
    <b v="0"/>
    <s v="games/video games"/>
    <n v="1"/>
    <n v="410"/>
    <x v="6"/>
    <s v="video games"/>
    <x v="1083"/>
    <d v="2014-08-02T15:49:43"/>
    <x v="0"/>
  </r>
  <r>
    <x v="1084"/>
    <x v="1084"/>
    <s v="I want to start my own channel for gaming"/>
    <n v="550"/>
    <n v="0"/>
    <x v="2"/>
    <s v="US"/>
    <s v="USD"/>
    <x v="1084"/>
    <x v="1084"/>
    <x v="0"/>
    <n v="0"/>
    <b v="0"/>
    <s v="games/video games"/>
    <n v="0"/>
    <s v="N/A"/>
    <x v="6"/>
    <s v="video games"/>
    <x v="1084"/>
    <d v="2014-08-08T21:53:24"/>
    <x v="0"/>
  </r>
  <r>
    <x v="1085"/>
    <x v="1085"/>
    <s v="The new kid on the block. Re-imagining old games and creating new ones. Ship, Lazer, Rock is first."/>
    <n v="30000"/>
    <n v="1026"/>
    <x v="2"/>
    <s v="CA"/>
    <s v="CAD"/>
    <x v="1085"/>
    <x v="1085"/>
    <x v="0"/>
    <n v="9"/>
    <b v="0"/>
    <s v="games/video games"/>
    <n v="3"/>
    <n v="114"/>
    <x v="6"/>
    <s v="video games"/>
    <x v="1085"/>
    <d v="2016-03-14T15:06:15"/>
    <x v="0"/>
  </r>
  <r>
    <x v="1086"/>
    <x v="1086"/>
    <s v="Humanity's future in the Galaxy"/>
    <n v="18000"/>
    <n v="15"/>
    <x v="2"/>
    <s v="US"/>
    <s v="USD"/>
    <x v="1086"/>
    <x v="1086"/>
    <x v="0"/>
    <n v="2"/>
    <b v="0"/>
    <s v="games/video games"/>
    <n v="0"/>
    <n v="7.5"/>
    <x v="6"/>
    <s v="video games"/>
    <x v="1086"/>
    <d v="2014-08-24T20:48:11"/>
    <x v="0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x v="1087"/>
    <x v="1087"/>
    <x v="0"/>
    <n v="0"/>
    <b v="0"/>
    <s v="games/video games"/>
    <n v="0"/>
    <s v="N/A"/>
    <x v="6"/>
    <s v="video games"/>
    <x v="1087"/>
    <d v="2014-06-15T17:08:07"/>
    <x v="0"/>
  </r>
  <r>
    <x v="1088"/>
    <x v="1088"/>
    <s v="A fresh twist on survival games. Intense, high-stakes 30 minute rounds for up to 10 players."/>
    <n v="45000"/>
    <n v="6382.34"/>
    <x v="2"/>
    <s v="US"/>
    <s v="USD"/>
    <x v="1088"/>
    <x v="1088"/>
    <x v="0"/>
    <n v="147"/>
    <b v="0"/>
    <s v="games/video games"/>
    <n v="14"/>
    <n v="43.417299999999997"/>
    <x v="6"/>
    <s v="video games"/>
    <x v="1088"/>
    <d v="2014-04-24T19:11:07"/>
    <x v="0"/>
  </r>
  <r>
    <x v="1089"/>
    <x v="1089"/>
    <s v="Farabel is a single player turn-based fantasy strategy game for Mac/PC/Linux"/>
    <n v="15000"/>
    <n v="1174"/>
    <x v="2"/>
    <s v="FR"/>
    <s v="EUR"/>
    <x v="1089"/>
    <x v="1089"/>
    <x v="0"/>
    <n v="49"/>
    <b v="0"/>
    <s v="games/video games"/>
    <n v="8"/>
    <n v="23.959199999999999"/>
    <x v="6"/>
    <s v="video games"/>
    <x v="1089"/>
    <d v="2015-06-26T04:32:55"/>
    <x v="0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x v="1090"/>
    <x v="0"/>
    <n v="1"/>
    <b v="0"/>
    <s v="games/video games"/>
    <n v="0"/>
    <n v="5"/>
    <x v="6"/>
    <s v="video games"/>
    <x v="1090"/>
    <d v="2015-05-29T04:27:33"/>
    <x v="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x v="1091"/>
    <x v="1091"/>
    <x v="0"/>
    <n v="2"/>
    <b v="0"/>
    <s v="games/video games"/>
    <n v="13"/>
    <n v="12.5"/>
    <x v="6"/>
    <s v="video games"/>
    <x v="1091"/>
    <d v="2016-04-10T18:41:12"/>
    <x v="0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x v="1092"/>
    <x v="0"/>
    <n v="7"/>
    <b v="0"/>
    <s v="games/video games"/>
    <n v="1"/>
    <n v="3"/>
    <x v="6"/>
    <s v="video games"/>
    <x v="1092"/>
    <d v="2013-01-06T00:37:18"/>
    <x v="0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x v="1093"/>
    <x v="0"/>
    <n v="4"/>
    <b v="0"/>
    <s v="games/video games"/>
    <n v="14"/>
    <n v="10.5625"/>
    <x v="6"/>
    <s v="video games"/>
    <x v="1093"/>
    <d v="2016-02-11T23:22:17"/>
    <x v="0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x v="1094"/>
    <x v="0"/>
    <n v="27"/>
    <b v="0"/>
    <s v="games/video games"/>
    <n v="18"/>
    <n v="122.0004"/>
    <x v="6"/>
    <s v="video games"/>
    <x v="1094"/>
    <d v="2011-10-09T17:07:13"/>
    <x v="0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x v="1095"/>
    <x v="1095"/>
    <x v="0"/>
    <n v="94"/>
    <b v="0"/>
    <s v="games/video games"/>
    <n v="5"/>
    <n v="267.80849999999998"/>
    <x v="6"/>
    <s v="video games"/>
    <x v="1095"/>
    <d v="2013-08-30T12:53:40"/>
    <x v="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x v="1096"/>
    <x v="0"/>
    <n v="29"/>
    <b v="0"/>
    <s v="games/video games"/>
    <n v="18"/>
    <n v="74.206900000000005"/>
    <x v="6"/>
    <s v="video games"/>
    <x v="1096"/>
    <d v="2014-10-04T03:30:00"/>
    <x v="0"/>
  </r>
  <r>
    <x v="1097"/>
    <x v="1097"/>
    <s v="Rabbly is action-adventure game. Is about a scientist going on an adventure, to find rare materials in another galaxy."/>
    <n v="100000"/>
    <n v="47"/>
    <x v="2"/>
    <s v="US"/>
    <s v="USD"/>
    <x v="1097"/>
    <x v="1097"/>
    <x v="0"/>
    <n v="7"/>
    <b v="0"/>
    <s v="games/video games"/>
    <n v="0"/>
    <n v="6.7142999999999997"/>
    <x v="6"/>
    <s v="video games"/>
    <x v="1097"/>
    <d v="2014-03-02T19:01:17"/>
    <x v="0"/>
  </r>
  <r>
    <x v="1098"/>
    <x v="1098"/>
    <s v="Kick, Punch... Fireball is an FPS type arena game set inside the fantasy world."/>
    <n v="25000"/>
    <n v="1803"/>
    <x v="2"/>
    <s v="US"/>
    <s v="USD"/>
    <x v="1098"/>
    <x v="1098"/>
    <x v="0"/>
    <n v="22"/>
    <b v="0"/>
    <s v="games/video games"/>
    <n v="7"/>
    <n v="81.954499999999996"/>
    <x v="6"/>
    <s v="video games"/>
    <x v="1098"/>
    <d v="2014-04-13T18:18:15"/>
    <x v="0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x v="1099"/>
    <x v="0"/>
    <n v="1"/>
    <b v="0"/>
    <s v="games/video games"/>
    <n v="1"/>
    <n v="25"/>
    <x v="6"/>
    <s v="video games"/>
    <x v="1099"/>
    <d v="2015-05-13T20:04:28"/>
    <x v="0"/>
  </r>
  <r>
    <x v="1100"/>
    <x v="1100"/>
    <s v="A retro style puzzle rpg with a dark story. Your decisions will influence the world and decide the outcome of the story."/>
    <n v="4000"/>
    <n v="100"/>
    <x v="2"/>
    <s v="DE"/>
    <s v="EUR"/>
    <x v="1100"/>
    <x v="1100"/>
    <x v="0"/>
    <n v="10"/>
    <b v="0"/>
    <s v="games/video games"/>
    <n v="3"/>
    <n v="10"/>
    <x v="6"/>
    <s v="video games"/>
    <x v="1100"/>
    <d v="2016-02-14T02:39:31"/>
    <x v="0"/>
  </r>
  <r>
    <x v="1101"/>
    <x v="1101"/>
    <s v="Different strains of marijuana leafs battling to the death to see which one is the top strain."/>
    <n v="100000"/>
    <n v="41"/>
    <x v="2"/>
    <s v="US"/>
    <s v="USD"/>
    <x v="1101"/>
    <x v="1101"/>
    <x v="0"/>
    <n v="6"/>
    <b v="0"/>
    <s v="games/video games"/>
    <n v="0"/>
    <n v="6.8333000000000004"/>
    <x v="6"/>
    <s v="video games"/>
    <x v="1101"/>
    <d v="2016-07-14T18:12:00"/>
    <x v="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x v="1102"/>
    <x v="0"/>
    <n v="24"/>
    <b v="0"/>
    <s v="games/video games"/>
    <n v="5"/>
    <n v="17.708300000000001"/>
    <x v="6"/>
    <s v="video games"/>
    <x v="1102"/>
    <d v="2013-12-09T05:59:00"/>
    <x v="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x v="1103"/>
    <x v="1103"/>
    <x v="0"/>
    <n v="15"/>
    <b v="0"/>
    <s v="games/video games"/>
    <n v="2"/>
    <n v="16.2"/>
    <x v="6"/>
    <s v="video games"/>
    <x v="1103"/>
    <d v="2016-06-18T05:19:50"/>
    <x v="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x v="1104"/>
    <x v="0"/>
    <n v="37"/>
    <b v="0"/>
    <s v="games/video games"/>
    <n v="5"/>
    <n v="80.297300000000007"/>
    <x v="6"/>
    <s v="video games"/>
    <x v="1104"/>
    <d v="2014-06-11T09:50:21"/>
    <x v="0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x v="1105"/>
    <x v="0"/>
    <n v="20"/>
    <b v="0"/>
    <s v="games/video games"/>
    <n v="0"/>
    <n v="71.55"/>
    <x v="6"/>
    <s v="video games"/>
    <x v="1105"/>
    <d v="2014-03-24T02:15:27"/>
    <x v="0"/>
  </r>
  <r>
    <x v="1106"/>
    <x v="1106"/>
    <s v="Collect coins and save civilians while you blast your way through tons of zombies! Unlock new characters and levels!"/>
    <n v="400"/>
    <n v="165"/>
    <x v="2"/>
    <s v="US"/>
    <s v="USD"/>
    <x v="1106"/>
    <x v="1106"/>
    <x v="0"/>
    <n v="7"/>
    <b v="0"/>
    <s v="games/video games"/>
    <n v="41"/>
    <n v="23.571400000000001"/>
    <x v="6"/>
    <s v="video games"/>
    <x v="1106"/>
    <d v="2012-04-04T16:46:15"/>
    <x v="0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x v="1107"/>
    <x v="0"/>
    <n v="0"/>
    <b v="0"/>
    <s v="games/video games"/>
    <n v="0"/>
    <s v="N/A"/>
    <x v="6"/>
    <s v="video games"/>
    <x v="1107"/>
    <d v="2014-07-23T20:40:24"/>
    <x v="0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x v="1108"/>
    <x v="0"/>
    <n v="21"/>
    <b v="0"/>
    <s v="games/video games"/>
    <n v="3"/>
    <n v="34.881"/>
    <x v="6"/>
    <s v="video games"/>
    <x v="1108"/>
    <d v="2012-04-13T14:17:15"/>
    <x v="0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x v="1109"/>
    <x v="0"/>
    <n v="3"/>
    <b v="0"/>
    <s v="games/video games"/>
    <n v="0"/>
    <n v="15"/>
    <x v="6"/>
    <s v="video games"/>
    <x v="1109"/>
    <d v="2016-11-18T19:03:10"/>
    <x v="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x v="1110"/>
    <x v="1110"/>
    <x v="0"/>
    <n v="11"/>
    <b v="0"/>
    <s v="games/video games"/>
    <n v="1"/>
    <n v="23.181799999999999"/>
    <x v="6"/>
    <s v="video games"/>
    <x v="1110"/>
    <d v="2012-12-07T22:23:42"/>
    <x v="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x v="1111"/>
    <x v="0"/>
    <n v="1"/>
    <b v="0"/>
    <s v="games/video games"/>
    <n v="0"/>
    <n v="1"/>
    <x v="6"/>
    <s v="video games"/>
    <x v="1111"/>
    <d v="2016-01-08T04:53:10"/>
    <x v="0"/>
  </r>
  <r>
    <x v="1112"/>
    <x v="1112"/>
    <s v="Tarantino-esque Adventure Game on Steroids Inspired by LucasArts, Gritty Action Movies and 1940's Animation"/>
    <n v="88000"/>
    <n v="31272.92"/>
    <x v="2"/>
    <s v="US"/>
    <s v="USD"/>
    <x v="1112"/>
    <x v="1112"/>
    <x v="0"/>
    <n v="312"/>
    <b v="0"/>
    <s v="games/video games"/>
    <n v="36"/>
    <n v="100.2337"/>
    <x v="6"/>
    <s v="video games"/>
    <x v="1112"/>
    <d v="2015-01-19T08:30:00"/>
    <x v="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x v="1113"/>
    <x v="1113"/>
    <x v="0"/>
    <n v="1"/>
    <b v="0"/>
    <s v="games/video games"/>
    <n v="1"/>
    <n v="5"/>
    <x v="6"/>
    <s v="video games"/>
    <x v="1113"/>
    <d v="2014-08-14T23:27:00"/>
    <x v="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x v="0"/>
    <n v="3"/>
    <b v="0"/>
    <s v="games/video games"/>
    <n v="0"/>
    <n v="3.3332999999999999"/>
    <x v="6"/>
    <s v="video games"/>
    <x v="1114"/>
    <d v="2013-10-09T08:18:07"/>
    <x v="0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x v="1115"/>
    <x v="0"/>
    <n v="4"/>
    <b v="0"/>
    <s v="games/video games"/>
    <n v="0"/>
    <n v="13.25"/>
    <x v="6"/>
    <s v="video games"/>
    <x v="1115"/>
    <d v="2016-03-30T15:41:35"/>
    <x v="0"/>
  </r>
  <r>
    <x v="1116"/>
    <x v="1116"/>
    <s v="A medieval, post apocolyptic, Online, MMORPG. Class morphing, character customization game."/>
    <n v="500000"/>
    <n v="178.52"/>
    <x v="2"/>
    <s v="US"/>
    <s v="USD"/>
    <x v="1116"/>
    <x v="1116"/>
    <x v="0"/>
    <n v="10"/>
    <b v="0"/>
    <s v="games/video games"/>
    <n v="0"/>
    <n v="17.852"/>
    <x v="6"/>
    <s v="video games"/>
    <x v="1116"/>
    <d v="2012-06-09T20:20:08"/>
    <x v="0"/>
  </r>
  <r>
    <x v="1117"/>
    <x v="1117"/>
    <s v="Experience the Medieval in your own village. Increase your village into a city and walk through the streets."/>
    <n v="1000"/>
    <n v="83"/>
    <x v="2"/>
    <s v="DE"/>
    <s v="EUR"/>
    <x v="1117"/>
    <x v="1117"/>
    <x v="0"/>
    <n v="8"/>
    <b v="0"/>
    <s v="games/video games"/>
    <n v="8"/>
    <n v="10.375"/>
    <x v="6"/>
    <s v="video games"/>
    <x v="1117"/>
    <d v="2015-12-25T14:21:53"/>
    <x v="0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x v="0"/>
    <n v="3"/>
    <b v="0"/>
    <s v="games/video games"/>
    <n v="2"/>
    <n v="36.333300000000001"/>
    <x v="6"/>
    <s v="video games"/>
    <x v="1118"/>
    <d v="2014-04-05T02:59:39"/>
    <x v="0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x v="1119"/>
    <x v="0"/>
    <n v="1"/>
    <b v="0"/>
    <s v="games/video games"/>
    <n v="0"/>
    <n v="5"/>
    <x v="6"/>
    <s v="video games"/>
    <x v="1119"/>
    <d v="2014-04-06T19:01:04"/>
    <x v="0"/>
  </r>
  <r>
    <x v="1120"/>
    <x v="1120"/>
    <s v="Planet Ninjahwah is a highly anticipated futuristic action adventure game that will blow your mind!!"/>
    <n v="25000"/>
    <n v="0"/>
    <x v="2"/>
    <s v="US"/>
    <s v="USD"/>
    <x v="1120"/>
    <x v="1120"/>
    <x v="0"/>
    <n v="0"/>
    <b v="0"/>
    <s v="games/video games"/>
    <n v="0"/>
    <s v="N/A"/>
    <x v="6"/>
    <s v="video games"/>
    <x v="1120"/>
    <d v="2011-10-28T20:56:40"/>
    <x v="0"/>
  </r>
  <r>
    <x v="1121"/>
    <x v="1121"/>
    <s v="An action packed, side scrolling, platform jumping, laser shooting ADVENTURE that will be fun for everyone."/>
    <n v="250000"/>
    <n v="29"/>
    <x v="2"/>
    <s v="US"/>
    <s v="USD"/>
    <x v="1121"/>
    <x v="1121"/>
    <x v="0"/>
    <n v="5"/>
    <b v="0"/>
    <s v="games/video games"/>
    <n v="0"/>
    <n v="5.8"/>
    <x v="6"/>
    <s v="video games"/>
    <x v="1121"/>
    <d v="2016-03-13T21:25:16"/>
    <x v="0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x v="1122"/>
    <x v="0"/>
    <n v="0"/>
    <b v="0"/>
    <s v="games/video games"/>
    <n v="0"/>
    <s v="N/A"/>
    <x v="6"/>
    <s v="video games"/>
    <x v="1122"/>
    <d v="2013-05-30T16:53:45"/>
    <x v="0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x v="1123"/>
    <x v="0"/>
    <n v="3"/>
    <b v="0"/>
    <s v="games/video games"/>
    <n v="0"/>
    <n v="3.6667000000000001"/>
    <x v="6"/>
    <s v="video games"/>
    <x v="1123"/>
    <d v="2014-04-19T12:34:08"/>
    <x v="0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x v="1124"/>
    <x v="0"/>
    <n v="7"/>
    <b v="0"/>
    <s v="games/mobile games"/>
    <n v="0"/>
    <n v="60.714300000000001"/>
    <x v="6"/>
    <s v="mobile games"/>
    <x v="1124"/>
    <d v="2015-04-30T16:00:51"/>
    <x v="0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x v="1125"/>
    <x v="0"/>
    <n v="0"/>
    <b v="0"/>
    <s v="games/mobile games"/>
    <n v="0"/>
    <s v="N/A"/>
    <x v="6"/>
    <s v="mobile games"/>
    <x v="1125"/>
    <d v="2015-09-25T14:58:50"/>
    <x v="0"/>
  </r>
  <r>
    <x v="1126"/>
    <x v="1126"/>
    <s v="Imagine a science class where the teacher walks in a says &quot;Take out your cell phone and play a game.&quot;"/>
    <n v="2000"/>
    <n v="10"/>
    <x v="2"/>
    <s v="US"/>
    <s v="USD"/>
    <x v="1126"/>
    <x v="1126"/>
    <x v="0"/>
    <n v="2"/>
    <b v="0"/>
    <s v="games/mobile games"/>
    <n v="1"/>
    <n v="5"/>
    <x v="6"/>
    <s v="mobile games"/>
    <x v="1126"/>
    <d v="2016-07-14T07:51:34"/>
    <x v="0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x v="0"/>
    <n v="23"/>
    <b v="0"/>
    <s v="games/mobile games"/>
    <n v="2"/>
    <n v="25.434799999999999"/>
    <x v="6"/>
    <s v="mobile games"/>
    <x v="1127"/>
    <d v="2014-11-14T21:30:00"/>
    <x v="0"/>
  </r>
  <r>
    <x v="1128"/>
    <x v="1128"/>
    <s v="#havingfunFTW"/>
    <n v="1000"/>
    <n v="1"/>
    <x v="2"/>
    <s v="GB"/>
    <s v="GBP"/>
    <x v="1128"/>
    <x v="1128"/>
    <x v="0"/>
    <n v="1"/>
    <b v="0"/>
    <s v="games/mobile games"/>
    <n v="0"/>
    <n v="1"/>
    <x v="6"/>
    <s v="mobile games"/>
    <x v="1128"/>
    <d v="2014-08-07T15:35:17"/>
    <x v="0"/>
  </r>
  <r>
    <x v="1129"/>
    <x v="1129"/>
    <s v="This app will provide you with the ability to use your most favorite profanities while playing a game with your friends."/>
    <n v="20000"/>
    <n v="21"/>
    <x v="2"/>
    <s v="US"/>
    <s v="USD"/>
    <x v="1129"/>
    <x v="1129"/>
    <x v="0"/>
    <n v="2"/>
    <b v="0"/>
    <s v="games/mobile games"/>
    <n v="0"/>
    <n v="10.5"/>
    <x v="6"/>
    <s v="mobile games"/>
    <x v="1129"/>
    <d v="2016-06-05T06:21:33"/>
    <x v="0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x v="1130"/>
    <x v="0"/>
    <n v="3"/>
    <b v="0"/>
    <s v="games/mobile games"/>
    <n v="0"/>
    <n v="3.6667000000000001"/>
    <x v="6"/>
    <s v="mobile games"/>
    <x v="1130"/>
    <d v="2014-11-26T00:55:00"/>
    <x v="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x v="1131"/>
    <x v="0"/>
    <n v="0"/>
    <b v="0"/>
    <s v="games/mobile games"/>
    <n v="0"/>
    <s v="N/A"/>
    <x v="6"/>
    <s v="mobile games"/>
    <x v="1131"/>
    <d v="2015-12-24T21:47:48"/>
    <x v="0"/>
  </r>
  <r>
    <x v="1132"/>
    <x v="1132"/>
    <s v="One is a simple mobile game about exploring the connections between all living things. Featuring hand-painted art."/>
    <n v="10000"/>
    <n v="1438"/>
    <x v="2"/>
    <s v="CA"/>
    <s v="CAD"/>
    <x v="1132"/>
    <x v="1132"/>
    <x v="0"/>
    <n v="13"/>
    <b v="0"/>
    <s v="games/mobile games"/>
    <n v="14"/>
    <n v="110.61539999999999"/>
    <x v="6"/>
    <s v="mobile games"/>
    <x v="1132"/>
    <d v="2017-01-01T02:46:11"/>
    <x v="0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x v="1133"/>
    <x v="0"/>
    <n v="1"/>
    <b v="0"/>
    <s v="games/mobile games"/>
    <n v="1"/>
    <n v="20"/>
    <x v="6"/>
    <s v="mobile games"/>
    <x v="1133"/>
    <d v="2014-07-31T09:46:21"/>
    <x v="0"/>
  </r>
  <r>
    <x v="1134"/>
    <x v="1134"/>
    <s v="We are creating a new Mario Bro's style game called KFK:Original. It's challenging, fun and totally awesome!!!"/>
    <n v="25000"/>
    <n v="1"/>
    <x v="2"/>
    <s v="AU"/>
    <s v="AUD"/>
    <x v="1134"/>
    <x v="1134"/>
    <x v="0"/>
    <n v="1"/>
    <b v="0"/>
    <s v="games/mobile games"/>
    <n v="0"/>
    <n v="1"/>
    <x v="6"/>
    <s v="mobile games"/>
    <x v="1134"/>
    <d v="2014-11-29T04:33:00"/>
    <x v="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x v="0"/>
    <n v="1"/>
    <b v="0"/>
    <s v="games/mobile games"/>
    <n v="5"/>
    <n v="50"/>
    <x v="6"/>
    <s v="mobile games"/>
    <x v="1135"/>
    <d v="2016-08-06T23:44:54"/>
    <x v="0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x v="1136"/>
    <x v="0"/>
    <n v="6"/>
    <b v="0"/>
    <s v="games/mobile games"/>
    <n v="6"/>
    <n v="45"/>
    <x v="6"/>
    <s v="mobile games"/>
    <x v="1136"/>
    <d v="2015-12-19T16:07:09"/>
    <x v="0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x v="1137"/>
    <x v="0"/>
    <n v="39"/>
    <b v="0"/>
    <s v="games/mobile games"/>
    <n v="40"/>
    <n v="253.20509999999999"/>
    <x v="6"/>
    <s v="mobile games"/>
    <x v="1137"/>
    <d v="2016-04-23T19:40:21"/>
    <x v="0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x v="1138"/>
    <x v="1138"/>
    <x v="0"/>
    <n v="4"/>
    <b v="0"/>
    <s v="games/mobile games"/>
    <n v="0"/>
    <n v="31.25"/>
    <x v="6"/>
    <s v="mobile games"/>
    <x v="1138"/>
    <d v="2017-01-21T21:45:31"/>
    <x v="0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x v="1139"/>
    <x v="0"/>
    <n v="1"/>
    <b v="0"/>
    <s v="games/mobile games"/>
    <n v="0"/>
    <n v="5"/>
    <x v="6"/>
    <s v="mobile games"/>
    <x v="1139"/>
    <d v="2015-01-01T08:20:26"/>
    <x v="0"/>
  </r>
  <r>
    <x v="1140"/>
    <x v="1140"/>
    <s v="We are creating the next epic Massive Multiplayer Online-Real Time Strategy game and we want you to be a part of it!"/>
    <n v="5000"/>
    <n v="0"/>
    <x v="2"/>
    <s v="GB"/>
    <s v="GBP"/>
    <x v="1140"/>
    <x v="1140"/>
    <x v="0"/>
    <n v="0"/>
    <b v="0"/>
    <s v="games/mobile games"/>
    <n v="0"/>
    <s v="N/A"/>
    <x v="6"/>
    <s v="mobile games"/>
    <x v="1140"/>
    <d v="2015-08-06T11:05:21"/>
    <x v="0"/>
  </r>
  <r>
    <x v="1141"/>
    <x v="1141"/>
    <s v="I think this will be a great game!"/>
    <n v="500"/>
    <n v="0"/>
    <x v="2"/>
    <s v="DE"/>
    <s v="EUR"/>
    <x v="1141"/>
    <x v="1141"/>
    <x v="0"/>
    <n v="0"/>
    <b v="0"/>
    <s v="games/mobile games"/>
    <n v="0"/>
    <s v="N/A"/>
    <x v="6"/>
    <s v="mobile games"/>
    <x v="1141"/>
    <d v="2015-07-09T16:47:30"/>
    <x v="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x v="1142"/>
    <x v="1142"/>
    <x v="0"/>
    <n v="0"/>
    <b v="0"/>
    <s v="games/mobile games"/>
    <n v="0"/>
    <s v="N/A"/>
    <x v="6"/>
    <s v="mobile games"/>
    <x v="1142"/>
    <d v="2015-02-17T00:08:47"/>
    <x v="0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x v="1143"/>
    <x v="0"/>
    <n v="8"/>
    <b v="0"/>
    <s v="games/mobile games"/>
    <n v="0"/>
    <n v="23.25"/>
    <x v="6"/>
    <s v="mobile games"/>
    <x v="1143"/>
    <d v="2015-12-17T04:38:46"/>
    <x v="0"/>
  </r>
  <r>
    <x v="1144"/>
    <x v="1144"/>
    <s v="We need your help to finish our food truck. We are building a BBQ Food Truck to serve competition style BBQ."/>
    <n v="9300"/>
    <n v="0"/>
    <x v="2"/>
    <s v="US"/>
    <s v="USD"/>
    <x v="1144"/>
    <x v="1144"/>
    <x v="0"/>
    <n v="0"/>
    <b v="0"/>
    <s v="food/food trucks"/>
    <n v="0"/>
    <s v="N/A"/>
    <x v="7"/>
    <s v="food trucks"/>
    <x v="1144"/>
    <d v="2015-04-29T04:22:00"/>
    <x v="0"/>
  </r>
  <r>
    <x v="1145"/>
    <x v="1145"/>
    <s v="Emphasizing locally and responsibly raised ingredients, serving delicious food! I need your help."/>
    <n v="80000"/>
    <n v="100"/>
    <x v="2"/>
    <s v="US"/>
    <s v="USD"/>
    <x v="1145"/>
    <x v="1145"/>
    <x v="0"/>
    <n v="1"/>
    <b v="0"/>
    <s v="food/food trucks"/>
    <n v="0"/>
    <n v="100"/>
    <x v="7"/>
    <s v="food trucks"/>
    <x v="1145"/>
    <d v="2014-10-02T17:56:32"/>
    <x v="0"/>
  </r>
  <r>
    <x v="1146"/>
    <x v="1146"/>
    <s v="Bringing the flavor of competition BBQ to small town Auburn with the ease of a big city food truck."/>
    <n v="6000"/>
    <n v="530"/>
    <x v="2"/>
    <s v="US"/>
    <s v="USD"/>
    <x v="1146"/>
    <x v="1146"/>
    <x v="0"/>
    <n v="12"/>
    <b v="0"/>
    <s v="food/food trucks"/>
    <n v="9"/>
    <n v="44.166699999999999"/>
    <x v="7"/>
    <s v="food trucks"/>
    <x v="1146"/>
    <d v="2014-05-02T22:52:53"/>
    <x v="0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x v="1147"/>
    <x v="1147"/>
    <x v="0"/>
    <n v="0"/>
    <b v="0"/>
    <s v="food/food trucks"/>
    <n v="0"/>
    <s v="N/A"/>
    <x v="7"/>
    <s v="food trucks"/>
    <x v="1147"/>
    <d v="2014-10-19T23:19:43"/>
    <x v="0"/>
  </r>
  <r>
    <x v="1148"/>
    <x v="1148"/>
    <s v="New local (Louisville, KY.) food truck with a refreshing spin on rolling kitchens."/>
    <n v="15000"/>
    <n v="73"/>
    <x v="2"/>
    <s v="US"/>
    <s v="USD"/>
    <x v="1148"/>
    <x v="1148"/>
    <x v="0"/>
    <n v="3"/>
    <b v="0"/>
    <s v="food/food trucks"/>
    <n v="0"/>
    <n v="24.333300000000001"/>
    <x v="7"/>
    <s v="food trucks"/>
    <x v="1148"/>
    <d v="2016-12-01T05:06:21"/>
    <x v="0"/>
  </r>
  <r>
    <x v="1149"/>
    <x v="1149"/>
    <s v="Bringing culturally diverse Floridian cuisine to the people!"/>
    <n v="50000"/>
    <n v="75"/>
    <x v="2"/>
    <s v="US"/>
    <s v="USD"/>
    <x v="1149"/>
    <x v="1149"/>
    <x v="0"/>
    <n v="2"/>
    <b v="0"/>
    <s v="food/food trucks"/>
    <n v="0"/>
    <n v="37.5"/>
    <x v="7"/>
    <s v="food trucks"/>
    <x v="1149"/>
    <d v="2016-06-16T17:02:46"/>
    <x v="0"/>
  </r>
  <r>
    <x v="1150"/>
    <x v="1150"/>
    <s v="Bringing delicious authentic and fusion Taiwanese Food to the West Coast."/>
    <n v="2500"/>
    <n v="252"/>
    <x v="2"/>
    <s v="US"/>
    <s v="USD"/>
    <x v="1150"/>
    <x v="1150"/>
    <x v="0"/>
    <n v="6"/>
    <b v="0"/>
    <s v="food/food trucks"/>
    <n v="10"/>
    <n v="42"/>
    <x v="7"/>
    <s v="food trucks"/>
    <x v="1150"/>
    <d v="2016-01-08T22:54:35"/>
    <x v="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x v="1151"/>
    <x v="0"/>
    <n v="0"/>
    <b v="0"/>
    <s v="food/food trucks"/>
    <n v="0"/>
    <s v="N/A"/>
    <x v="7"/>
    <s v="food trucks"/>
    <x v="1151"/>
    <d v="2015-09-07T02:27:43"/>
    <x v="0"/>
  </r>
  <r>
    <x v="1152"/>
    <x v="1152"/>
    <s v="Peruvian food truck with an LA twist."/>
    <n v="16000"/>
    <n v="911"/>
    <x v="2"/>
    <s v="US"/>
    <s v="USD"/>
    <x v="1152"/>
    <x v="1152"/>
    <x v="0"/>
    <n v="15"/>
    <b v="0"/>
    <s v="food/food trucks"/>
    <n v="6"/>
    <n v="60.7333"/>
    <x v="7"/>
    <s v="food trucks"/>
    <x v="1152"/>
    <d v="2015-05-15T17:01:52"/>
    <x v="0"/>
  </r>
  <r>
    <x v="1153"/>
    <x v="1153"/>
    <s v="A mobile concession trailer for snow cones, ice cream, smoothies and more"/>
    <n v="8000"/>
    <n v="50"/>
    <x v="2"/>
    <s v="US"/>
    <s v="USD"/>
    <x v="1153"/>
    <x v="1153"/>
    <x v="0"/>
    <n v="1"/>
    <b v="0"/>
    <s v="food/food trucks"/>
    <n v="1"/>
    <n v="50"/>
    <x v="7"/>
    <s v="food trucks"/>
    <x v="1153"/>
    <d v="2015-06-18T17:08:25"/>
    <x v="0"/>
  </r>
  <r>
    <x v="1154"/>
    <x v="1154"/>
    <s v="We're about to launch our first ever food truck to share our amazing food and we need your help! Be a part of our truck!"/>
    <n v="5000"/>
    <n v="325"/>
    <x v="2"/>
    <s v="US"/>
    <s v="USD"/>
    <x v="1154"/>
    <x v="1154"/>
    <x v="0"/>
    <n v="3"/>
    <b v="0"/>
    <s v="food/food trucks"/>
    <n v="7"/>
    <n v="108.33329999999999"/>
    <x v="7"/>
    <s v="food trucks"/>
    <x v="1154"/>
    <d v="2015-09-06T02:36:46"/>
    <x v="0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x v="1155"/>
    <x v="0"/>
    <n v="8"/>
    <b v="0"/>
    <s v="food/food trucks"/>
    <n v="1"/>
    <n v="23.5"/>
    <x v="7"/>
    <s v="food trucks"/>
    <x v="1155"/>
    <d v="2014-08-14T18:20:08"/>
    <x v="0"/>
  </r>
  <r>
    <x v="1156"/>
    <x v="1156"/>
    <s v="A Food Truck featuring Deep Fried Natural Casing Beef/Pork mix Hot Dogs, New York Style Rippers. Also serving Fresh Cut Fries."/>
    <n v="6500"/>
    <n v="0"/>
    <x v="2"/>
    <s v="US"/>
    <s v="USD"/>
    <x v="1156"/>
    <x v="1156"/>
    <x v="0"/>
    <n v="0"/>
    <b v="0"/>
    <s v="food/food trucks"/>
    <n v="0"/>
    <s v="N/A"/>
    <x v="7"/>
    <s v="food trucks"/>
    <x v="1156"/>
    <d v="2015-02-24T01:42:42"/>
    <x v="0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x v="1157"/>
    <x v="0"/>
    <n v="3"/>
    <b v="0"/>
    <s v="food/food trucks"/>
    <n v="2"/>
    <n v="50.333300000000001"/>
    <x v="7"/>
    <s v="food trucks"/>
    <x v="1157"/>
    <d v="2014-12-05T16:04:40"/>
    <x v="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x v="1158"/>
    <x v="1158"/>
    <x v="0"/>
    <n v="3"/>
    <b v="0"/>
    <s v="food/food trucks"/>
    <n v="0"/>
    <n v="11.666700000000001"/>
    <x v="7"/>
    <s v="food trucks"/>
    <x v="1158"/>
    <d v="2014-12-09T02:12:08"/>
    <x v="0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x v="1159"/>
    <x v="1159"/>
    <x v="0"/>
    <n v="0"/>
    <b v="0"/>
    <s v="food/food trucks"/>
    <n v="0"/>
    <s v="N/A"/>
    <x v="7"/>
    <s v="food trucks"/>
    <x v="1159"/>
    <d v="2015-06-30T15:45:00"/>
    <x v="0"/>
  </r>
  <r>
    <x v="1160"/>
    <x v="1160"/>
    <s v="Food is a lifestyle...the art, the challenge, and the happiness is the wealth I seek....join me on my journey to success."/>
    <n v="30000"/>
    <n v="1155"/>
    <x v="2"/>
    <s v="US"/>
    <s v="USD"/>
    <x v="1160"/>
    <x v="1160"/>
    <x v="0"/>
    <n v="19"/>
    <b v="0"/>
    <s v="food/food trucks"/>
    <n v="4"/>
    <n v="60.789499999999997"/>
    <x v="7"/>
    <s v="food trucks"/>
    <x v="1160"/>
    <d v="2015-03-28T02:43:06"/>
    <x v="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x v="1161"/>
    <x v="0"/>
    <n v="0"/>
    <b v="0"/>
    <s v="food/food trucks"/>
    <n v="0"/>
    <s v="N/A"/>
    <x v="7"/>
    <s v="food trucks"/>
    <x v="1161"/>
    <d v="2015-05-19T15:06:29"/>
    <x v="0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x v="0"/>
    <n v="2"/>
    <b v="0"/>
    <s v="food/food trucks"/>
    <n v="0"/>
    <n v="17.5"/>
    <x v="7"/>
    <s v="food trucks"/>
    <x v="1162"/>
    <d v="2014-09-25T16:24:24"/>
    <x v="0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x v="1163"/>
    <x v="0"/>
    <n v="0"/>
    <b v="0"/>
    <s v="food/food trucks"/>
    <n v="0"/>
    <s v="N/A"/>
    <x v="7"/>
    <s v="food trucks"/>
    <x v="1163"/>
    <d v="2014-08-09T17:22:00"/>
    <x v="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x v="0"/>
    <n v="0"/>
    <b v="0"/>
    <s v="food/food trucks"/>
    <n v="0"/>
    <s v="N/A"/>
    <x v="7"/>
    <s v="food trucks"/>
    <x v="1164"/>
    <d v="2016-06-18T17:23:02"/>
    <x v="0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x v="0"/>
    <n v="25"/>
    <b v="0"/>
    <s v="food/food trucks"/>
    <n v="21"/>
    <n v="82.82"/>
    <x v="7"/>
    <s v="food trucks"/>
    <x v="1165"/>
    <d v="2014-07-06T05:08:50"/>
    <x v="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x v="1166"/>
    <x v="0"/>
    <n v="8"/>
    <b v="0"/>
    <s v="food/food trucks"/>
    <n v="19"/>
    <n v="358.875"/>
    <x v="7"/>
    <s v="food trucks"/>
    <x v="1166"/>
    <d v="2015-06-26T04:00:00"/>
    <x v="0"/>
  </r>
  <r>
    <x v="1167"/>
    <x v="1167"/>
    <s v="A mobile food truck serving up a Latino-inspired fusion cuisine using fresh, local, &amp; organic ingredients!"/>
    <n v="60000"/>
    <n v="979"/>
    <x v="2"/>
    <s v="US"/>
    <s v="USD"/>
    <x v="1167"/>
    <x v="1167"/>
    <x v="0"/>
    <n v="16"/>
    <b v="0"/>
    <s v="food/food trucks"/>
    <n v="2"/>
    <n v="61.1875"/>
    <x v="7"/>
    <s v="food trucks"/>
    <x v="1167"/>
    <d v="2014-09-12T17:38:15"/>
    <x v="0"/>
  </r>
  <r>
    <x v="1168"/>
    <x v="1168"/>
    <s v="Simply fresh farm to table on wheels working close with local farms to ensure the highest of quality of product ."/>
    <n v="18000"/>
    <n v="1020"/>
    <x v="2"/>
    <s v="US"/>
    <s v="USD"/>
    <x v="1168"/>
    <x v="1168"/>
    <x v="0"/>
    <n v="3"/>
    <b v="0"/>
    <s v="food/food trucks"/>
    <n v="6"/>
    <n v="340"/>
    <x v="7"/>
    <s v="food trucks"/>
    <x v="1168"/>
    <d v="2016-09-22T01:17:45"/>
    <x v="0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x v="1169"/>
    <x v="1169"/>
    <x v="0"/>
    <n v="3"/>
    <b v="0"/>
    <s v="food/food trucks"/>
    <n v="0"/>
    <n v="5.6666999999999996"/>
    <x v="7"/>
    <s v="food trucks"/>
    <x v="1169"/>
    <d v="2015-02-22T08:29:23"/>
    <x v="0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x v="1170"/>
    <x v="1170"/>
    <x v="0"/>
    <n v="2"/>
    <b v="0"/>
    <s v="food/food trucks"/>
    <n v="0"/>
    <n v="50"/>
    <x v="7"/>
    <s v="food trucks"/>
    <x v="1170"/>
    <d v="2015-05-30T21:26:11"/>
    <x v="0"/>
  </r>
  <r>
    <x v="1171"/>
    <x v="1171"/>
    <s v="Tulsa's first true biodiesel, alternative energy powered food truck! Oh yeah, and delicious food!"/>
    <n v="25000"/>
    <n v="25"/>
    <x v="2"/>
    <s v="US"/>
    <s v="USD"/>
    <x v="1171"/>
    <x v="1171"/>
    <x v="0"/>
    <n v="1"/>
    <b v="0"/>
    <s v="food/food trucks"/>
    <n v="0"/>
    <n v="25"/>
    <x v="7"/>
    <s v="food trucks"/>
    <x v="1171"/>
    <d v="2014-11-13T20:18:47"/>
    <x v="0"/>
  </r>
  <r>
    <x v="1172"/>
    <x v="1172"/>
    <s v="Bringing YOUR favorite dog recipes to the streets."/>
    <n v="9000"/>
    <n v="0"/>
    <x v="2"/>
    <s v="US"/>
    <s v="USD"/>
    <x v="1172"/>
    <x v="1172"/>
    <x v="0"/>
    <n v="0"/>
    <b v="0"/>
    <s v="food/food trucks"/>
    <n v="0"/>
    <s v="N/A"/>
    <x v="7"/>
    <s v="food trucks"/>
    <x v="1172"/>
    <d v="2014-08-20T16:22:32"/>
    <x v="0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x v="0"/>
    <n v="1"/>
    <b v="0"/>
    <s v="food/food trucks"/>
    <n v="0"/>
    <n v="30"/>
    <x v="7"/>
    <s v="food trucks"/>
    <x v="1173"/>
    <d v="2015-08-03T04:27:37"/>
    <x v="0"/>
  </r>
  <r>
    <x v="1174"/>
    <x v="1174"/>
    <s v="Help me purchase a parking space to be the Burro's permanant home, I need your help to raise $15,000!"/>
    <n v="15000"/>
    <n v="886"/>
    <x v="2"/>
    <s v="US"/>
    <s v="USD"/>
    <x v="1174"/>
    <x v="1174"/>
    <x v="0"/>
    <n v="19"/>
    <b v="0"/>
    <s v="food/food trucks"/>
    <n v="6"/>
    <n v="46.631599999999999"/>
    <x v="7"/>
    <s v="food trucks"/>
    <x v="1174"/>
    <d v="2016-05-08T20:12:07"/>
    <x v="0"/>
  </r>
  <r>
    <x v="1175"/>
    <x v="1175"/>
    <s v="&quot;Create-Your-Cone&quot;. Freshly made waffle cones stuffed with your choice of yummy ingredients, or frozen yogurt!"/>
    <n v="20000"/>
    <n v="585"/>
    <x v="2"/>
    <s v="US"/>
    <s v="USD"/>
    <x v="1175"/>
    <x v="1175"/>
    <x v="0"/>
    <n v="9"/>
    <b v="0"/>
    <s v="food/food trucks"/>
    <n v="3"/>
    <n v="65"/>
    <x v="7"/>
    <s v="food trucks"/>
    <x v="1175"/>
    <d v="2015-07-15T17:28:59"/>
    <x v="0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x v="1176"/>
    <x v="1176"/>
    <x v="0"/>
    <n v="1"/>
    <b v="0"/>
    <s v="food/food trucks"/>
    <n v="0"/>
    <n v="10"/>
    <x v="7"/>
    <s v="food trucks"/>
    <x v="1176"/>
    <d v="2017-03-06T13:00:00"/>
    <x v="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x v="1177"/>
    <x v="0"/>
    <n v="0"/>
    <b v="0"/>
    <s v="food/food trucks"/>
    <n v="0"/>
    <s v="N/A"/>
    <x v="7"/>
    <s v="food trucks"/>
    <x v="1177"/>
    <d v="2014-10-15T15:51:36"/>
    <x v="0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x v="1178"/>
    <x v="0"/>
    <n v="1"/>
    <b v="0"/>
    <s v="food/food trucks"/>
    <n v="0"/>
    <n v="5"/>
    <x v="7"/>
    <s v="food trucks"/>
    <x v="1178"/>
    <d v="2014-08-16T21:44:12"/>
    <x v="0"/>
  </r>
  <r>
    <x v="1179"/>
    <x v="1179"/>
    <s v="Mexican Style Food Truck, run by a Red Seal Chef, in a town with NO MEXICAN FOOD! That is a culinary emergency situation!"/>
    <n v="60000"/>
    <n v="3200"/>
    <x v="2"/>
    <s v="CA"/>
    <s v="CAD"/>
    <x v="1179"/>
    <x v="1179"/>
    <x v="0"/>
    <n v="5"/>
    <b v="0"/>
    <s v="food/food trucks"/>
    <n v="5"/>
    <n v="640"/>
    <x v="7"/>
    <s v="food trucks"/>
    <x v="1179"/>
    <d v="2015-10-28T17:17:07"/>
    <x v="0"/>
  </r>
  <r>
    <x v="1180"/>
    <x v="1180"/>
    <s v="We would like to start a military-themed food truck to serve the Battle Creek/Kalamazoo area."/>
    <n v="50000"/>
    <n v="5875"/>
    <x v="2"/>
    <s v="US"/>
    <s v="USD"/>
    <x v="1180"/>
    <x v="1180"/>
    <x v="0"/>
    <n v="85"/>
    <b v="0"/>
    <s v="food/food trucks"/>
    <n v="12"/>
    <n v="69.117599999999996"/>
    <x v="7"/>
    <s v="food trucks"/>
    <x v="1180"/>
    <d v="2014-06-28T19:21:54"/>
    <x v="0"/>
  </r>
  <r>
    <x v="1181"/>
    <x v="1181"/>
    <s v="Bringing the best tacos to the streets of Chicago!"/>
    <n v="50000"/>
    <n v="4"/>
    <x v="2"/>
    <s v="US"/>
    <s v="USD"/>
    <x v="1181"/>
    <x v="1181"/>
    <x v="0"/>
    <n v="3"/>
    <b v="0"/>
    <s v="food/food trucks"/>
    <n v="0"/>
    <n v="1.3332999999999999"/>
    <x v="7"/>
    <s v="food trucks"/>
    <x v="1181"/>
    <d v="2015-03-01T08:08:41"/>
    <x v="0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x v="1182"/>
    <x v="0"/>
    <n v="4"/>
    <b v="0"/>
    <s v="food/food trucks"/>
    <n v="4"/>
    <n v="10.5"/>
    <x v="7"/>
    <s v="food trucks"/>
    <x v="1182"/>
    <d v="2017-01-12T16:42:00"/>
    <x v="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x v="1183"/>
    <x v="0"/>
    <n v="3"/>
    <b v="0"/>
    <s v="food/food trucks"/>
    <n v="4"/>
    <n v="33.333300000000001"/>
    <x v="7"/>
    <s v="food trucks"/>
    <x v="1183"/>
    <d v="2016-11-02T03:59:00"/>
    <x v="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x v="1184"/>
    <x v="0"/>
    <n v="375"/>
    <b v="1"/>
    <s v="photography/photobooks"/>
    <n v="105"/>
    <n v="61.5627"/>
    <x v="8"/>
    <s v="photobooks"/>
    <x v="1184"/>
    <d v="2017-02-06T14:23:31"/>
    <x v="0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x v="0"/>
    <n v="111"/>
    <b v="1"/>
    <s v="photography/photobooks"/>
    <n v="105"/>
    <n v="118.73869999999999"/>
    <x v="8"/>
    <s v="photobooks"/>
    <x v="1185"/>
    <d v="2015-06-08T04:00:00"/>
    <x v="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x v="1186"/>
    <x v="0"/>
    <n v="123"/>
    <b v="1"/>
    <s v="photography/photobooks"/>
    <n v="107"/>
    <n v="65.081299999999999"/>
    <x v="8"/>
    <s v="photobooks"/>
    <x v="1186"/>
    <d v="2015-06-01T22:42:00"/>
    <x v="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x v="1187"/>
    <x v="0"/>
    <n v="70"/>
    <b v="1"/>
    <s v="photography/photobooks"/>
    <n v="104"/>
    <n v="130.15710000000001"/>
    <x v="8"/>
    <s v="photobooks"/>
    <x v="1187"/>
    <d v="2015-05-17T18:00:00"/>
    <x v="0"/>
  </r>
  <r>
    <x v="1188"/>
    <x v="1188"/>
    <s v="A photobook of young dancers and their inspiring stories, photographed in beautiful and unique locations."/>
    <n v="2000"/>
    <n v="3211"/>
    <x v="0"/>
    <s v="CA"/>
    <s v="CAD"/>
    <x v="1188"/>
    <x v="1188"/>
    <x v="0"/>
    <n v="85"/>
    <b v="1"/>
    <s v="photography/photobooks"/>
    <n v="161"/>
    <n v="37.776499999999999"/>
    <x v="8"/>
    <s v="photobooks"/>
    <x v="1188"/>
    <d v="2016-12-28T16:49:00"/>
    <x v="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x v="1189"/>
    <x v="0"/>
    <n v="86"/>
    <b v="1"/>
    <s v="photography/photobooks"/>
    <n v="108"/>
    <n v="112.7907"/>
    <x v="8"/>
    <s v="photobooks"/>
    <x v="1189"/>
    <d v="2016-06-29T23:29:55"/>
    <x v="0"/>
  </r>
  <r>
    <x v="1190"/>
    <x v="1190"/>
    <s v="A pairing of self portraiture and writing to shed light on the reality of life with chronic illness."/>
    <n v="500"/>
    <n v="675"/>
    <x v="0"/>
    <s v="US"/>
    <s v="USD"/>
    <x v="1190"/>
    <x v="1190"/>
    <x v="0"/>
    <n v="13"/>
    <b v="1"/>
    <s v="photography/photobooks"/>
    <n v="135"/>
    <n v="51.923099999999998"/>
    <x v="8"/>
    <s v="photobooks"/>
    <x v="1190"/>
    <d v="2014-08-31T15:58:45"/>
    <x v="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x v="1191"/>
    <x v="0"/>
    <n v="33"/>
    <b v="1"/>
    <s v="photography/photobooks"/>
    <n v="109"/>
    <n v="89.242400000000004"/>
    <x v="8"/>
    <s v="photobooks"/>
    <x v="1191"/>
    <d v="2016-03-20T13:29:20"/>
    <x v="0"/>
  </r>
  <r>
    <x v="1192"/>
    <x v="1192"/>
    <s v="A macro landscape photography art book &amp; limited edition prints. A Make 100 project."/>
    <n v="100"/>
    <n v="290"/>
    <x v="0"/>
    <s v="GB"/>
    <s v="GBP"/>
    <x v="1192"/>
    <x v="1192"/>
    <x v="0"/>
    <n v="15"/>
    <b v="1"/>
    <s v="photography/photobooks"/>
    <n v="290"/>
    <n v="19.333300000000001"/>
    <x v="8"/>
    <s v="photobooks"/>
    <x v="1192"/>
    <d v="2017-02-11T12:09:38"/>
    <x v="0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x v="0"/>
    <n v="273"/>
    <b v="1"/>
    <s v="photography/photobooks"/>
    <n v="104"/>
    <n v="79.966999999999999"/>
    <x v="8"/>
    <s v="photobooks"/>
    <x v="1193"/>
    <d v="2016-04-09T17:37:33"/>
    <x v="0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x v="1194"/>
    <x v="0"/>
    <n v="714"/>
    <b v="1"/>
    <s v="photography/photobooks"/>
    <n v="322"/>
    <n v="56.4146"/>
    <x v="8"/>
    <s v="photobooks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x v="0"/>
    <n v="170"/>
    <b v="1"/>
    <s v="photography/photobooks"/>
    <n v="135"/>
    <n v="79.411799999999999"/>
    <x v="8"/>
    <s v="photobooks"/>
    <x v="1195"/>
    <d v="2015-12-20T09:00:00"/>
    <x v="0"/>
  </r>
  <r>
    <x v="1196"/>
    <x v="1196"/>
    <s v="A book of male nudes photographed on location in Ibiza over the last 4 years."/>
    <n v="14500"/>
    <n v="39137"/>
    <x v="0"/>
    <s v="GB"/>
    <s v="GBP"/>
    <x v="1196"/>
    <x v="1196"/>
    <x v="0"/>
    <n v="512"/>
    <b v="1"/>
    <s v="photography/photobooks"/>
    <n v="270"/>
    <n v="76.439499999999995"/>
    <x v="8"/>
    <s v="photobooks"/>
    <x v="1196"/>
    <d v="2015-12-18T19:38:59"/>
    <x v="0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x v="0"/>
    <n v="314"/>
    <b v="1"/>
    <s v="photography/photobooks"/>
    <n v="253"/>
    <n v="121"/>
    <x v="8"/>
    <s v="photobooks"/>
    <x v="1197"/>
    <d v="2016-06-13T05:59:00"/>
    <x v="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x v="1198"/>
    <x v="1198"/>
    <x v="0"/>
    <n v="167"/>
    <b v="1"/>
    <s v="photography/photobooks"/>
    <n v="261"/>
    <n v="54.616799999999998"/>
    <x v="8"/>
    <s v="photobooks"/>
    <x v="1198"/>
    <d v="2015-12-31T03:00:00"/>
    <x v="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x v="1199"/>
    <x v="0"/>
    <n v="9"/>
    <b v="1"/>
    <s v="photography/photobooks"/>
    <n v="101"/>
    <n v="299.22219999999999"/>
    <x v="8"/>
    <s v="photobooks"/>
    <x v="1199"/>
    <d v="2015-07-08T18:30:00"/>
    <x v="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x v="1200"/>
    <x v="1200"/>
    <x v="0"/>
    <n v="103"/>
    <b v="1"/>
    <s v="photography/photobooks"/>
    <n v="126"/>
    <n v="58.533999999999999"/>
    <x v="8"/>
    <s v="photobooks"/>
    <x v="1200"/>
    <d v="2015-04-16T11:27:36"/>
    <x v="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x v="1201"/>
    <x v="0"/>
    <n v="111"/>
    <b v="1"/>
    <s v="photography/photobooks"/>
    <n v="102"/>
    <n v="55.3718"/>
    <x v="8"/>
    <s v="photobooks"/>
    <x v="1201"/>
    <d v="2016-07-15T14:34:06"/>
    <x v="0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x v="0"/>
    <n v="271"/>
    <b v="1"/>
    <s v="photography/photobooks"/>
    <n v="199"/>
    <n v="183.80439999999999"/>
    <x v="8"/>
    <s v="photobooks"/>
    <x v="1202"/>
    <d v="2015-06-27T06:55:54"/>
    <x v="0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x v="1203"/>
    <x v="1203"/>
    <x v="0"/>
    <n v="101"/>
    <b v="1"/>
    <s v="photography/photobooks"/>
    <n v="102"/>
    <n v="165.34649999999999"/>
    <x v="8"/>
    <s v="photobooks"/>
    <x v="1203"/>
    <d v="2015-05-31T14:45:27"/>
    <x v="0"/>
  </r>
  <r>
    <x v="1204"/>
    <x v="1204"/>
    <s v="A fine art book capturing the beauty of nature in the Western United States by landscape photographer Cheyne Walls."/>
    <n v="13000"/>
    <n v="13383"/>
    <x v="0"/>
    <s v="US"/>
    <s v="USD"/>
    <x v="1204"/>
    <x v="1204"/>
    <x v="0"/>
    <n v="57"/>
    <b v="1"/>
    <s v="photography/photobooks"/>
    <n v="103"/>
    <n v="234.7895"/>
    <x v="8"/>
    <s v="photobooks"/>
    <x v="1204"/>
    <d v="2015-12-04T05:00:00"/>
    <x v="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x v="1205"/>
    <x v="0"/>
    <n v="62"/>
    <b v="1"/>
    <s v="photography/photobooks"/>
    <n v="101"/>
    <n v="211.48390000000001"/>
    <x v="8"/>
    <s v="photobooks"/>
    <x v="1205"/>
    <d v="2015-06-13T12:09:11"/>
    <x v="0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x v="1206"/>
    <x v="0"/>
    <n v="32"/>
    <b v="1"/>
    <s v="photography/photobooks"/>
    <n v="115"/>
    <n v="32.343800000000002"/>
    <x v="8"/>
    <s v="photobooks"/>
    <x v="1206"/>
    <d v="2017-03-11T13:29:00"/>
    <x v="0"/>
  </r>
  <r>
    <x v="1207"/>
    <x v="1207"/>
    <s v="A humanistic photo book about ancestral &amp; post-modern Italy."/>
    <n v="16700"/>
    <n v="17396"/>
    <x v="0"/>
    <s v="IT"/>
    <s v="EUR"/>
    <x v="1207"/>
    <x v="1207"/>
    <x v="0"/>
    <n v="141"/>
    <b v="1"/>
    <s v="photography/photobooks"/>
    <n v="104"/>
    <n v="123.3759"/>
    <x v="8"/>
    <s v="photobooks"/>
    <x v="1207"/>
    <d v="2016-03-31T10:00:00"/>
    <x v="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x v="1208"/>
    <x v="1208"/>
    <x v="0"/>
    <n v="75"/>
    <b v="1"/>
    <s v="photography/photobooks"/>
    <n v="155"/>
    <n v="207.0667"/>
    <x v="8"/>
    <s v="photobooks"/>
    <x v="1208"/>
    <d v="2016-03-24T16:01:04"/>
    <x v="0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x v="1209"/>
    <x v="1209"/>
    <x v="0"/>
    <n v="46"/>
    <b v="1"/>
    <s v="photography/photobooks"/>
    <n v="106"/>
    <n v="138.26089999999999"/>
    <x v="8"/>
    <s v="photobooks"/>
    <x v="1209"/>
    <d v="2017-02-25T20:18:25"/>
    <x v="0"/>
  </r>
  <r>
    <x v="1210"/>
    <x v="1210"/>
    <s v="En fotobok om livet i det enda andra GÃ¶teborg i vÃ¤rlden"/>
    <n v="20000"/>
    <n v="50863"/>
    <x v="0"/>
    <s v="SE"/>
    <s v="SEK"/>
    <x v="1210"/>
    <x v="1210"/>
    <x v="0"/>
    <n v="103"/>
    <b v="1"/>
    <s v="photography/photobooks"/>
    <n v="254"/>
    <n v="493.81549999999999"/>
    <x v="8"/>
    <s v="photobooks"/>
    <x v="1210"/>
    <d v="2015-05-31T21:00:00"/>
    <x v="0"/>
  </r>
  <r>
    <x v="1211"/>
    <x v="1211"/>
    <s v="From 2010 to 2015, I took over 15 000 photos in Japan. Here's 500 of them. Landscape, city view, people and so much more!"/>
    <n v="1000"/>
    <n v="1011"/>
    <x v="0"/>
    <s v="CA"/>
    <s v="CAD"/>
    <x v="1211"/>
    <x v="1211"/>
    <x v="0"/>
    <n v="6"/>
    <b v="1"/>
    <s v="photography/photobooks"/>
    <n v="101"/>
    <n v="168.5"/>
    <x v="8"/>
    <s v="photobooks"/>
    <x v="1211"/>
    <d v="2016-06-09T20:47:41"/>
    <x v="0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x v="1212"/>
    <x v="0"/>
    <n v="83"/>
    <b v="1"/>
    <s v="photography/photobooks"/>
    <n v="129"/>
    <n v="38.8675"/>
    <x v="8"/>
    <s v="photobooks"/>
    <x v="1212"/>
    <d v="2015-11-27T01:00:00"/>
    <x v="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x v="1213"/>
    <x v="0"/>
    <n v="108"/>
    <b v="1"/>
    <s v="photography/photobooks"/>
    <n v="102"/>
    <n v="61.527799999999999"/>
    <x v="8"/>
    <s v="photobooks"/>
    <x v="1213"/>
    <d v="2017-01-31T18:08:20"/>
    <x v="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x v="1214"/>
    <x v="0"/>
    <n v="25"/>
    <b v="1"/>
    <s v="photography/photobooks"/>
    <n v="132"/>
    <n v="105.44"/>
    <x v="8"/>
    <s v="photobooks"/>
    <x v="1214"/>
    <d v="2015-06-09T20:10:05"/>
    <x v="0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x v="1215"/>
    <x v="0"/>
    <n v="549"/>
    <b v="1"/>
    <s v="photography/photobooks"/>
    <n v="786"/>
    <n v="71.591999999999999"/>
    <x v="8"/>
    <s v="photobooks"/>
    <x v="1215"/>
    <d v="2014-05-30T22:09:16"/>
    <x v="0"/>
  </r>
  <r>
    <x v="1216"/>
    <x v="1216"/>
    <s v="A fine art photography book taking a new look at the art of bonsai."/>
    <n v="14000"/>
    <n v="20398"/>
    <x v="0"/>
    <s v="US"/>
    <s v="USD"/>
    <x v="1216"/>
    <x v="1216"/>
    <x v="0"/>
    <n v="222"/>
    <b v="1"/>
    <s v="photography/photobooks"/>
    <n v="146"/>
    <n v="91.882900000000006"/>
    <x v="8"/>
    <s v="photobooks"/>
    <x v="1216"/>
    <d v="2015-10-02T23:03:00"/>
    <x v="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x v="0"/>
    <n v="183"/>
    <b v="1"/>
    <s v="photography/photobooks"/>
    <n v="103"/>
    <n v="148.57380000000001"/>
    <x v="8"/>
    <s v="photobooks"/>
    <x v="1217"/>
    <d v="2016-07-14T19:25:40"/>
    <x v="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x v="1218"/>
    <x v="0"/>
    <n v="89"/>
    <b v="1"/>
    <s v="photography/photobooks"/>
    <n v="172"/>
    <n v="174.21350000000001"/>
    <x v="8"/>
    <s v="photobooks"/>
    <x v="1218"/>
    <d v="2015-11-01T03:00:00"/>
    <x v="0"/>
  </r>
  <r>
    <x v="1219"/>
    <x v="1219"/>
    <s v="The Box is a fine art book of Ron Amato's innovative and seductive photography project."/>
    <n v="16350"/>
    <n v="26024"/>
    <x v="0"/>
    <s v="US"/>
    <s v="USD"/>
    <x v="1219"/>
    <x v="1219"/>
    <x v="0"/>
    <n v="253"/>
    <b v="1"/>
    <s v="photography/photobooks"/>
    <n v="159"/>
    <n v="102.8617"/>
    <x v="8"/>
    <s v="photobooks"/>
    <x v="1219"/>
    <d v="2016-10-20T11:05:13"/>
    <x v="0"/>
  </r>
  <r>
    <x v="1220"/>
    <x v="1220"/>
    <s v="A beautiful photo art book of portraits and conversations with people that may expand your idea of gender."/>
    <n v="15000"/>
    <n v="15565"/>
    <x v="0"/>
    <s v="DE"/>
    <s v="EUR"/>
    <x v="1220"/>
    <x v="1220"/>
    <x v="0"/>
    <n v="140"/>
    <b v="1"/>
    <s v="photography/photobooks"/>
    <n v="104"/>
    <n v="111.1786"/>
    <x v="8"/>
    <s v="photobooks"/>
    <x v="1220"/>
    <d v="2015-08-25T15:05:12"/>
    <x v="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x v="0"/>
    <n v="103"/>
    <b v="1"/>
    <s v="photography/photobooks"/>
    <n v="111"/>
    <n v="23.796199999999999"/>
    <x v="8"/>
    <s v="photobooks"/>
    <x v="1221"/>
    <d v="2016-12-04T00:00:00"/>
    <x v="0"/>
  </r>
  <r>
    <x v="1222"/>
    <x v="1222"/>
    <s v="Project Pilgrim is my effort to work towards normalizing mental health."/>
    <n v="4000"/>
    <n v="11215"/>
    <x v="0"/>
    <s v="CA"/>
    <s v="CAD"/>
    <x v="1222"/>
    <x v="1222"/>
    <x v="0"/>
    <n v="138"/>
    <b v="1"/>
    <s v="photography/photobooks"/>
    <n v="280"/>
    <n v="81.268100000000004"/>
    <x v="8"/>
    <s v="photobooks"/>
    <x v="1222"/>
    <d v="2016-04-01T04:00:00"/>
    <x v="0"/>
  </r>
  <r>
    <x v="1223"/>
    <x v="1223"/>
    <s v="A photography book focusing on the people rather than the nature at Yosemite National Park."/>
    <n v="19800"/>
    <n v="22197"/>
    <x v="0"/>
    <s v="US"/>
    <s v="USD"/>
    <x v="1223"/>
    <x v="1223"/>
    <x v="0"/>
    <n v="191"/>
    <b v="1"/>
    <s v="photography/photobooks"/>
    <n v="112"/>
    <n v="116.21469999999999"/>
    <x v="8"/>
    <s v="photobooks"/>
    <x v="1223"/>
    <d v="2016-11-10T05:15:09"/>
    <x v="0"/>
  </r>
  <r>
    <x v="1224"/>
    <x v="1224"/>
    <s v="Modern Celtic influenced CD.  Help me finish what I started before the stroke."/>
    <n v="15000"/>
    <n v="1060"/>
    <x v="1"/>
    <s v="US"/>
    <s v="USD"/>
    <x v="1224"/>
    <x v="1224"/>
    <x v="0"/>
    <n v="18"/>
    <b v="0"/>
    <s v="music/world music"/>
    <n v="7"/>
    <n v="58.8889"/>
    <x v="4"/>
    <s v="world music"/>
    <x v="1224"/>
    <d v="2014-06-06T13:11:42"/>
    <x v="0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x v="1225"/>
    <x v="0"/>
    <n v="3"/>
    <b v="0"/>
    <s v="music/world music"/>
    <n v="4"/>
    <n v="44"/>
    <x v="4"/>
    <s v="world music"/>
    <x v="1225"/>
    <d v="2013-10-22T21:44:38"/>
    <x v="0"/>
  </r>
  <r>
    <x v="1226"/>
    <x v="1226"/>
    <s v="Pavlo will be independently filming his second full length PBS Special and DVD in May with director George Veras"/>
    <n v="50000"/>
    <n v="1937"/>
    <x v="1"/>
    <s v="US"/>
    <s v="USD"/>
    <x v="1226"/>
    <x v="1226"/>
    <x v="0"/>
    <n v="40"/>
    <b v="0"/>
    <s v="music/world music"/>
    <n v="4"/>
    <n v="48.424999999999997"/>
    <x v="4"/>
    <s v="world music"/>
    <x v="1226"/>
    <d v="2014-04-21T01:00:00"/>
    <x v="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x v="1227"/>
    <x v="0"/>
    <n v="0"/>
    <b v="0"/>
    <s v="music/world music"/>
    <n v="0"/>
    <s v="N/A"/>
    <x v="4"/>
    <s v="world music"/>
    <x v="1227"/>
    <d v="2014-08-07T07:00:00"/>
    <x v="0"/>
  </r>
  <r>
    <x v="1228"/>
    <x v="1228"/>
    <s v="Kat is partnering with Kickstarter to raise the funds to complete her first solo World music CD &quot;Gypsy&quot;!"/>
    <n v="5000"/>
    <n v="1465"/>
    <x v="1"/>
    <s v="US"/>
    <s v="USD"/>
    <x v="1228"/>
    <x v="1228"/>
    <x v="0"/>
    <n v="24"/>
    <b v="0"/>
    <s v="music/world music"/>
    <n v="29"/>
    <n v="61.041699999999999"/>
    <x v="4"/>
    <s v="world music"/>
    <x v="1228"/>
    <d v="2011-09-28T17:30:08"/>
    <x v="0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x v="0"/>
    <n v="1"/>
    <b v="0"/>
    <s v="music/world music"/>
    <n v="1"/>
    <n v="25"/>
    <x v="4"/>
    <s v="world music"/>
    <x v="1229"/>
    <d v="2012-04-16T16:00:00"/>
    <x v="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x v="1230"/>
    <x v="0"/>
    <n v="0"/>
    <b v="0"/>
    <s v="music/world music"/>
    <n v="0"/>
    <s v="N/A"/>
    <x v="4"/>
    <s v="world music"/>
    <x v="1230"/>
    <d v="2011-02-24T23:20:30"/>
    <x v="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x v="1231"/>
    <x v="1231"/>
    <x v="0"/>
    <n v="0"/>
    <b v="0"/>
    <s v="music/world music"/>
    <n v="0"/>
    <s v="N/A"/>
    <x v="4"/>
    <s v="world music"/>
    <x v="1231"/>
    <d v="2015-08-28T01:00:00"/>
    <x v="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x v="1232"/>
    <x v="0"/>
    <n v="1"/>
    <b v="0"/>
    <s v="music/world music"/>
    <n v="1"/>
    <n v="40"/>
    <x v="4"/>
    <s v="world music"/>
    <x v="1232"/>
    <d v="2013-10-06T20:21:10"/>
    <x v="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x v="1233"/>
    <x v="0"/>
    <n v="6"/>
    <b v="0"/>
    <s v="music/world music"/>
    <n v="12"/>
    <n v="19.333300000000001"/>
    <x v="4"/>
    <s v="world music"/>
    <x v="1233"/>
    <d v="2012-02-21T22:46:14"/>
    <x v="0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x v="1234"/>
    <x v="1234"/>
    <x v="0"/>
    <n v="0"/>
    <b v="0"/>
    <s v="music/world music"/>
    <n v="0"/>
    <s v="N/A"/>
    <x v="4"/>
    <s v="world music"/>
    <x v="1234"/>
    <d v="2015-02-02T18:55:42"/>
    <x v="0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x v="1235"/>
    <x v="0"/>
    <n v="6"/>
    <b v="0"/>
    <s v="music/world music"/>
    <n v="3"/>
    <n v="35"/>
    <x v="4"/>
    <s v="world music"/>
    <x v="1235"/>
    <d v="2013-12-15T03:14:59"/>
    <x v="0"/>
  </r>
  <r>
    <x v="1236"/>
    <x v="1236"/>
    <s v="Raising money to give the musicians their due."/>
    <n v="2500"/>
    <n v="0"/>
    <x v="1"/>
    <s v="US"/>
    <s v="USD"/>
    <x v="1236"/>
    <x v="1236"/>
    <x v="0"/>
    <n v="0"/>
    <b v="0"/>
    <s v="music/world music"/>
    <n v="0"/>
    <s v="N/A"/>
    <x v="4"/>
    <s v="world music"/>
    <x v="1236"/>
    <d v="2012-07-28T16:00:00"/>
    <x v="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x v="1237"/>
    <x v="0"/>
    <n v="0"/>
    <b v="0"/>
    <s v="music/world music"/>
    <n v="0"/>
    <s v="N/A"/>
    <x v="4"/>
    <s v="world music"/>
    <x v="1237"/>
    <d v="2012-08-24T06:47:45"/>
    <x v="0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x v="1238"/>
    <x v="0"/>
    <n v="3"/>
    <b v="0"/>
    <s v="music/world music"/>
    <n v="18"/>
    <n v="59.333300000000001"/>
    <x v="4"/>
    <s v="world music"/>
    <x v="1238"/>
    <d v="2011-08-06T14:38:56"/>
    <x v="0"/>
  </r>
  <r>
    <x v="1239"/>
    <x v="1239"/>
    <s v="Please consider helping us with our new CD and Riverdance Tour"/>
    <n v="2500"/>
    <n v="0"/>
    <x v="1"/>
    <s v="US"/>
    <s v="USD"/>
    <x v="1239"/>
    <x v="1239"/>
    <x v="0"/>
    <n v="0"/>
    <b v="0"/>
    <s v="music/world music"/>
    <n v="0"/>
    <s v="N/A"/>
    <x v="4"/>
    <s v="world music"/>
    <x v="1239"/>
    <d v="2012-01-05T23:06:07"/>
    <x v="0"/>
  </r>
  <r>
    <x v="1240"/>
    <x v="1240"/>
    <s v="Sharing positive vibes of Peace, Love &amp; Unity with the World through conscious Reggae Music!"/>
    <n v="8000"/>
    <n v="241"/>
    <x v="1"/>
    <s v="US"/>
    <s v="USD"/>
    <x v="1240"/>
    <x v="1240"/>
    <x v="0"/>
    <n v="8"/>
    <b v="0"/>
    <s v="music/world music"/>
    <n v="3"/>
    <n v="30.125"/>
    <x v="4"/>
    <s v="world music"/>
    <x v="1240"/>
    <d v="2013-07-12T21:51:00"/>
    <x v="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x v="1241"/>
    <x v="0"/>
    <n v="34"/>
    <b v="0"/>
    <s v="music/world music"/>
    <n v="51"/>
    <n v="74.617599999999996"/>
    <x v="4"/>
    <s v="world music"/>
    <x v="1241"/>
    <d v="2014-11-03T05:59:00"/>
    <x v="0"/>
  </r>
  <r>
    <x v="1242"/>
    <x v="1242"/>
    <s v="Cellphonia 9/11 (http://cellphonia.org/911/) is one of the performance pieces in the Music After marathon concert on 9.11.11"/>
    <n v="911"/>
    <n v="5"/>
    <x v="1"/>
    <s v="US"/>
    <s v="USD"/>
    <x v="1242"/>
    <x v="1242"/>
    <x v="0"/>
    <n v="1"/>
    <b v="0"/>
    <s v="music/world music"/>
    <n v="1"/>
    <n v="5"/>
    <x v="4"/>
    <s v="world music"/>
    <x v="1242"/>
    <d v="2011-09-11T13:18:00"/>
    <x v="0"/>
  </r>
  <r>
    <x v="1243"/>
    <x v="1243"/>
    <s v="California's premier Latino cultural festival - music, theatre, film, workshops, visual arts, cuisine and more!"/>
    <n v="12000"/>
    <n v="1691"/>
    <x v="1"/>
    <s v="US"/>
    <s v="USD"/>
    <x v="1243"/>
    <x v="1243"/>
    <x v="0"/>
    <n v="38"/>
    <b v="0"/>
    <s v="music/world music"/>
    <n v="14"/>
    <n v="44.5"/>
    <x v="4"/>
    <s v="world music"/>
    <x v="1243"/>
    <d v="2011-07-08T21:00:00"/>
    <x v="0"/>
  </r>
  <r>
    <x v="1244"/>
    <x v="1244"/>
    <s v="THEATRUM MUNDI releases DEBUT ALBUM! Pre-order &quot;The Eyes of the Realm&quot; and help make it happen!"/>
    <n v="2000"/>
    <n v="2076"/>
    <x v="0"/>
    <s v="US"/>
    <s v="USD"/>
    <x v="1244"/>
    <x v="1244"/>
    <x v="1"/>
    <n v="45"/>
    <b v="1"/>
    <s v="music/rock"/>
    <n v="104"/>
    <n v="46.133299999999998"/>
    <x v="4"/>
    <s v="rock"/>
    <x v="1244"/>
    <d v="2013-04-22T21:00:00"/>
    <x v="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x v="1245"/>
    <x v="1245"/>
    <x v="1"/>
    <n v="17"/>
    <b v="1"/>
    <s v="music/rock"/>
    <n v="120"/>
    <n v="141.47059999999999"/>
    <x v="4"/>
    <s v="rock"/>
    <x v="1245"/>
    <d v="2014-06-14T14:23:54"/>
    <x v="0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x v="1246"/>
    <x v="1"/>
    <n v="31"/>
    <b v="1"/>
    <s v="music/rock"/>
    <n v="117"/>
    <n v="75.483900000000006"/>
    <x v="4"/>
    <s v="rock"/>
    <x v="1246"/>
    <d v="2011-12-06T02:02:29"/>
    <x v="0"/>
  </r>
  <r>
    <x v="1247"/>
    <x v="1247"/>
    <s v="BRAIN DEAD is going to record their debut EP and they need your help, Bozos!"/>
    <n v="3500"/>
    <n v="4275"/>
    <x v="0"/>
    <s v="US"/>
    <s v="USD"/>
    <x v="1247"/>
    <x v="1247"/>
    <x v="1"/>
    <n v="50"/>
    <b v="1"/>
    <s v="music/rock"/>
    <n v="122"/>
    <n v="85.5"/>
    <x v="4"/>
    <s v="rock"/>
    <x v="1247"/>
    <d v="2013-05-06T07:00:55"/>
    <x v="0"/>
  </r>
  <r>
    <x v="1248"/>
    <x v="1248"/>
    <s v="The Vandies make pop rock in glorious Portland, Oregon. Help us fund our first full length album!"/>
    <n v="2500"/>
    <n v="3791"/>
    <x v="0"/>
    <s v="US"/>
    <s v="USD"/>
    <x v="1248"/>
    <x v="1248"/>
    <x v="1"/>
    <n v="59"/>
    <b v="1"/>
    <s v="music/rock"/>
    <n v="152"/>
    <n v="64.254199999999997"/>
    <x v="4"/>
    <s v="rock"/>
    <x v="1248"/>
    <d v="2014-06-13T06:59:00"/>
    <x v="0"/>
  </r>
  <r>
    <x v="1249"/>
    <x v="1249"/>
    <s v="&quot;Let's Brighten It Up&quot; will be a seven song EP of originals heavily inspired by music from the 50s and 60s"/>
    <n v="5000"/>
    <n v="5222"/>
    <x v="0"/>
    <s v="US"/>
    <s v="USD"/>
    <x v="1249"/>
    <x v="1249"/>
    <x v="1"/>
    <n v="81"/>
    <b v="1"/>
    <s v="music/rock"/>
    <n v="104"/>
    <n v="64.469099999999997"/>
    <x v="4"/>
    <s v="rock"/>
    <x v="1249"/>
    <d v="2012-07-07T17:46:51"/>
    <x v="0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x v="1"/>
    <n v="508"/>
    <b v="1"/>
    <s v="music/rock"/>
    <n v="200"/>
    <n v="118.2008"/>
    <x v="4"/>
    <s v="rock"/>
    <x v="1250"/>
    <d v="2014-09-06T15:25:31"/>
    <x v="0"/>
  </r>
  <r>
    <x v="1251"/>
    <x v="1251"/>
    <s v="A tour of europe with 3 memphis artist, Jack Oblivian, Harlan T Bobo and Shawn Cripps."/>
    <n v="6000"/>
    <n v="6108"/>
    <x v="0"/>
    <s v="US"/>
    <s v="USD"/>
    <x v="1251"/>
    <x v="1251"/>
    <x v="1"/>
    <n v="74"/>
    <b v="1"/>
    <s v="music/rock"/>
    <n v="102"/>
    <n v="82.540499999999994"/>
    <x v="4"/>
    <s v="rock"/>
    <x v="1251"/>
    <d v="2011-09-25T19:32:47"/>
    <x v="0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x v="1252"/>
    <x v="1"/>
    <n v="141"/>
    <b v="1"/>
    <s v="music/rock"/>
    <n v="138"/>
    <n v="34.170200000000001"/>
    <x v="4"/>
    <s v="rock"/>
    <x v="1252"/>
    <d v="2013-10-24T23:42:49"/>
    <x v="0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x v="1253"/>
    <x v="1"/>
    <n v="711"/>
    <b v="1"/>
    <s v="music/rock"/>
    <n v="303833"/>
    <n v="42.733199999999997"/>
    <x v="4"/>
    <s v="rock"/>
    <x v="1253"/>
    <d v="2014-09-03T18:48:27"/>
    <x v="0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x v="1"/>
    <n v="141"/>
    <b v="1"/>
    <s v="music/rock"/>
    <n v="199"/>
    <n v="94.489400000000003"/>
    <x v="4"/>
    <s v="rock"/>
    <x v="1254"/>
    <d v="2011-01-01T04:59:00"/>
    <x v="0"/>
  </r>
  <r>
    <x v="1255"/>
    <x v="1255"/>
    <s v="Let the Space Bards abduct you on a quirky musical journey about two aliens struggling to fit in on planet Earth."/>
    <n v="3000"/>
    <n v="6071"/>
    <x v="0"/>
    <s v="US"/>
    <s v="USD"/>
    <x v="1255"/>
    <x v="1255"/>
    <x v="1"/>
    <n v="109"/>
    <b v="1"/>
    <s v="music/rock"/>
    <n v="202"/>
    <n v="55.697200000000002"/>
    <x v="4"/>
    <s v="rock"/>
    <x v="1255"/>
    <d v="2013-12-01T21:17:32"/>
    <x v="0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x v="1"/>
    <n v="361"/>
    <b v="1"/>
    <s v="music/rock"/>
    <n v="118"/>
    <n v="98.030799999999999"/>
    <x v="4"/>
    <s v="rock"/>
    <x v="1256"/>
    <d v="2012-02-12T22:03:51"/>
    <x v="0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x v="1257"/>
    <x v="1"/>
    <n v="176"/>
    <b v="1"/>
    <s v="music/rock"/>
    <n v="295"/>
    <n v="92.1023"/>
    <x v="4"/>
    <s v="rock"/>
    <x v="1257"/>
    <d v="2011-04-03T01:03:10"/>
    <x v="0"/>
  </r>
  <r>
    <x v="1258"/>
    <x v="1258"/>
    <s v="Mustard Plug needs help funding their new record.  Please help the Grand Rapids, MI band put out their 7th record!"/>
    <n v="12000"/>
    <n v="25577.56"/>
    <x v="0"/>
    <s v="US"/>
    <s v="USD"/>
    <x v="1258"/>
    <x v="1258"/>
    <x v="1"/>
    <n v="670"/>
    <b v="1"/>
    <s v="music/rock"/>
    <n v="213"/>
    <n v="38.1755"/>
    <x v="4"/>
    <s v="rock"/>
    <x v="1258"/>
    <d v="2013-08-31T14:40:12"/>
    <x v="0"/>
  </r>
  <r>
    <x v="1259"/>
    <x v="1259"/>
    <s v="Falling From One is currently in the studio recording their first CD and they need your help!"/>
    <n v="2500"/>
    <n v="2606"/>
    <x v="0"/>
    <s v="US"/>
    <s v="USD"/>
    <x v="1259"/>
    <x v="1259"/>
    <x v="1"/>
    <n v="96"/>
    <b v="1"/>
    <s v="music/rock"/>
    <n v="104"/>
    <n v="27.145800000000001"/>
    <x v="4"/>
    <s v="rock"/>
    <x v="1259"/>
    <d v="2014-06-09T03:59:00"/>
    <x v="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x v="1260"/>
    <x v="1"/>
    <n v="74"/>
    <b v="1"/>
    <s v="music/rock"/>
    <n v="114"/>
    <n v="50.6892"/>
    <x v="4"/>
    <s v="rock"/>
    <x v="1260"/>
    <d v="2014-02-26T20:13:40"/>
    <x v="0"/>
  </r>
  <r>
    <x v="1261"/>
    <x v="1261"/>
    <s v="We just recorded a stellar EP and we're trying to put it out on vinyl.  Can you help these punx out?"/>
    <n v="2000"/>
    <n v="2025"/>
    <x v="0"/>
    <s v="US"/>
    <s v="USD"/>
    <x v="1261"/>
    <x v="1261"/>
    <x v="1"/>
    <n v="52"/>
    <b v="1"/>
    <s v="music/rock"/>
    <n v="101"/>
    <n v="38.942300000000003"/>
    <x v="4"/>
    <s v="rock"/>
    <x v="1261"/>
    <d v="2014-01-29T08:13:47"/>
    <x v="0"/>
  </r>
  <r>
    <x v="1262"/>
    <x v="1262"/>
    <s v="A soon to be husband and wife bringing hope to the music industry._x000a_You will fall in love with their sound and story."/>
    <n v="6500"/>
    <n v="8152"/>
    <x v="0"/>
    <s v="CA"/>
    <s v="CAD"/>
    <x v="1262"/>
    <x v="1262"/>
    <x v="1"/>
    <n v="105"/>
    <b v="1"/>
    <s v="music/rock"/>
    <n v="125"/>
    <n v="77.638099999999994"/>
    <x v="4"/>
    <s v="rock"/>
    <x v="1262"/>
    <d v="2014-02-16T18:18:12"/>
    <x v="0"/>
  </r>
  <r>
    <x v="1263"/>
    <x v="1263"/>
    <s v="A fresh batch of chaos from Toledo, Ohio's reggae-rockers, Tropic Bombs!"/>
    <n v="1500"/>
    <n v="1785"/>
    <x v="0"/>
    <s v="US"/>
    <s v="USD"/>
    <x v="1263"/>
    <x v="1263"/>
    <x v="1"/>
    <n v="41"/>
    <b v="1"/>
    <s v="music/rock"/>
    <n v="119"/>
    <n v="43.5366"/>
    <x v="4"/>
    <s v="rock"/>
    <x v="1263"/>
    <d v="2014-03-29T01:00:00"/>
    <x v="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x v="1264"/>
    <x v="1"/>
    <n v="34"/>
    <b v="1"/>
    <s v="music/rock"/>
    <n v="166"/>
    <n v="31.823499999999999"/>
    <x v="4"/>
    <s v="rock"/>
    <x v="1264"/>
    <d v="2013-10-29T15:54:43"/>
    <x v="0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x v="1"/>
    <n v="66"/>
    <b v="1"/>
    <s v="music/rock"/>
    <n v="119"/>
    <n v="63.184399999999997"/>
    <x v="4"/>
    <s v="rock"/>
    <x v="1265"/>
    <d v="2010-11-30T15:43:35"/>
    <x v="0"/>
  </r>
  <r>
    <x v="1266"/>
    <x v="1266"/>
    <s v="We are looking to record our first EP produced by Aaron Harris (ISIS/Palms) at Studio West."/>
    <n v="9500"/>
    <n v="9545"/>
    <x v="0"/>
    <s v="US"/>
    <s v="USD"/>
    <x v="1266"/>
    <x v="1266"/>
    <x v="1"/>
    <n v="50"/>
    <b v="1"/>
    <s v="music/rock"/>
    <n v="100"/>
    <n v="190.9"/>
    <x v="4"/>
    <s v="rock"/>
    <x v="1266"/>
    <d v="2014-01-11T21:02:25"/>
    <x v="0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x v="1267"/>
    <x v="1267"/>
    <x v="1"/>
    <n v="159"/>
    <b v="1"/>
    <s v="music/rock"/>
    <n v="102"/>
    <n v="140.8553"/>
    <x v="4"/>
    <s v="rock"/>
    <x v="1267"/>
    <d v="2013-07-24T14:02:38"/>
    <x v="0"/>
  </r>
  <r>
    <x v="1268"/>
    <x v="1268"/>
    <s v="Full Devil Jacket Is releasing their first record in over 12 yrs and we want you to be a part of it!"/>
    <n v="12000"/>
    <n v="14000"/>
    <x v="0"/>
    <s v="US"/>
    <s v="USD"/>
    <x v="1268"/>
    <x v="1268"/>
    <x v="1"/>
    <n v="182"/>
    <b v="1"/>
    <s v="music/rock"/>
    <n v="117"/>
    <n v="76.923100000000005"/>
    <x v="4"/>
    <s v="rock"/>
    <x v="1268"/>
    <d v="2013-09-20T20:17:27"/>
    <x v="0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x v="1"/>
    <n v="206"/>
    <b v="1"/>
    <s v="music/rock"/>
    <n v="109"/>
    <n v="99.155299999999997"/>
    <x v="4"/>
    <s v="rock"/>
    <x v="1269"/>
    <d v="2016-04-16T00:00:00"/>
    <x v="0"/>
  </r>
  <r>
    <x v="1270"/>
    <x v="1270"/>
    <s v="We make awake metal using violins in place of guitars and want to record a full length album."/>
    <n v="10000"/>
    <n v="11472"/>
    <x v="0"/>
    <s v="US"/>
    <s v="USD"/>
    <x v="1270"/>
    <x v="1270"/>
    <x v="1"/>
    <n v="169"/>
    <b v="1"/>
    <s v="music/rock"/>
    <n v="115"/>
    <n v="67.881699999999995"/>
    <x v="4"/>
    <s v="rock"/>
    <x v="1270"/>
    <d v="2012-03-25T19:34:02"/>
    <x v="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x v="1271"/>
    <x v="1"/>
    <n v="31"/>
    <b v="1"/>
    <s v="music/rock"/>
    <n v="102"/>
    <n v="246.2903"/>
    <x v="4"/>
    <s v="rock"/>
    <x v="1271"/>
    <d v="2013-11-13T17:24:19"/>
    <x v="0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x v="1"/>
    <n v="28"/>
    <b v="1"/>
    <s v="music/rock"/>
    <n v="106"/>
    <n v="189.28569999999999"/>
    <x v="4"/>
    <s v="rock"/>
    <x v="1272"/>
    <d v="2010-06-15T04:00:00"/>
    <x v="0"/>
  </r>
  <r>
    <x v="1273"/>
    <x v="1273"/>
    <s v="Run Coyote is raising funds to produce their debut album - &quot;Youth Haunts&quot; - on vinyl LP and CD"/>
    <n v="4000"/>
    <n v="4140"/>
    <x v="0"/>
    <s v="CA"/>
    <s v="CAD"/>
    <x v="1273"/>
    <x v="1273"/>
    <x v="1"/>
    <n v="54"/>
    <b v="1"/>
    <s v="music/rock"/>
    <n v="104"/>
    <n v="76.666700000000006"/>
    <x v="4"/>
    <s v="rock"/>
    <x v="1273"/>
    <d v="2014-08-31T17:31:31"/>
    <x v="0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x v="1"/>
    <n v="467"/>
    <b v="1"/>
    <s v="music/rock"/>
    <n v="155"/>
    <n v="82.963300000000004"/>
    <x v="4"/>
    <s v="rock"/>
    <x v="1274"/>
    <d v="2012-08-30T16:33:45"/>
    <x v="0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x v="1275"/>
    <x v="1275"/>
    <x v="1"/>
    <n v="389"/>
    <b v="1"/>
    <s v="music/rock"/>
    <n v="162"/>
    <n v="62.522100000000002"/>
    <x v="4"/>
    <s v="rock"/>
    <x v="1275"/>
    <d v="2013-08-07T20:49:47"/>
    <x v="0"/>
  </r>
  <r>
    <x v="1276"/>
    <x v="1276"/>
    <s v="Sponsor this Brooklyn punk band's debut seven-inch, MR. DREAM GOES TO JAIL."/>
    <n v="3000"/>
    <n v="3132.63"/>
    <x v="0"/>
    <s v="US"/>
    <s v="USD"/>
    <x v="1276"/>
    <x v="1276"/>
    <x v="1"/>
    <n v="68"/>
    <b v="1"/>
    <s v="music/rock"/>
    <n v="104"/>
    <n v="46.068100000000001"/>
    <x v="4"/>
    <s v="rock"/>
    <x v="1276"/>
    <d v="2009-09-01T04:00:00"/>
    <x v="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x v="1"/>
    <n v="413"/>
    <b v="1"/>
    <s v="music/rock"/>
    <n v="106"/>
    <n v="38.543900000000001"/>
    <x v="4"/>
    <s v="rock"/>
    <x v="1277"/>
    <d v="2012-09-04T13:29:07"/>
    <x v="0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x v="1278"/>
    <x v="1"/>
    <n v="190"/>
    <b v="1"/>
    <s v="music/rock"/>
    <n v="155"/>
    <n v="53.005299999999998"/>
    <x v="4"/>
    <s v="rock"/>
    <x v="1278"/>
    <d v="2014-06-25T02:00:00"/>
    <x v="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x v="1279"/>
    <x v="1"/>
    <n v="189"/>
    <b v="1"/>
    <s v="music/rock"/>
    <n v="111"/>
    <n v="73.355400000000003"/>
    <x v="4"/>
    <s v="rock"/>
    <x v="1279"/>
    <d v="2014-03-24T01:22:50"/>
    <x v="0"/>
  </r>
  <r>
    <x v="1280"/>
    <x v="1280"/>
    <s v="Nothing More is recording their forthcoming record and needs to join forces with you to make this album HUGE! "/>
    <n v="15000"/>
    <n v="16636.78"/>
    <x v="0"/>
    <s v="US"/>
    <s v="USD"/>
    <x v="1280"/>
    <x v="1280"/>
    <x v="1"/>
    <n v="130"/>
    <b v="1"/>
    <s v="music/rock"/>
    <n v="111"/>
    <n v="127.9752"/>
    <x v="4"/>
    <s v="rock"/>
    <x v="1280"/>
    <d v="2011-03-01T18:10:54"/>
    <x v="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x v="1"/>
    <n v="74"/>
    <b v="1"/>
    <s v="music/rock"/>
    <n v="111"/>
    <n v="104.72969999999999"/>
    <x v="4"/>
    <s v="rock"/>
    <x v="1281"/>
    <d v="2013-07-28T17:50:36"/>
    <x v="0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x v="1"/>
    <n v="274"/>
    <b v="1"/>
    <s v="music/rock"/>
    <n v="124"/>
    <n v="67.671499999999995"/>
    <x v="4"/>
    <s v="rock"/>
    <x v="1282"/>
    <d v="2013-12-09T04:59:00"/>
    <x v="0"/>
  </r>
  <r>
    <x v="1283"/>
    <x v="1283"/>
    <s v="Our 3rd album is halfway complete, but we need your help to record, mix and master the final product!"/>
    <n v="1000"/>
    <n v="2110.5"/>
    <x v="0"/>
    <s v="US"/>
    <s v="USD"/>
    <x v="1283"/>
    <x v="1283"/>
    <x v="1"/>
    <n v="22"/>
    <b v="1"/>
    <s v="music/rock"/>
    <n v="211"/>
    <n v="95.931799999999996"/>
    <x v="4"/>
    <s v="rock"/>
    <x v="1283"/>
    <d v="2013-03-11T04:00:00"/>
    <x v="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x v="1284"/>
    <x v="0"/>
    <n v="31"/>
    <b v="1"/>
    <s v="theater/plays"/>
    <n v="101"/>
    <n v="65.161299999999997"/>
    <x v="1"/>
    <s v="plays"/>
    <x v="1284"/>
    <d v="2016-12-31T16:59:00"/>
    <x v="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x v="1285"/>
    <x v="1285"/>
    <x v="0"/>
    <n v="63"/>
    <b v="1"/>
    <s v="theater/plays"/>
    <n v="102"/>
    <n v="32.269799999999996"/>
    <x v="1"/>
    <s v="plays"/>
    <x v="1285"/>
    <d v="2015-06-20T13:59:35"/>
    <x v="0"/>
  </r>
  <r>
    <x v="1286"/>
    <x v="1286"/>
    <s v="A touring production of FRED's modern adaptation of the classic Victorian comic novel, reaching out to new audiences."/>
    <n v="1500"/>
    <n v="1625"/>
    <x v="0"/>
    <s v="GB"/>
    <s v="GBP"/>
    <x v="1286"/>
    <x v="1286"/>
    <x v="0"/>
    <n v="20"/>
    <b v="1"/>
    <s v="theater/plays"/>
    <n v="108"/>
    <n v="81.25"/>
    <x v="1"/>
    <s v="plays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x v="0"/>
    <n v="25"/>
    <b v="1"/>
    <s v="theater/plays"/>
    <n v="242"/>
    <n v="24.2"/>
    <x v="1"/>
    <s v="plays"/>
    <x v="1287"/>
    <d v="2015-06-12T14:54:16"/>
    <x v="0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x v="0"/>
    <n v="61"/>
    <b v="1"/>
    <s v="theater/plays"/>
    <n v="100"/>
    <n v="65.868899999999996"/>
    <x v="1"/>
    <s v="plays"/>
    <x v="1288"/>
    <d v="2016-08-10T04:00:00"/>
    <x v="0"/>
  </r>
  <r>
    <x v="1289"/>
    <x v="1289"/>
    <s v="A chilling original Edwardian Comedy of errors and foolishness made for the Patrick Henry College stage."/>
    <n v="1500"/>
    <n v="1876"/>
    <x v="0"/>
    <s v="US"/>
    <s v="USD"/>
    <x v="1289"/>
    <x v="1289"/>
    <x v="0"/>
    <n v="52"/>
    <b v="1"/>
    <s v="theater/plays"/>
    <n v="125"/>
    <n v="36.076900000000002"/>
    <x v="1"/>
    <s v="plays"/>
    <x v="1289"/>
    <d v="2017-01-04T03:14:05"/>
    <x v="0"/>
  </r>
  <r>
    <x v="1290"/>
    <x v="1290"/>
    <s v="Sometimes your Heart has to STOP for your Life to START."/>
    <n v="3500"/>
    <n v="3800"/>
    <x v="0"/>
    <s v="US"/>
    <s v="USD"/>
    <x v="1290"/>
    <x v="1290"/>
    <x v="0"/>
    <n v="86"/>
    <b v="1"/>
    <s v="theater/plays"/>
    <n v="109"/>
    <n v="44.186"/>
    <x v="1"/>
    <s v="plays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x v="0"/>
    <n v="42"/>
    <b v="1"/>
    <s v="theater/plays"/>
    <n v="146"/>
    <n v="104.0714"/>
    <x v="1"/>
    <s v="plays"/>
    <x v="1291"/>
    <d v="2015-04-07T07:00:00"/>
    <x v="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x v="1292"/>
    <x v="0"/>
    <n v="52"/>
    <b v="1"/>
    <s v="theater/plays"/>
    <n v="110"/>
    <n v="35.961500000000001"/>
    <x v="1"/>
    <s v="plays"/>
    <x v="1292"/>
    <d v="2015-10-06T22:59:00"/>
    <x v="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x v="0"/>
    <n v="120"/>
    <b v="1"/>
    <s v="theater/plays"/>
    <n v="102"/>
    <n v="127.79170000000001"/>
    <x v="1"/>
    <s v="plays"/>
    <x v="1293"/>
    <d v="2015-11-14T17:49:31"/>
    <x v="0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x v="1294"/>
    <x v="1294"/>
    <x v="0"/>
    <n v="22"/>
    <b v="1"/>
    <s v="theater/plays"/>
    <n v="122"/>
    <n v="27.7273"/>
    <x v="1"/>
    <s v="plays"/>
    <x v="1294"/>
    <d v="2015-10-19T11:00:00"/>
    <x v="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x v="1295"/>
    <x v="0"/>
    <n v="64"/>
    <b v="1"/>
    <s v="theater/plays"/>
    <n v="102"/>
    <n v="39.828099999999999"/>
    <x v="1"/>
    <s v="plays"/>
    <x v="1295"/>
    <d v="2015-07-29T17:00:00"/>
    <x v="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x v="1296"/>
    <x v="0"/>
    <n v="23"/>
    <b v="1"/>
    <s v="theater/plays"/>
    <n v="141"/>
    <n v="52.173900000000003"/>
    <x v="1"/>
    <s v="plays"/>
    <x v="1296"/>
    <d v="2016-03-14T00:12:53"/>
    <x v="0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x v="1297"/>
    <x v="1297"/>
    <x v="0"/>
    <n v="238"/>
    <b v="1"/>
    <s v="theater/plays"/>
    <n v="110"/>
    <n v="92.037800000000004"/>
    <x v="1"/>
    <s v="plays"/>
    <x v="1297"/>
    <d v="2016-05-01T17:55:58"/>
    <x v="0"/>
  </r>
  <r>
    <x v="1298"/>
    <x v="1298"/>
    <s v="A play that raises awareness for mental health and explores the psychological effects childhood abuse can have on an adult."/>
    <n v="2000"/>
    <n v="2093"/>
    <x v="0"/>
    <s v="GB"/>
    <s v="GBP"/>
    <x v="1298"/>
    <x v="1298"/>
    <x v="0"/>
    <n v="33"/>
    <b v="1"/>
    <s v="theater/plays"/>
    <n v="105"/>
    <n v="63.424199999999999"/>
    <x v="1"/>
    <s v="plays"/>
    <x v="1298"/>
    <d v="2016-04-28T16:20:32"/>
    <x v="0"/>
  </r>
  <r>
    <x v="1299"/>
    <x v="1299"/>
    <s v="A new work inspired by the classic novel and created by Dallas teens under the direction of professional artists."/>
    <n v="3500"/>
    <n v="4340"/>
    <x v="0"/>
    <s v="US"/>
    <s v="USD"/>
    <x v="1299"/>
    <x v="1299"/>
    <x v="0"/>
    <n v="32"/>
    <b v="1"/>
    <s v="theater/plays"/>
    <n v="124"/>
    <n v="135.625"/>
    <x v="1"/>
    <s v="plays"/>
    <x v="1299"/>
    <d v="2015-07-14T19:32:39"/>
    <x v="0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x v="1300"/>
    <x v="0"/>
    <n v="24"/>
    <b v="1"/>
    <s v="theater/plays"/>
    <n v="135"/>
    <n v="168.75"/>
    <x v="1"/>
    <s v="plays"/>
    <x v="1300"/>
    <d v="2016-06-01T18:57:00"/>
    <x v="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x v="1301"/>
    <x v="1301"/>
    <x v="0"/>
    <n v="29"/>
    <b v="1"/>
    <s v="theater/plays"/>
    <n v="103"/>
    <n v="70.862099999999998"/>
    <x v="1"/>
    <s v="plays"/>
    <x v="1301"/>
    <d v="2015-07-21T03:00:00"/>
    <x v="0"/>
  </r>
  <r>
    <x v="1302"/>
    <x v="1302"/>
    <s v="Boys of a Certain Age is a unique and special show that we're trying to remount in New York City in 2017."/>
    <n v="2500"/>
    <n v="2500"/>
    <x v="0"/>
    <s v="US"/>
    <s v="USD"/>
    <x v="1302"/>
    <x v="1302"/>
    <x v="0"/>
    <n v="50"/>
    <b v="1"/>
    <s v="theater/plays"/>
    <n v="100"/>
    <n v="50"/>
    <x v="1"/>
    <s v="plays"/>
    <x v="1302"/>
    <d v="2016-12-01T02:23:31"/>
    <x v="0"/>
  </r>
  <r>
    <x v="1303"/>
    <x v="1303"/>
    <s v="Groundbreaking queer theatre."/>
    <n v="3500"/>
    <n v="4559.13"/>
    <x v="0"/>
    <s v="GB"/>
    <s v="GBP"/>
    <x v="1303"/>
    <x v="1303"/>
    <x v="0"/>
    <n v="108"/>
    <b v="1"/>
    <s v="theater/plays"/>
    <n v="130"/>
    <n v="42.214199999999998"/>
    <x v="1"/>
    <s v="plays"/>
    <x v="1303"/>
    <d v="2016-07-31T11:00:00"/>
    <x v="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x v="1304"/>
    <x v="1304"/>
    <x v="0"/>
    <n v="104"/>
    <b v="0"/>
    <s v="technology/wearables"/>
    <n v="40"/>
    <n v="152.4135"/>
    <x v="2"/>
    <s v="wearables"/>
    <x v="1304"/>
    <d v="2017-03-13T03:40:05"/>
    <x v="0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x v="1305"/>
    <x v="0"/>
    <n v="86"/>
    <b v="0"/>
    <s v="technology/wearables"/>
    <n v="26"/>
    <n v="90.616299999999995"/>
    <x v="2"/>
    <s v="wearables"/>
    <x v="1305"/>
    <d v="2016-07-21T17:30:00"/>
    <x v="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x v="0"/>
    <n v="356"/>
    <b v="0"/>
    <s v="technology/wearables"/>
    <n v="65"/>
    <n v="201.60390000000001"/>
    <x v="2"/>
    <s v="wearables"/>
    <x v="1306"/>
    <d v="2014-12-04T10:58:54"/>
    <x v="0"/>
  </r>
  <r>
    <x v="1307"/>
    <x v="1307"/>
    <s v="Get VR to Everyone with Mailable, Ready to Use Viewers"/>
    <n v="50000"/>
    <n v="5757"/>
    <x v="1"/>
    <s v="US"/>
    <s v="USD"/>
    <x v="1307"/>
    <x v="1307"/>
    <x v="0"/>
    <n v="45"/>
    <b v="0"/>
    <s v="technology/wearables"/>
    <n v="12"/>
    <n v="127.9333"/>
    <x v="2"/>
    <s v="wearables"/>
    <x v="1307"/>
    <d v="2016-02-17T12:04:39"/>
    <x v="0"/>
  </r>
  <r>
    <x v="1308"/>
    <x v="1308"/>
    <s v="Boost Band, a wristband that charges any device"/>
    <n v="10000"/>
    <n v="1136"/>
    <x v="1"/>
    <s v="US"/>
    <s v="USD"/>
    <x v="1308"/>
    <x v="1308"/>
    <x v="0"/>
    <n v="38"/>
    <b v="0"/>
    <s v="technology/wearables"/>
    <n v="11"/>
    <n v="29.8947"/>
    <x v="2"/>
    <s v="wearables"/>
    <x v="1308"/>
    <d v="2016-10-08T14:43:32"/>
    <x v="0"/>
  </r>
  <r>
    <x v="1309"/>
    <x v="1309"/>
    <s v="Wicked fun and built for excitement, CORE is the safest and most versatile speaker you've ever worn."/>
    <n v="11500"/>
    <n v="12879"/>
    <x v="1"/>
    <s v="US"/>
    <s v="USD"/>
    <x v="1309"/>
    <x v="1309"/>
    <x v="0"/>
    <n v="35"/>
    <b v="0"/>
    <s v="technology/wearables"/>
    <n v="112"/>
    <n v="367.97140000000002"/>
    <x v="2"/>
    <s v="wearables"/>
    <x v="1309"/>
    <d v="2015-10-15T21:11:08"/>
    <x v="0"/>
  </r>
  <r>
    <x v="1310"/>
    <x v="1310"/>
    <s v="An essential hoodie that holds all sized smart phones and keep your headphone wires tangle free."/>
    <n v="20000"/>
    <n v="3100"/>
    <x v="1"/>
    <s v="US"/>
    <s v="USD"/>
    <x v="1310"/>
    <x v="1310"/>
    <x v="0"/>
    <n v="24"/>
    <b v="0"/>
    <s v="technology/wearables"/>
    <n v="16"/>
    <n v="129.16669999999999"/>
    <x v="2"/>
    <s v="wearables"/>
    <x v="1310"/>
    <d v="2016-08-19T16:00:50"/>
    <x v="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x v="1311"/>
    <x v="0"/>
    <n v="100"/>
    <b v="0"/>
    <s v="technology/wearables"/>
    <n v="32"/>
    <n v="800.7"/>
    <x v="2"/>
    <s v="wearables"/>
    <x v="1311"/>
    <d v="2016-11-30T20:15:19"/>
    <x v="0"/>
  </r>
  <r>
    <x v="1312"/>
    <x v="1312"/>
    <s v="People loved the original Black and Gray GoSolo hats and asked for more. So we received sample for 3 more colors!"/>
    <n v="4600"/>
    <n v="28"/>
    <x v="1"/>
    <s v="US"/>
    <s v="USD"/>
    <x v="1312"/>
    <x v="1312"/>
    <x v="0"/>
    <n v="1"/>
    <b v="0"/>
    <s v="technology/wearables"/>
    <n v="1"/>
    <n v="28"/>
    <x v="2"/>
    <s v="wearables"/>
    <x v="1312"/>
    <d v="2015-04-18T16:52:02"/>
    <x v="0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x v="1313"/>
    <x v="0"/>
    <n v="122"/>
    <b v="0"/>
    <s v="technology/wearables"/>
    <n v="31"/>
    <n v="102.0164"/>
    <x v="2"/>
    <s v="wearables"/>
    <x v="1313"/>
    <d v="2016-03-03T17:01:54"/>
    <x v="0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x v="1314"/>
    <x v="0"/>
    <n v="11"/>
    <b v="0"/>
    <s v="technology/wearables"/>
    <n v="1"/>
    <n v="184.36359999999999"/>
    <x v="2"/>
    <s v="wearables"/>
    <x v="1314"/>
    <d v="2016-10-21T16:04:20"/>
    <x v="0"/>
  </r>
  <r>
    <x v="1315"/>
    <x v="1315"/>
    <s v="Zoom will happen - THANK YOU! Received outside funding due amazing early success!"/>
    <n v="100000"/>
    <n v="40404"/>
    <x v="1"/>
    <s v="US"/>
    <s v="USD"/>
    <x v="1315"/>
    <x v="1315"/>
    <x v="0"/>
    <n v="248"/>
    <b v="0"/>
    <s v="technology/wearables"/>
    <n v="40"/>
    <n v="162.9194"/>
    <x v="2"/>
    <s v="wearables"/>
    <x v="1315"/>
    <d v="2015-11-06T01:00:00"/>
    <x v="0"/>
  </r>
  <r>
    <x v="1316"/>
    <x v="1316"/>
    <s v="Future Belt comes in just 3 sizes, but yet, is designed to fit waists ranging from 25-55 inches. No batteries, no gimmicks."/>
    <n v="75000"/>
    <n v="1"/>
    <x v="1"/>
    <s v="US"/>
    <s v="USD"/>
    <x v="1316"/>
    <x v="1316"/>
    <x v="0"/>
    <n v="1"/>
    <b v="0"/>
    <s v="technology/wearables"/>
    <n v="0"/>
    <n v="1"/>
    <x v="2"/>
    <s v="wearables"/>
    <x v="1316"/>
    <d v="2016-02-28T23:05:09"/>
    <x v="0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x v="0"/>
    <n v="19"/>
    <b v="0"/>
    <s v="technology/wearables"/>
    <n v="6"/>
    <n v="603.52629999999999"/>
    <x v="2"/>
    <s v="wearables"/>
    <x v="1317"/>
    <d v="2016-07-21T14:00:00"/>
    <x v="0"/>
  </r>
  <r>
    <x v="1318"/>
    <x v="1318"/>
    <s v="Your Dog's Best Friend._x000a_Revolutionize the way you care about your pups and brings you peace of mind."/>
    <n v="40000"/>
    <n v="6130"/>
    <x v="1"/>
    <s v="US"/>
    <s v="USD"/>
    <x v="1318"/>
    <x v="1318"/>
    <x v="0"/>
    <n v="135"/>
    <b v="0"/>
    <s v="technology/wearables"/>
    <n v="15"/>
    <n v="45.407400000000003"/>
    <x v="2"/>
    <s v="wearables"/>
    <x v="1318"/>
    <d v="2015-01-11T01:02:52"/>
    <x v="0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x v="1319"/>
    <x v="1319"/>
    <x v="0"/>
    <n v="9"/>
    <b v="0"/>
    <s v="technology/wearables"/>
    <n v="15"/>
    <n v="97.333299999999994"/>
    <x v="2"/>
    <s v="wearables"/>
    <x v="1319"/>
    <d v="2014-07-11T16:00:00"/>
    <x v="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x v="1320"/>
    <x v="0"/>
    <n v="3"/>
    <b v="0"/>
    <s v="technology/wearables"/>
    <n v="1"/>
    <n v="167.66669999999999"/>
    <x v="2"/>
    <s v="wearables"/>
    <x v="1320"/>
    <d v="2016-12-30T23:00:00"/>
    <x v="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x v="1321"/>
    <x v="0"/>
    <n v="7"/>
    <b v="0"/>
    <s v="technology/wearables"/>
    <n v="1"/>
    <n v="859.85709999999995"/>
    <x v="2"/>
    <s v="wearables"/>
    <x v="1321"/>
    <d v="2016-12-23T17:58:57"/>
    <x v="0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x v="1322"/>
    <x v="0"/>
    <n v="4"/>
    <b v="0"/>
    <s v="technology/wearables"/>
    <n v="0"/>
    <n v="26.5"/>
    <x v="2"/>
    <s v="wearables"/>
    <x v="1322"/>
    <d v="2015-05-21T15:45:25"/>
    <x v="0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x v="1323"/>
    <x v="0"/>
    <n v="44"/>
    <b v="0"/>
    <s v="technology/wearables"/>
    <n v="9"/>
    <n v="30.2727"/>
    <x v="2"/>
    <s v="wearables"/>
    <x v="1323"/>
    <d v="2016-04-26T06:55:00"/>
    <x v="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x v="1324"/>
    <x v="0"/>
    <n v="90"/>
    <b v="0"/>
    <s v="technology/wearables"/>
    <n v="10"/>
    <n v="54.666699999999999"/>
    <x v="2"/>
    <s v="wearables"/>
    <x v="1324"/>
    <d v="2016-10-13T15:12:32"/>
    <x v="0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x v="1325"/>
    <x v="0"/>
    <n v="8"/>
    <b v="0"/>
    <s v="technology/wearables"/>
    <n v="2"/>
    <n v="60.75"/>
    <x v="2"/>
    <s v="wearables"/>
    <x v="1325"/>
    <d v="2016-12-30T02:03:55"/>
    <x v="0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x v="1326"/>
    <x v="0"/>
    <n v="11"/>
    <b v="0"/>
    <s v="technology/wearables"/>
    <n v="1"/>
    <n v="102.7273"/>
    <x v="2"/>
    <s v="wearables"/>
    <x v="1326"/>
    <d v="2015-01-15T19:00:28"/>
    <x v="0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x v="1327"/>
    <x v="1327"/>
    <x v="0"/>
    <n v="41"/>
    <b v="0"/>
    <s v="technology/wearables"/>
    <n v="4"/>
    <n v="41.5854"/>
    <x v="2"/>
    <s v="wearables"/>
    <x v="1327"/>
    <d v="2015-05-29T16:17:15"/>
    <x v="0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x v="1328"/>
    <x v="0"/>
    <n v="15"/>
    <b v="0"/>
    <s v="technology/wearables"/>
    <n v="2"/>
    <n v="116.5333"/>
    <x v="2"/>
    <s v="wearables"/>
    <x v="1328"/>
    <d v="2016-10-14T15:25:34"/>
    <x v="0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x v="1329"/>
    <x v="0"/>
    <n v="9"/>
    <b v="0"/>
    <s v="technology/wearables"/>
    <n v="1"/>
    <n v="45.333300000000001"/>
    <x v="2"/>
    <s v="wearables"/>
    <x v="1329"/>
    <d v="2014-12-02T06:19:05"/>
    <x v="0"/>
  </r>
  <r>
    <x v="1330"/>
    <x v="1330"/>
    <s v="Outdoor play is essential. Wanderwatch helps to make it fun and safe! Fun for kids, great for parents. Time to Play!"/>
    <n v="35000"/>
    <n v="7873"/>
    <x v="1"/>
    <s v="US"/>
    <s v="USD"/>
    <x v="1330"/>
    <x v="1330"/>
    <x v="0"/>
    <n v="50"/>
    <b v="0"/>
    <s v="technology/wearables"/>
    <n v="22"/>
    <n v="157.46"/>
    <x v="2"/>
    <s v="wearables"/>
    <x v="1330"/>
    <d v="2016-07-02T04:00:00"/>
    <x v="0"/>
  </r>
  <r>
    <x v="1331"/>
    <x v="1331"/>
    <s v="The World's First Wearable Battery Backup - wireless, modular, flexible, and ultra-lightweight! Click, charge, go!!!"/>
    <n v="250000"/>
    <n v="3417"/>
    <x v="1"/>
    <s v="US"/>
    <s v="USD"/>
    <x v="1331"/>
    <x v="1331"/>
    <x v="0"/>
    <n v="34"/>
    <b v="0"/>
    <s v="technology/wearables"/>
    <n v="1"/>
    <n v="100.5"/>
    <x v="2"/>
    <s v="wearables"/>
    <x v="1331"/>
    <d v="2016-08-17T12:05:54"/>
    <x v="0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x v="1332"/>
    <x v="0"/>
    <n v="0"/>
    <b v="0"/>
    <s v="technology/wearables"/>
    <n v="0"/>
    <s v="N/A"/>
    <x v="2"/>
    <s v="wearables"/>
    <x v="1332"/>
    <d v="2017-01-27T01:26:48"/>
    <x v="0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x v="1333"/>
    <x v="0"/>
    <n v="0"/>
    <b v="0"/>
    <s v="technology/wearables"/>
    <n v="0"/>
    <s v="N/A"/>
    <x v="2"/>
    <s v="wearables"/>
    <x v="1333"/>
    <d v="2014-07-16T02:33:45"/>
    <x v="0"/>
  </r>
  <r>
    <x v="1334"/>
    <x v="1334"/>
    <s v="A wearable device that allows you to dock and operate your phone hands-free anywhere and everywhere!"/>
    <n v="133000"/>
    <n v="14303"/>
    <x v="1"/>
    <s v="US"/>
    <s v="USD"/>
    <x v="1334"/>
    <x v="1334"/>
    <x v="0"/>
    <n v="276"/>
    <b v="0"/>
    <s v="technology/wearables"/>
    <n v="11"/>
    <n v="51.822499999999998"/>
    <x v="2"/>
    <s v="wearables"/>
    <x v="1334"/>
    <d v="2016-03-11T18:34:47"/>
    <x v="0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x v="1335"/>
    <x v="0"/>
    <n v="16"/>
    <b v="0"/>
    <s v="technology/wearables"/>
    <n v="20"/>
    <n v="308.75"/>
    <x v="2"/>
    <s v="wearables"/>
    <x v="1335"/>
    <d v="2015-12-05T22:28:22"/>
    <x v="0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x v="1336"/>
    <x v="0"/>
    <n v="224"/>
    <b v="0"/>
    <s v="technology/wearables"/>
    <n v="85"/>
    <n v="379.22770000000003"/>
    <x v="2"/>
    <s v="wearables"/>
    <x v="1336"/>
    <d v="2014-12-17T20:43:48"/>
    <x v="0"/>
  </r>
  <r>
    <x v="1337"/>
    <x v="1337"/>
    <s v="Discreet safety device connects you to a dedicated 24/7 monitoring team, keeping you safe anywhere in the United States"/>
    <n v="50000"/>
    <n v="24691"/>
    <x v="1"/>
    <s v="US"/>
    <s v="USD"/>
    <x v="1337"/>
    <x v="1337"/>
    <x v="0"/>
    <n v="140"/>
    <b v="0"/>
    <s v="technology/wearables"/>
    <n v="49"/>
    <n v="176.36429999999999"/>
    <x v="2"/>
    <s v="wearables"/>
    <x v="1337"/>
    <d v="2017-03-03T13:51:19"/>
    <x v="0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x v="1338"/>
    <x v="0"/>
    <n v="15"/>
    <b v="0"/>
    <s v="technology/wearables"/>
    <n v="3"/>
    <n v="66.066699999999997"/>
    <x v="2"/>
    <s v="wearables"/>
    <x v="1338"/>
    <d v="2015-08-02T19:17:13"/>
    <x v="0"/>
  </r>
  <r>
    <x v="1339"/>
    <x v="1339"/>
    <s v="World's Smallest customizable Phone &amp; GPS Watch for kids !"/>
    <n v="50000"/>
    <n v="3317"/>
    <x v="1"/>
    <s v="US"/>
    <s v="USD"/>
    <x v="1339"/>
    <x v="1339"/>
    <x v="0"/>
    <n v="37"/>
    <b v="0"/>
    <s v="technology/wearables"/>
    <n v="7"/>
    <n v="89.648600000000002"/>
    <x v="2"/>
    <s v="wearables"/>
    <x v="1339"/>
    <d v="2014-12-08T16:31:55"/>
    <x v="0"/>
  </r>
  <r>
    <x v="1340"/>
    <x v="1340"/>
    <s v="I would like to make nicer, more stylish looking frames for the Google Glass using 3D printing technology."/>
    <n v="1680"/>
    <n v="0"/>
    <x v="1"/>
    <s v="US"/>
    <s v="USD"/>
    <x v="1340"/>
    <x v="1340"/>
    <x v="0"/>
    <n v="0"/>
    <b v="0"/>
    <s v="technology/wearables"/>
    <n v="0"/>
    <s v="N/A"/>
    <x v="2"/>
    <s v="wearables"/>
    <x v="1340"/>
    <d v="2014-08-15T14:17:33"/>
    <x v="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x v="0"/>
    <n v="46"/>
    <b v="0"/>
    <s v="technology/wearables"/>
    <n v="70"/>
    <n v="382.3913"/>
    <x v="2"/>
    <s v="wearables"/>
    <x v="1341"/>
    <d v="2016-10-01T14:58:37"/>
    <x v="0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x v="1342"/>
    <x v="0"/>
    <n v="1"/>
    <b v="0"/>
    <s v="technology/wearables"/>
    <n v="0"/>
    <n v="100"/>
    <x v="2"/>
    <s v="wearables"/>
    <x v="1342"/>
    <d v="2015-07-17T19:35:39"/>
    <x v="0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x v="1343"/>
    <x v="0"/>
    <n v="323"/>
    <b v="0"/>
    <s v="technology/wearables"/>
    <n v="102"/>
    <n v="158.35599999999999"/>
    <x v="2"/>
    <s v="wearables"/>
    <x v="1343"/>
    <d v="2016-08-19T03:59:00"/>
    <x v="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x v="1344"/>
    <x v="0"/>
    <n v="139"/>
    <b v="1"/>
    <s v="publishing/nonfiction"/>
    <n v="378"/>
    <n v="40.762599999999999"/>
    <x v="3"/>
    <s v="nonfiction"/>
    <x v="1344"/>
    <d v="2016-06-30T18:57:19"/>
    <x v="0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x v="1345"/>
    <x v="1345"/>
    <x v="0"/>
    <n v="7"/>
    <b v="1"/>
    <s v="publishing/nonfiction"/>
    <n v="125"/>
    <n v="53.571399999999997"/>
    <x v="3"/>
    <s v="nonfiction"/>
    <x v="1345"/>
    <d v="2014-07-14T19:32:39"/>
    <x v="0"/>
  </r>
  <r>
    <x v="1346"/>
    <x v="1346"/>
    <s v="An anthology of nonfiction stories written by Nepal's Lesbian, Gay, Bisexual, and Transgender (LGBT) community."/>
    <n v="4900"/>
    <n v="7219"/>
    <x v="0"/>
    <s v="US"/>
    <s v="USD"/>
    <x v="1346"/>
    <x v="1346"/>
    <x v="0"/>
    <n v="149"/>
    <b v="1"/>
    <s v="publishing/nonfiction"/>
    <n v="147"/>
    <n v="48.4497"/>
    <x v="3"/>
    <s v="nonfiction"/>
    <x v="1346"/>
    <d v="2013-06-27T01:49:11"/>
    <x v="0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x v="0"/>
    <n v="31"/>
    <b v="1"/>
    <s v="publishing/nonfiction"/>
    <n v="102"/>
    <n v="82.419399999999996"/>
    <x v="3"/>
    <s v="nonfiction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x v="0"/>
    <n v="26"/>
    <b v="1"/>
    <s v="publishing/nonfiction"/>
    <n v="102"/>
    <n v="230.19229999999999"/>
    <x v="3"/>
    <s v="nonfiction"/>
    <x v="1348"/>
    <d v="2014-12-18T12:08:53"/>
    <x v="0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x v="1349"/>
    <x v="0"/>
    <n v="172"/>
    <b v="1"/>
    <s v="publishing/nonfiction"/>
    <n v="204"/>
    <n v="59.360500000000002"/>
    <x v="3"/>
    <s v="nonfiction"/>
    <x v="1349"/>
    <d v="2015-12-16T06:59:00"/>
    <x v="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x v="1350"/>
    <x v="0"/>
    <n v="78"/>
    <b v="1"/>
    <s v="publishing/nonfiction"/>
    <n v="104"/>
    <n v="66.698700000000002"/>
    <x v="3"/>
    <s v="nonfiction"/>
    <x v="1350"/>
    <d v="2015-12-26T00:18:54"/>
    <x v="0"/>
  </r>
  <r>
    <x v="1351"/>
    <x v="1351"/>
    <s v="Discover your purpose, live a more fulfilling life, leave a positive footprint on society."/>
    <n v="20000"/>
    <n v="20253"/>
    <x v="0"/>
    <s v="US"/>
    <s v="USD"/>
    <x v="1351"/>
    <x v="1351"/>
    <x v="0"/>
    <n v="120"/>
    <b v="1"/>
    <s v="publishing/nonfiction"/>
    <n v="101"/>
    <n v="168.77500000000001"/>
    <x v="3"/>
    <s v="nonfiction"/>
    <x v="1351"/>
    <d v="2016-02-12T17:45:44"/>
    <x v="0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x v="0"/>
    <n v="227"/>
    <b v="1"/>
    <s v="publishing/nonfiction"/>
    <n v="136"/>
    <n v="59.973599999999998"/>
    <x v="3"/>
    <s v="nonfiction"/>
    <x v="1352"/>
    <d v="2015-09-05T03:59:00"/>
    <x v="0"/>
  </r>
  <r>
    <x v="1353"/>
    <x v="1353"/>
    <s v="A book that teaches aspiring writers how to get from a basic idea to a fully rewritten screenplay."/>
    <n v="1000"/>
    <n v="1336"/>
    <x v="0"/>
    <s v="US"/>
    <s v="USD"/>
    <x v="1353"/>
    <x v="1353"/>
    <x v="0"/>
    <n v="42"/>
    <b v="1"/>
    <s v="publishing/nonfiction"/>
    <n v="134"/>
    <n v="31.8095"/>
    <x v="3"/>
    <s v="nonfiction"/>
    <x v="1353"/>
    <d v="2013-03-11T00:00:00"/>
    <x v="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x v="1354"/>
    <x v="1354"/>
    <x v="0"/>
    <n v="64"/>
    <b v="1"/>
    <s v="publishing/nonfiction"/>
    <n v="130"/>
    <n v="24.421900000000001"/>
    <x v="3"/>
    <s v="nonfiction"/>
    <x v="1354"/>
    <d v="2016-06-11T19:22:59"/>
    <x v="0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x v="1355"/>
    <x v="0"/>
    <n v="121"/>
    <b v="1"/>
    <s v="publishing/nonfiction"/>
    <n v="123"/>
    <n v="25.347100000000001"/>
    <x v="3"/>
    <s v="nonfiction"/>
    <x v="1355"/>
    <d v="2012-11-30T10:00:00"/>
    <x v="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x v="0"/>
    <n v="87"/>
    <b v="1"/>
    <s v="publishing/nonfiction"/>
    <n v="183"/>
    <n v="71.443200000000004"/>
    <x v="3"/>
    <s v="nonfiction"/>
    <x v="1356"/>
    <d v="2013-07-05T00:56:00"/>
    <x v="0"/>
  </r>
  <r>
    <x v="1357"/>
    <x v="1357"/>
    <s v="The search for identity leads one young woman to Mexico, where she follows her grandfather's journey back to America."/>
    <n v="2000"/>
    <n v="2506"/>
    <x v="0"/>
    <s v="US"/>
    <s v="USD"/>
    <x v="1357"/>
    <x v="1357"/>
    <x v="0"/>
    <n v="65"/>
    <b v="1"/>
    <s v="publishing/nonfiction"/>
    <n v="125"/>
    <n v="38.553800000000003"/>
    <x v="3"/>
    <s v="nonfiction"/>
    <x v="1357"/>
    <d v="2013-03-01T05:59:00"/>
    <x v="0"/>
  </r>
  <r>
    <x v="1358"/>
    <x v="1358"/>
    <s v="I am working on a book about what people do when they visit Masada, an ancient fortress in the Judean desert."/>
    <n v="3000"/>
    <n v="3350"/>
    <x v="0"/>
    <s v="US"/>
    <s v="USD"/>
    <x v="1358"/>
    <x v="1358"/>
    <x v="0"/>
    <n v="49"/>
    <b v="1"/>
    <s v="publishing/nonfiction"/>
    <n v="112"/>
    <n v="68.3673"/>
    <x v="3"/>
    <s v="nonfiction"/>
    <x v="1358"/>
    <d v="2011-06-25T13:42:03"/>
    <x v="0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x v="1359"/>
    <x v="0"/>
    <n v="19"/>
    <b v="1"/>
    <s v="publishing/nonfiction"/>
    <n v="116"/>
    <n v="40.210500000000003"/>
    <x v="3"/>
    <s v="nonfiction"/>
    <x v="1359"/>
    <d v="2011-07-06T19:33:10"/>
    <x v="0"/>
  </r>
  <r>
    <x v="1360"/>
    <x v="1360"/>
    <s v="So Bad, It's Good! is a guide to finding the best films for your bad movie night."/>
    <n v="1500"/>
    <n v="2598"/>
    <x v="0"/>
    <s v="US"/>
    <s v="USD"/>
    <x v="1360"/>
    <x v="1360"/>
    <x v="0"/>
    <n v="81"/>
    <b v="1"/>
    <s v="publishing/nonfiction"/>
    <n v="173"/>
    <n v="32.074100000000001"/>
    <x v="3"/>
    <s v="nonfiction"/>
    <x v="1360"/>
    <d v="2012-08-02T21:37:00"/>
    <x v="0"/>
  </r>
  <r>
    <x v="1361"/>
    <x v="1361"/>
    <s v="The forbidden dark art of roped soloing, for climbers who need to know in order to make the ultimate climb come true!"/>
    <n v="6000"/>
    <n v="7559"/>
    <x v="0"/>
    <s v="GB"/>
    <s v="GBP"/>
    <x v="1361"/>
    <x v="1361"/>
    <x v="0"/>
    <n v="264"/>
    <b v="1"/>
    <s v="publishing/nonfiction"/>
    <n v="126"/>
    <n v="28.6326"/>
    <x v="3"/>
    <s v="nonfiction"/>
    <x v="1361"/>
    <d v="2014-06-21T17:12:52"/>
    <x v="0"/>
  </r>
  <r>
    <x v="1362"/>
    <x v="1362"/>
    <s v="The never-before-told story of Karl Barth's (first and only) journey to the United States in 1962."/>
    <n v="1000"/>
    <n v="1091"/>
    <x v="0"/>
    <s v="US"/>
    <s v="USD"/>
    <x v="1362"/>
    <x v="1362"/>
    <x v="0"/>
    <n v="25"/>
    <b v="1"/>
    <s v="publishing/nonfiction"/>
    <n v="109"/>
    <n v="43.64"/>
    <x v="3"/>
    <s v="nonfiction"/>
    <x v="1362"/>
    <d v="2013-09-07T22:25:31"/>
    <x v="0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x v="1363"/>
    <x v="0"/>
    <n v="5"/>
    <b v="1"/>
    <s v="publishing/nonfiction"/>
    <n v="100"/>
    <n v="40"/>
    <x v="3"/>
    <s v="nonfiction"/>
    <x v="1363"/>
    <d v="2016-02-15T07:59:00"/>
    <x v="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x v="0"/>
    <n v="144"/>
    <b v="1"/>
    <s v="music/rock"/>
    <n v="119"/>
    <n v="346.04169999999999"/>
    <x v="4"/>
    <s v="rock"/>
    <x v="1364"/>
    <d v="2015-01-07T16:41:46"/>
    <x v="0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x v="0"/>
    <n v="92"/>
    <b v="1"/>
    <s v="music/rock"/>
    <n v="100"/>
    <n v="81.739099999999993"/>
    <x v="4"/>
    <s v="rock"/>
    <x v="1365"/>
    <d v="2015-03-16T16:35:52"/>
    <x v="0"/>
  </r>
  <r>
    <x v="1366"/>
    <x v="1366"/>
    <s v="A musical memorial for Alexi Petersen."/>
    <n v="7500"/>
    <n v="9486.69"/>
    <x v="0"/>
    <s v="US"/>
    <s v="USD"/>
    <x v="1366"/>
    <x v="1366"/>
    <x v="0"/>
    <n v="147"/>
    <b v="1"/>
    <s v="music/rock"/>
    <n v="126"/>
    <n v="64.535300000000007"/>
    <x v="4"/>
    <s v="rock"/>
    <x v="1366"/>
    <d v="2014-11-27T00:54:23"/>
    <x v="0"/>
  </r>
  <r>
    <x v="1367"/>
    <x v="1367"/>
    <s v="House of Rabbits are recording our full-length, debut album! Support independent music, receive great rewards!"/>
    <n v="5000"/>
    <n v="5713"/>
    <x v="0"/>
    <s v="US"/>
    <s v="USD"/>
    <x v="1367"/>
    <x v="1367"/>
    <x v="0"/>
    <n v="90"/>
    <b v="1"/>
    <s v="music/rock"/>
    <n v="114"/>
    <n v="63.477800000000002"/>
    <x v="4"/>
    <s v="rock"/>
    <x v="1367"/>
    <d v="2015-11-14T01:04:10"/>
    <x v="0"/>
  </r>
  <r>
    <x v="1368"/>
    <x v="1368"/>
    <s v="We are in the final stages of the creation of our 4th record, The Separation Effect. our most passionate record to date."/>
    <n v="5000"/>
    <n v="5535"/>
    <x v="0"/>
    <s v="US"/>
    <s v="USD"/>
    <x v="1368"/>
    <x v="1368"/>
    <x v="0"/>
    <n v="87"/>
    <b v="1"/>
    <s v="music/rock"/>
    <n v="111"/>
    <n v="63.620699999999999"/>
    <x v="4"/>
    <s v="rock"/>
    <x v="1368"/>
    <d v="2015-06-15T04:34:54"/>
    <x v="0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x v="0"/>
    <n v="406"/>
    <b v="1"/>
    <s v="music/rock"/>
    <n v="105"/>
    <n v="83.967100000000002"/>
    <x v="4"/>
    <s v="rock"/>
    <x v="1369"/>
    <d v="2014-04-11T14:15:46"/>
    <x v="0"/>
  </r>
  <r>
    <x v="1370"/>
    <x v="1370"/>
    <s v="Songs about the first year of parenthood, often inappropriate for children"/>
    <n v="1500"/>
    <n v="1555"/>
    <x v="0"/>
    <s v="US"/>
    <s v="USD"/>
    <x v="1370"/>
    <x v="1370"/>
    <x v="0"/>
    <n v="20"/>
    <b v="1"/>
    <s v="music/rock"/>
    <n v="104"/>
    <n v="77.75"/>
    <x v="4"/>
    <s v="rock"/>
    <x v="1370"/>
    <d v="2013-10-16T00:04:50"/>
    <x v="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x v="1371"/>
    <x v="0"/>
    <n v="70"/>
    <b v="1"/>
    <s v="music/rock"/>
    <n v="107"/>
    <n v="107.0714"/>
    <x v="4"/>
    <s v="rock"/>
    <x v="1371"/>
    <d v="2015-05-07T18:12:22"/>
    <x v="0"/>
  </r>
  <r>
    <x v="1372"/>
    <x v="1372"/>
    <s v="Please help us raise funds to press our new CD!"/>
    <n v="500"/>
    <n v="620"/>
    <x v="0"/>
    <s v="US"/>
    <s v="USD"/>
    <x v="1372"/>
    <x v="1372"/>
    <x v="0"/>
    <n v="16"/>
    <b v="1"/>
    <s v="music/rock"/>
    <n v="124"/>
    <n v="38.75"/>
    <x v="4"/>
    <s v="rock"/>
    <x v="1372"/>
    <d v="2012-07-12T17:45:32"/>
    <x v="0"/>
  </r>
  <r>
    <x v="1373"/>
    <x v="1373"/>
    <s v="Help Broccoli Samurai raise money to get a new van and continue bringing you the jams!"/>
    <n v="10000"/>
    <n v="10501"/>
    <x v="0"/>
    <s v="US"/>
    <s v="USD"/>
    <x v="1373"/>
    <x v="1373"/>
    <x v="0"/>
    <n v="52"/>
    <b v="1"/>
    <s v="music/rock"/>
    <n v="105"/>
    <n v="201.94229999999999"/>
    <x v="4"/>
    <s v="rock"/>
    <x v="1373"/>
    <d v="2016-12-30T22:50:33"/>
    <x v="0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x v="1374"/>
    <x v="0"/>
    <n v="66"/>
    <b v="1"/>
    <s v="music/rock"/>
    <n v="189"/>
    <n v="43.060600000000001"/>
    <x v="4"/>
    <s v="rock"/>
    <x v="1374"/>
    <d v="2016-03-25T02:53:08"/>
    <x v="0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x v="0"/>
    <n v="109"/>
    <b v="1"/>
    <s v="music/rock"/>
    <n v="171"/>
    <n v="62.871600000000001"/>
    <x v="4"/>
    <s v="rock"/>
    <x v="1375"/>
    <d v="2017-01-15T01:35:19"/>
    <x v="0"/>
  </r>
  <r>
    <x v="1376"/>
    <x v="1376"/>
    <s v="Dead Pirates are planning a second pressing of HIGHMARE LP, who wants one ?"/>
    <n v="3700"/>
    <n v="9342"/>
    <x v="0"/>
    <s v="GB"/>
    <s v="GBP"/>
    <x v="1376"/>
    <x v="1376"/>
    <x v="0"/>
    <n v="168"/>
    <b v="1"/>
    <s v="music/rock"/>
    <n v="252"/>
    <n v="55.607100000000003"/>
    <x v="4"/>
    <s v="rock"/>
    <x v="1376"/>
    <d v="2016-12-03T17:03:26"/>
    <x v="0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x v="0"/>
    <n v="31"/>
    <b v="1"/>
    <s v="music/rock"/>
    <n v="116"/>
    <n v="48.709699999999998"/>
    <x v="4"/>
    <s v="rock"/>
    <x v="1377"/>
    <d v="2017-02-03T04:11:00"/>
    <x v="0"/>
  </r>
  <r>
    <x v="1378"/>
    <x v="1378"/>
    <s v="A psychedelic post rock masterpiece!"/>
    <n v="2000"/>
    <n v="4067"/>
    <x v="0"/>
    <s v="GB"/>
    <s v="GBP"/>
    <x v="1378"/>
    <x v="1378"/>
    <x v="0"/>
    <n v="133"/>
    <b v="1"/>
    <s v="music/rock"/>
    <n v="203"/>
    <n v="30.578900000000001"/>
    <x v="4"/>
    <s v="rock"/>
    <x v="1378"/>
    <d v="2016-08-01T18:13:30"/>
    <x v="0"/>
  </r>
  <r>
    <x v="1379"/>
    <x v="1379"/>
    <s v="---------The long-awaited debut full-length from Justin Ruddy--------"/>
    <n v="10000"/>
    <n v="11160"/>
    <x v="0"/>
    <s v="US"/>
    <s v="USD"/>
    <x v="1379"/>
    <x v="1379"/>
    <x v="0"/>
    <n v="151"/>
    <b v="1"/>
    <s v="music/rock"/>
    <n v="112"/>
    <n v="73.907300000000006"/>
    <x v="4"/>
    <s v="rock"/>
    <x v="1379"/>
    <d v="2015-06-05T11:47:56"/>
    <x v="0"/>
  </r>
  <r>
    <x v="1380"/>
    <x v="1380"/>
    <s v="A DIY MUSIC FESTIVAL FROM ST. LOUIS MO! Bands make their own festival, help make it legit!"/>
    <n v="25"/>
    <n v="106"/>
    <x v="0"/>
    <s v="US"/>
    <s v="USD"/>
    <x v="1380"/>
    <x v="1380"/>
    <x v="0"/>
    <n v="5"/>
    <b v="1"/>
    <s v="music/rock"/>
    <n v="424"/>
    <n v="21.2"/>
    <x v="4"/>
    <s v="rock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x v="0"/>
    <n v="73"/>
    <b v="1"/>
    <s v="music/rock"/>
    <n v="107"/>
    <n v="73.356200000000001"/>
    <x v="4"/>
    <s v="rock"/>
    <x v="1381"/>
    <d v="2016-12-29T05:08:45"/>
    <x v="0"/>
  </r>
  <r>
    <x v="1382"/>
    <x v="1382"/>
    <s v="We're making a new record -- independently! We've got some great new songs we're really excited to bring to you!"/>
    <n v="8000"/>
    <n v="8349"/>
    <x v="0"/>
    <s v="US"/>
    <s v="USD"/>
    <x v="1382"/>
    <x v="1382"/>
    <x v="0"/>
    <n v="148"/>
    <b v="1"/>
    <s v="music/rock"/>
    <n v="104"/>
    <n v="56.412199999999999"/>
    <x v="4"/>
    <s v="rock"/>
    <x v="1382"/>
    <d v="2013-05-06T19:12:16"/>
    <x v="0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x v="0"/>
    <n v="93"/>
    <b v="1"/>
    <s v="music/rock"/>
    <n v="212"/>
    <n v="50.247300000000003"/>
    <x v="4"/>
    <s v="rock"/>
    <x v="1383"/>
    <d v="2016-12-23T01:47:58"/>
    <x v="0"/>
  </r>
  <r>
    <x v="1384"/>
    <x v="1384"/>
    <s v="Outland Warrior is my first solo musical project, featuring songs written by me and recorded at my home studio."/>
    <n v="3500"/>
    <n v="4343"/>
    <x v="0"/>
    <s v="US"/>
    <s v="USD"/>
    <x v="1384"/>
    <x v="1384"/>
    <x v="0"/>
    <n v="63"/>
    <b v="1"/>
    <s v="music/rock"/>
    <n v="124"/>
    <n v="68.936499999999995"/>
    <x v="4"/>
    <s v="rock"/>
    <x v="1384"/>
    <d v="2015-07-05T17:38:42"/>
    <x v="0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x v="1385"/>
    <x v="1385"/>
    <x v="0"/>
    <n v="134"/>
    <b v="1"/>
    <s v="music/rock"/>
    <n v="110"/>
    <n v="65.914100000000005"/>
    <x v="4"/>
    <s v="rock"/>
    <x v="1385"/>
    <d v="2016-04-29T12:11:00"/>
    <x v="0"/>
  </r>
  <r>
    <x v="1386"/>
    <x v="1386"/>
    <s v="We are a classic hard rock/heavy metal band just trying to keep rock alive!"/>
    <n v="400"/>
    <n v="875"/>
    <x v="0"/>
    <s v="US"/>
    <s v="USD"/>
    <x v="1386"/>
    <x v="1386"/>
    <x v="0"/>
    <n v="14"/>
    <b v="1"/>
    <s v="music/rock"/>
    <n v="219"/>
    <n v="62.5"/>
    <x v="4"/>
    <s v="rock"/>
    <x v="1386"/>
    <d v="2015-07-29T15:31:29"/>
    <x v="0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x v="1387"/>
    <x v="1387"/>
    <x v="0"/>
    <n v="78"/>
    <b v="1"/>
    <s v="music/rock"/>
    <n v="137"/>
    <n v="70.064099999999996"/>
    <x v="4"/>
    <s v="rock"/>
    <x v="1387"/>
    <d v="2015-06-03T04:30:00"/>
    <x v="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x v="0"/>
    <n v="112"/>
    <b v="1"/>
    <s v="music/rock"/>
    <n v="135"/>
    <n v="60.181899999999999"/>
    <x v="4"/>
    <s v="rock"/>
    <x v="1388"/>
    <d v="2016-10-17T16:14:00"/>
    <x v="0"/>
  </r>
  <r>
    <x v="1389"/>
    <x v="1389"/>
    <s v="Help fund the pressing of DANCEHALL's first record by pre-ordering it in advance!!!"/>
    <n v="500"/>
    <n v="727"/>
    <x v="0"/>
    <s v="GB"/>
    <s v="GBP"/>
    <x v="1389"/>
    <x v="1389"/>
    <x v="0"/>
    <n v="34"/>
    <b v="1"/>
    <s v="music/rock"/>
    <n v="145"/>
    <n v="21.382400000000001"/>
    <x v="4"/>
    <s v="rock"/>
    <x v="1389"/>
    <d v="2016-08-13T11:32:37"/>
    <x v="0"/>
  </r>
  <r>
    <x v="1390"/>
    <x v="1390"/>
    <s v="Breakout Artist Management will be working with us on a brand new music video and we need your help!"/>
    <n v="2800"/>
    <n v="3055"/>
    <x v="0"/>
    <s v="US"/>
    <s v="USD"/>
    <x v="1390"/>
    <x v="1390"/>
    <x v="0"/>
    <n v="19"/>
    <b v="1"/>
    <s v="music/rock"/>
    <n v="109"/>
    <n v="160.7895"/>
    <x v="4"/>
    <s v="rock"/>
    <x v="1390"/>
    <d v="2015-04-27T17:12:00"/>
    <x v="0"/>
  </r>
  <r>
    <x v="1391"/>
    <x v="1391"/>
    <s v="With the money donated through this project we intend on investing in sound equipment for live shows"/>
    <n v="500"/>
    <n v="551"/>
    <x v="0"/>
    <s v="US"/>
    <s v="USD"/>
    <x v="1391"/>
    <x v="1391"/>
    <x v="0"/>
    <n v="13"/>
    <b v="1"/>
    <s v="music/rock"/>
    <n v="110"/>
    <n v="42.384599999999999"/>
    <x v="4"/>
    <s v="rock"/>
    <x v="1391"/>
    <d v="2015-08-22T04:59:00"/>
    <x v="0"/>
  </r>
  <r>
    <x v="1392"/>
    <x v="1392"/>
    <s v="Telesomniac is a rock band from Provo, UT releasing their debut album Thirty-One Flashes in the Dark."/>
    <n v="2500"/>
    <n v="2841"/>
    <x v="0"/>
    <s v="US"/>
    <s v="USD"/>
    <x v="1392"/>
    <x v="1392"/>
    <x v="0"/>
    <n v="104"/>
    <b v="1"/>
    <s v="music/rock"/>
    <n v="114"/>
    <n v="27.317299999999999"/>
    <x v="4"/>
    <s v="rock"/>
    <x v="1392"/>
    <d v="2016-03-03T03:43:06"/>
    <x v="0"/>
  </r>
  <r>
    <x v="1393"/>
    <x v="1393"/>
    <s v="Rock n' Roll tales of our times"/>
    <n v="10000"/>
    <n v="10235"/>
    <x v="0"/>
    <s v="US"/>
    <s v="USD"/>
    <x v="1393"/>
    <x v="1393"/>
    <x v="0"/>
    <n v="52"/>
    <b v="1"/>
    <s v="music/rock"/>
    <n v="102"/>
    <n v="196.82689999999999"/>
    <x v="4"/>
    <s v="rock"/>
    <x v="1393"/>
    <d v="2016-08-01T16:22:03"/>
    <x v="0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x v="1394"/>
    <x v="1394"/>
    <x v="0"/>
    <n v="17"/>
    <b v="1"/>
    <s v="music/rock"/>
    <n v="122"/>
    <n v="53.882399999999997"/>
    <x v="4"/>
    <s v="rock"/>
    <x v="1394"/>
    <d v="2017-03-01T03:00:00"/>
    <x v="0"/>
  </r>
  <r>
    <x v="1395"/>
    <x v="1395"/>
    <s v="Help Quiet Oaks record their debut album!!!"/>
    <n v="3500"/>
    <n v="3916"/>
    <x v="0"/>
    <s v="US"/>
    <s v="USD"/>
    <x v="1395"/>
    <x v="1395"/>
    <x v="0"/>
    <n v="82"/>
    <b v="1"/>
    <s v="music/rock"/>
    <n v="112"/>
    <n v="47.756100000000004"/>
    <x v="4"/>
    <s v="rock"/>
    <x v="1395"/>
    <d v="2017-01-14T21:48:01"/>
    <x v="0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x v="0"/>
    <n v="73"/>
    <b v="1"/>
    <s v="music/rock"/>
    <n v="107"/>
    <n v="88.191800000000001"/>
    <x v="4"/>
    <s v="rock"/>
    <x v="1396"/>
    <d v="2015-02-13T23:58:02"/>
    <x v="0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x v="1397"/>
    <x v="0"/>
    <n v="158"/>
    <b v="1"/>
    <s v="music/rock"/>
    <n v="114"/>
    <n v="72.057000000000002"/>
    <x v="4"/>
    <s v="rock"/>
    <x v="1397"/>
    <d v="2016-10-27T21:19:00"/>
    <x v="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x v="1398"/>
    <x v="1398"/>
    <x v="0"/>
    <n v="65"/>
    <b v="1"/>
    <s v="music/rock"/>
    <n v="110"/>
    <n v="74.246200000000002"/>
    <x v="4"/>
    <s v="rock"/>
    <x v="1398"/>
    <d v="2016-07-05T20:58:54"/>
    <x v="0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x v="1399"/>
    <x v="0"/>
    <n v="184"/>
    <b v="1"/>
    <s v="music/rock"/>
    <n v="126"/>
    <n v="61.701099999999997"/>
    <x v="4"/>
    <s v="rock"/>
    <x v="1399"/>
    <d v="2014-10-07T00:06:13"/>
    <x v="0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x v="1400"/>
    <x v="0"/>
    <n v="34"/>
    <b v="1"/>
    <s v="music/rock"/>
    <n v="167"/>
    <n v="17.235299999999999"/>
    <x v="4"/>
    <s v="rock"/>
    <x v="1400"/>
    <d v="2016-06-12T05:30:00"/>
    <x v="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x v="0"/>
    <n v="240"/>
    <b v="1"/>
    <s v="music/rock"/>
    <n v="497"/>
    <n v="51.720799999999997"/>
    <x v="4"/>
    <s v="rock"/>
    <x v="1401"/>
    <d v="2013-05-26T23:54:34"/>
    <x v="0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x v="1402"/>
    <x v="0"/>
    <n v="113"/>
    <b v="1"/>
    <s v="music/rock"/>
    <n v="109"/>
    <n v="24.150400000000001"/>
    <x v="4"/>
    <s v="rock"/>
    <x v="1402"/>
    <d v="2015-05-01T00:16:51"/>
    <x v="0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x v="1403"/>
    <x v="0"/>
    <n v="66"/>
    <b v="1"/>
    <s v="music/rock"/>
    <n v="103"/>
    <n v="62.166699999999999"/>
    <x v="4"/>
    <s v="rock"/>
    <x v="1403"/>
    <d v="2013-07-26T01:30:35"/>
    <x v="0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x v="1"/>
    <n v="5"/>
    <b v="0"/>
    <s v="publishing/translations"/>
    <n v="2"/>
    <n v="48.2"/>
    <x v="3"/>
    <s v="translations"/>
    <x v="1404"/>
    <d v="2015-02-22T12:14:45"/>
    <x v="0"/>
  </r>
  <r>
    <x v="1405"/>
    <x v="1405"/>
    <s v="Will more people read the Bible if it were translated into Emoticons?"/>
    <n v="25000"/>
    <n v="105"/>
    <x v="2"/>
    <s v="US"/>
    <s v="USD"/>
    <x v="1405"/>
    <x v="1405"/>
    <x v="1"/>
    <n v="17"/>
    <b v="0"/>
    <s v="publishing/translations"/>
    <n v="0"/>
    <n v="6.1764999999999999"/>
    <x v="3"/>
    <s v="translations"/>
    <x v="1405"/>
    <d v="2014-11-28T17:20:01"/>
    <x v="0"/>
  </r>
  <r>
    <x v="1406"/>
    <x v="1406"/>
    <s v="The White coat and the battle dress uniform"/>
    <n v="12000"/>
    <n v="15"/>
    <x v="2"/>
    <s v="IT"/>
    <s v="EUR"/>
    <x v="1406"/>
    <x v="1406"/>
    <x v="0"/>
    <n v="3"/>
    <b v="0"/>
    <s v="publishing/translations"/>
    <n v="0"/>
    <n v="5"/>
    <x v="3"/>
    <s v="translations"/>
    <x v="1406"/>
    <d v="2015-12-12T10:00:00"/>
    <x v="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x v="1407"/>
    <x v="1407"/>
    <x v="0"/>
    <n v="2"/>
    <b v="0"/>
    <s v="publishing/translations"/>
    <n v="1"/>
    <n v="7.5"/>
    <x v="3"/>
    <s v="translations"/>
    <x v="1407"/>
    <d v="2014-08-12T12:52:58"/>
    <x v="0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x v="0"/>
    <n v="6"/>
    <b v="0"/>
    <s v="publishing/translations"/>
    <n v="7"/>
    <n v="12"/>
    <x v="3"/>
    <s v="translations"/>
    <x v="1408"/>
    <d v="2015-11-13T21:55:56"/>
    <x v="0"/>
  </r>
  <r>
    <x v="1409"/>
    <x v="1409"/>
    <s v="Modern Literal Translation of the 1st Book of the Torah in English and Russian with sub-linear and interlinear layout."/>
    <n v="4000"/>
    <n v="0"/>
    <x v="2"/>
    <s v="US"/>
    <s v="USD"/>
    <x v="1409"/>
    <x v="1409"/>
    <x v="0"/>
    <n v="0"/>
    <b v="0"/>
    <s v="publishing/translations"/>
    <n v="0"/>
    <s v="N/A"/>
    <x v="3"/>
    <s v="translations"/>
    <x v="1409"/>
    <d v="2015-01-01T04:12:15"/>
    <x v="0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x v="1410"/>
    <x v="0"/>
    <n v="1"/>
    <b v="0"/>
    <s v="publishing/translations"/>
    <n v="0"/>
    <n v="1"/>
    <x v="3"/>
    <s v="translations"/>
    <x v="1410"/>
    <d v="2016-06-03T07:38:40"/>
    <x v="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x v="1411"/>
    <x v="0"/>
    <n v="3"/>
    <b v="0"/>
    <s v="publishing/translations"/>
    <n v="0"/>
    <n v="2.3332999999999999"/>
    <x v="3"/>
    <s v="translations"/>
    <x v="1411"/>
    <d v="2015-02-06T01:25:00"/>
    <x v="0"/>
  </r>
  <r>
    <x v="1412"/>
    <x v="1412"/>
    <s v="â€œClimbing Silver!â€- An English translation of the Young Adult Shogi novella"/>
    <n v="7000"/>
    <n v="320"/>
    <x v="2"/>
    <s v="US"/>
    <s v="USD"/>
    <x v="1412"/>
    <x v="1412"/>
    <x v="0"/>
    <n v="13"/>
    <b v="0"/>
    <s v="publishing/translations"/>
    <n v="5"/>
    <n v="24.615400000000001"/>
    <x v="3"/>
    <s v="translations"/>
    <x v="1412"/>
    <d v="2014-12-04T01:31:39"/>
    <x v="0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x v="1413"/>
    <x v="0"/>
    <n v="1"/>
    <b v="0"/>
    <s v="publishing/translations"/>
    <n v="5"/>
    <n v="100"/>
    <x v="3"/>
    <s v="translations"/>
    <x v="1413"/>
    <d v="2016-02-20T10:29:30"/>
    <x v="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x v="1414"/>
    <x v="0"/>
    <n v="1"/>
    <b v="0"/>
    <s v="publishing/translations"/>
    <n v="0"/>
    <n v="1"/>
    <x v="3"/>
    <s v="translations"/>
    <x v="1414"/>
    <d v="2017-01-03T06:04:27"/>
    <x v="0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x v="1415"/>
    <x v="0"/>
    <n v="9"/>
    <b v="0"/>
    <s v="publishing/translations"/>
    <n v="18"/>
    <n v="88.888900000000007"/>
    <x v="3"/>
    <s v="translations"/>
    <x v="1415"/>
    <d v="2015-08-16T16:13:11"/>
    <x v="0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x v="1416"/>
    <x v="1416"/>
    <x v="0"/>
    <n v="0"/>
    <b v="0"/>
    <s v="publishing/translations"/>
    <n v="0"/>
    <s v="N/A"/>
    <x v="3"/>
    <s v="translations"/>
    <x v="1416"/>
    <d v="2015-11-21T23:13:39"/>
    <x v="0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x v="1417"/>
    <x v="1417"/>
    <x v="0"/>
    <n v="2"/>
    <b v="0"/>
    <s v="publishing/translations"/>
    <n v="1"/>
    <n v="27.5"/>
    <x v="3"/>
    <s v="translations"/>
    <x v="1417"/>
    <d v="2015-09-15T11:11:00"/>
    <x v="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x v="1418"/>
    <x v="1418"/>
    <x v="0"/>
    <n v="1"/>
    <b v="0"/>
    <s v="publishing/translations"/>
    <n v="0"/>
    <n v="6"/>
    <x v="3"/>
    <s v="translations"/>
    <x v="1418"/>
    <d v="2016-02-25T10:57:14"/>
    <x v="0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x v="1419"/>
    <x v="0"/>
    <n v="10"/>
    <b v="0"/>
    <s v="publishing/translations"/>
    <n v="7"/>
    <n v="44.5"/>
    <x v="3"/>
    <s v="translations"/>
    <x v="1419"/>
    <d v="2016-10-09T10:56:59"/>
    <x v="0"/>
  </r>
  <r>
    <x v="1420"/>
    <x v="1420"/>
    <s v="Help me butcher Shakespeare in a satirical fashion."/>
    <n v="110"/>
    <n v="3"/>
    <x v="2"/>
    <s v="US"/>
    <s v="USD"/>
    <x v="1420"/>
    <x v="1420"/>
    <x v="0"/>
    <n v="3"/>
    <b v="0"/>
    <s v="publishing/translations"/>
    <n v="3"/>
    <n v="1"/>
    <x v="3"/>
    <s v="translations"/>
    <x v="1420"/>
    <d v="2016-06-28T16:01:26"/>
    <x v="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x v="0"/>
    <n v="2"/>
    <b v="0"/>
    <s v="publishing/translations"/>
    <n v="0"/>
    <n v="100"/>
    <x v="3"/>
    <s v="translations"/>
    <x v="1421"/>
    <d v="2015-02-08T21:58:29"/>
    <x v="0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x v="1422"/>
    <x v="0"/>
    <n v="2"/>
    <b v="0"/>
    <s v="publishing/translations"/>
    <n v="0"/>
    <n v="13"/>
    <x v="3"/>
    <s v="translations"/>
    <x v="1422"/>
    <d v="2016-09-21T05:45:04"/>
    <x v="0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x v="1423"/>
    <x v="0"/>
    <n v="1"/>
    <b v="0"/>
    <s v="publishing/translations"/>
    <n v="0"/>
    <n v="100"/>
    <x v="3"/>
    <s v="translations"/>
    <x v="1423"/>
    <d v="2016-01-01T08:38:51"/>
    <x v="0"/>
  </r>
  <r>
    <x v="1424"/>
    <x v="1424"/>
    <s v="A short book of practical mantras that can be used every day of the week. Mantras are cogwheels of universal engines."/>
    <n v="7500"/>
    <n v="1527"/>
    <x v="2"/>
    <s v="US"/>
    <s v="USD"/>
    <x v="1424"/>
    <x v="1424"/>
    <x v="0"/>
    <n v="14"/>
    <b v="0"/>
    <s v="publishing/translations"/>
    <n v="20"/>
    <n v="109.0714"/>
    <x v="3"/>
    <s v="translations"/>
    <x v="1424"/>
    <d v="2016-11-15T18:13:22"/>
    <x v="0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x v="0"/>
    <n v="0"/>
    <b v="0"/>
    <s v="publishing/translations"/>
    <n v="0"/>
    <s v="N/A"/>
    <x v="3"/>
    <s v="translations"/>
    <x v="1425"/>
    <d v="2015-04-29T03:09:19"/>
    <x v="0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x v="1426"/>
    <x v="0"/>
    <n v="0"/>
    <b v="0"/>
    <s v="publishing/translations"/>
    <n v="0"/>
    <s v="N/A"/>
    <x v="3"/>
    <s v="translations"/>
    <x v="1426"/>
    <d v="2015-08-24T09:22:00"/>
    <x v="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x v="1427"/>
    <x v="1427"/>
    <x v="0"/>
    <n v="4"/>
    <b v="0"/>
    <s v="publishing/translations"/>
    <n v="8"/>
    <n v="104.75"/>
    <x v="3"/>
    <s v="translations"/>
    <x v="1427"/>
    <d v="2016-09-18T20:26:25"/>
    <x v="0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x v="1428"/>
    <x v="1428"/>
    <x v="0"/>
    <n v="3"/>
    <b v="0"/>
    <s v="publishing/translations"/>
    <n v="5"/>
    <n v="15"/>
    <x v="3"/>
    <s v="translations"/>
    <x v="1428"/>
    <d v="2016-04-02T08:06:57"/>
    <x v="0"/>
  </r>
  <r>
    <x v="1429"/>
    <x v="1429"/>
    <s v="A guy in his 30's tries to live his &quot;American Dream&quot;, but quickly it turns into a nightmare. (A Novel)"/>
    <n v="10000"/>
    <n v="0"/>
    <x v="2"/>
    <s v="US"/>
    <s v="USD"/>
    <x v="1429"/>
    <x v="1429"/>
    <x v="0"/>
    <n v="0"/>
    <b v="0"/>
    <s v="publishing/translations"/>
    <n v="0"/>
    <s v="N/A"/>
    <x v="3"/>
    <s v="translations"/>
    <x v="1429"/>
    <d v="2015-04-10T01:27:22"/>
    <x v="0"/>
  </r>
  <r>
    <x v="1430"/>
    <x v="1430"/>
    <s v="Profesional translation and publishing of the book on unique synthesis of project management and meditation"/>
    <n v="5000"/>
    <n v="403"/>
    <x v="2"/>
    <s v="US"/>
    <s v="USD"/>
    <x v="1430"/>
    <x v="1430"/>
    <x v="0"/>
    <n v="5"/>
    <b v="0"/>
    <s v="publishing/translations"/>
    <n v="8"/>
    <n v="80.599999999999994"/>
    <x v="3"/>
    <s v="translations"/>
    <x v="1430"/>
    <d v="2014-12-19T19:31:28"/>
    <x v="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x v="1431"/>
    <x v="0"/>
    <n v="47"/>
    <b v="0"/>
    <s v="publishing/translations"/>
    <n v="32"/>
    <n v="115.5532"/>
    <x v="3"/>
    <s v="translations"/>
    <x v="1431"/>
    <d v="2015-11-26T06:03:36"/>
    <x v="0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x v="1432"/>
    <x v="0"/>
    <n v="0"/>
    <b v="0"/>
    <s v="publishing/translations"/>
    <n v="0"/>
    <s v="N/A"/>
    <x v="3"/>
    <s v="translations"/>
    <x v="1432"/>
    <d v="2015-07-20T18:43:48"/>
    <x v="0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x v="1433"/>
    <x v="0"/>
    <n v="10"/>
    <b v="0"/>
    <s v="publishing/translations"/>
    <n v="7"/>
    <n v="80.5"/>
    <x v="3"/>
    <s v="translations"/>
    <x v="1433"/>
    <d v="2016-12-10T11:00:00"/>
    <x v="0"/>
  </r>
  <r>
    <x v="1434"/>
    <x v="1434"/>
    <s v="Interest from abroad to publish my book SOCIALCAPITALISM. Need translation to English master. Help appreciated."/>
    <n v="82000"/>
    <n v="8190"/>
    <x v="2"/>
    <s v="DK"/>
    <s v="DKK"/>
    <x v="1434"/>
    <x v="1434"/>
    <x v="0"/>
    <n v="11"/>
    <b v="0"/>
    <s v="publishing/translations"/>
    <n v="10"/>
    <n v="744.54549999999995"/>
    <x v="3"/>
    <s v="translations"/>
    <x v="1434"/>
    <d v="2015-06-08T15:00:00"/>
    <x v="0"/>
  </r>
  <r>
    <x v="1435"/>
    <x v="1435"/>
    <s v="English translation of the first book from a sword and sorcery Fantasy trilogy, by Paolo Parente"/>
    <n v="15000"/>
    <n v="15"/>
    <x v="2"/>
    <s v="IT"/>
    <s v="EUR"/>
    <x v="1435"/>
    <x v="1435"/>
    <x v="0"/>
    <n v="2"/>
    <b v="0"/>
    <s v="publishing/translations"/>
    <n v="0"/>
    <n v="7.5"/>
    <x v="3"/>
    <s v="translations"/>
    <x v="1435"/>
    <d v="2015-10-11T18:43:40"/>
    <x v="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x v="1436"/>
    <x v="0"/>
    <n v="2"/>
    <b v="0"/>
    <s v="publishing/translations"/>
    <n v="1"/>
    <n v="38.5"/>
    <x v="3"/>
    <s v="translations"/>
    <x v="1436"/>
    <d v="2016-02-21T08:24:17"/>
    <x v="0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x v="1437"/>
    <x v="0"/>
    <n v="22"/>
    <b v="0"/>
    <s v="publishing/translations"/>
    <n v="27"/>
    <n v="36.681800000000003"/>
    <x v="3"/>
    <s v="translations"/>
    <x v="1437"/>
    <d v="2014-07-13T04:59:00"/>
    <x v="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x v="1438"/>
    <x v="0"/>
    <n v="8"/>
    <b v="0"/>
    <s v="publishing/translations"/>
    <n v="3"/>
    <n v="75"/>
    <x v="3"/>
    <s v="translations"/>
    <x v="1438"/>
    <d v="2016-04-27T13:55:00"/>
    <x v="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x v="1439"/>
    <x v="1439"/>
    <x v="0"/>
    <n v="6"/>
    <b v="0"/>
    <s v="publishing/translations"/>
    <n v="7"/>
    <n v="30"/>
    <x v="3"/>
    <s v="translations"/>
    <x v="1439"/>
    <d v="2015-03-07T19:55:01"/>
    <x v="0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x v="1440"/>
    <x v="1440"/>
    <x v="0"/>
    <n v="1"/>
    <b v="0"/>
    <s v="publishing/translations"/>
    <n v="0"/>
    <n v="1"/>
    <x v="3"/>
    <s v="translations"/>
    <x v="1440"/>
    <d v="2016-05-26T17:57:43"/>
    <x v="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x v="1441"/>
    <x v="0"/>
    <n v="3"/>
    <b v="0"/>
    <s v="publishing/translations"/>
    <n v="1"/>
    <n v="673.33330000000001"/>
    <x v="3"/>
    <s v="translations"/>
    <x v="1441"/>
    <d v="2015-09-11T18:22:49"/>
    <x v="0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x v="1442"/>
    <x v="0"/>
    <n v="0"/>
    <b v="0"/>
    <s v="publishing/translations"/>
    <n v="0"/>
    <s v="N/A"/>
    <x v="3"/>
    <s v="translations"/>
    <x v="1442"/>
    <d v="2016-05-25T15:29:18"/>
    <x v="0"/>
  </r>
  <r>
    <x v="1443"/>
    <x v="1443"/>
    <s v="Hello everyone !_x000a_I need your help for translate my saga Fantasy : Icarus at the school of the gods - Book 1&quot;."/>
    <n v="13000"/>
    <n v="0"/>
    <x v="2"/>
    <s v="FR"/>
    <s v="EUR"/>
    <x v="1443"/>
    <x v="1443"/>
    <x v="0"/>
    <n v="0"/>
    <b v="0"/>
    <s v="publishing/translations"/>
    <n v="0"/>
    <s v="N/A"/>
    <x v="3"/>
    <s v="translations"/>
    <x v="1443"/>
    <d v="2017-01-02T22:13:29"/>
    <x v="0"/>
  </r>
  <r>
    <x v="1444"/>
    <x v="1444"/>
    <s v="We as a successfull german stock market newsletter publisher want expand in the US market!"/>
    <n v="4950"/>
    <n v="0"/>
    <x v="2"/>
    <s v="DE"/>
    <s v="EUR"/>
    <x v="1444"/>
    <x v="1444"/>
    <x v="0"/>
    <n v="0"/>
    <b v="0"/>
    <s v="publishing/translations"/>
    <n v="0"/>
    <s v="N/A"/>
    <x v="3"/>
    <s v="translations"/>
    <x v="1444"/>
    <d v="2015-09-12T20:57:42"/>
    <x v="0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x v="1445"/>
    <x v="0"/>
    <n v="0"/>
    <b v="0"/>
    <s v="publishing/translations"/>
    <n v="0"/>
    <s v="N/A"/>
    <x v="3"/>
    <s v="translations"/>
    <x v="1445"/>
    <d v="2015-06-14T13:00:55"/>
    <x v="0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x v="1446"/>
    <x v="0"/>
    <n v="0"/>
    <b v="0"/>
    <s v="publishing/translations"/>
    <n v="0"/>
    <s v="N/A"/>
    <x v="3"/>
    <s v="translations"/>
    <x v="1446"/>
    <d v="2016-04-21T10:44:38"/>
    <x v="0"/>
  </r>
  <r>
    <x v="1447"/>
    <x v="1447"/>
    <s v="I'm creating a dictionary of multiple Indian languages."/>
    <n v="500000"/>
    <n v="75"/>
    <x v="2"/>
    <s v="US"/>
    <s v="USD"/>
    <x v="1447"/>
    <x v="1447"/>
    <x v="0"/>
    <n v="3"/>
    <b v="0"/>
    <s v="publishing/translations"/>
    <n v="0"/>
    <n v="25"/>
    <x v="3"/>
    <s v="translations"/>
    <x v="1447"/>
    <d v="2016-07-08T17:32:14"/>
    <x v="0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x v="0"/>
    <n v="0"/>
    <b v="0"/>
    <s v="publishing/translations"/>
    <n v="0"/>
    <s v="N/A"/>
    <x v="3"/>
    <s v="translations"/>
    <x v="1448"/>
    <d v="2015-05-22T05:25:00"/>
    <x v="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x v="1449"/>
    <x v="0"/>
    <n v="0"/>
    <b v="0"/>
    <s v="publishing/translations"/>
    <n v="0"/>
    <s v="N/A"/>
    <x v="3"/>
    <s v="translations"/>
    <x v="1449"/>
    <d v="2015-05-10T19:28:25"/>
    <x v="0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x v="1450"/>
    <x v="0"/>
    <n v="1"/>
    <b v="0"/>
    <s v="publishing/translations"/>
    <n v="0"/>
    <n v="1"/>
    <x v="3"/>
    <s v="translations"/>
    <x v="1450"/>
    <d v="2016-02-20T04:06:37"/>
    <x v="0"/>
  </r>
  <r>
    <x v="1451"/>
    <x v="1451"/>
    <s v="Modern Literal Translation of the Torah in English and Russian with sub-linear and interlinear layout."/>
    <n v="18950"/>
    <n v="2"/>
    <x v="1"/>
    <s v="US"/>
    <s v="USD"/>
    <x v="1451"/>
    <x v="1451"/>
    <x v="0"/>
    <n v="2"/>
    <b v="0"/>
    <s v="publishing/translations"/>
    <n v="0"/>
    <n v="1"/>
    <x v="3"/>
    <s v="translations"/>
    <x v="1451"/>
    <d v="2014-11-19T00:00:59"/>
    <x v="0"/>
  </r>
  <r>
    <x v="1452"/>
    <x v="1452"/>
    <s v="I am gathering rare, out-of-print Judo books for preservation, translation and sharing."/>
    <n v="14000"/>
    <n v="0"/>
    <x v="1"/>
    <s v="US"/>
    <s v="USD"/>
    <x v="1452"/>
    <x v="1452"/>
    <x v="0"/>
    <n v="0"/>
    <b v="0"/>
    <s v="publishing/translations"/>
    <n v="0"/>
    <s v="N/A"/>
    <x v="3"/>
    <s v="translations"/>
    <x v="1452"/>
    <d v="2014-07-28T16:52:43"/>
    <x v="0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x v="1453"/>
    <x v="0"/>
    <n v="0"/>
    <b v="0"/>
    <s v="publishing/translations"/>
    <n v="0"/>
    <s v="N/A"/>
    <x v="3"/>
    <s v="translations"/>
    <x v="1453"/>
    <d v="2017-04-15T15:42:27"/>
    <x v="0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x v="0"/>
    <n v="1"/>
    <b v="0"/>
    <s v="publishing/translations"/>
    <n v="1"/>
    <n v="15"/>
    <x v="3"/>
    <s v="translations"/>
    <x v="1454"/>
    <d v="2016-04-24T21:59:00"/>
    <x v="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x v="1455"/>
    <x v="0"/>
    <n v="7"/>
    <b v="0"/>
    <s v="publishing/translations"/>
    <n v="11"/>
    <n v="225"/>
    <x v="3"/>
    <s v="translations"/>
    <x v="1455"/>
    <d v="2014-09-05T13:39:00"/>
    <x v="0"/>
  </r>
  <r>
    <x v="1456"/>
    <x v="1456"/>
    <s v="English Version of my auto-published novel"/>
    <n v="5000"/>
    <n v="145"/>
    <x v="1"/>
    <s v="IT"/>
    <s v="EUR"/>
    <x v="1456"/>
    <x v="1456"/>
    <x v="0"/>
    <n v="3"/>
    <b v="0"/>
    <s v="publishing/translations"/>
    <n v="3"/>
    <n v="48.333300000000001"/>
    <x v="3"/>
    <s v="translations"/>
    <x v="1456"/>
    <d v="2017-01-03T16:02:45"/>
    <x v="0"/>
  </r>
  <r>
    <x v="1457"/>
    <x v="1457"/>
    <s v="Age is more than just a number, I hope your younger than you feel."/>
    <n v="6000"/>
    <n v="0"/>
    <x v="1"/>
    <s v="US"/>
    <s v="USD"/>
    <x v="1457"/>
    <x v="1457"/>
    <x v="0"/>
    <n v="0"/>
    <b v="0"/>
    <s v="publishing/translations"/>
    <n v="0"/>
    <s v="N/A"/>
    <x v="3"/>
    <s v="translations"/>
    <x v="1457"/>
    <d v="2015-11-11T22:30:44"/>
    <x v="0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x v="1458"/>
    <x v="0"/>
    <n v="0"/>
    <b v="0"/>
    <s v="publishing/translations"/>
    <n v="0"/>
    <s v="N/A"/>
    <x v="3"/>
    <s v="translations"/>
    <x v="1458"/>
    <d v="2014-08-11T04:00:00"/>
    <x v="0"/>
  </r>
  <r>
    <x v="1459"/>
    <x v="1459"/>
    <s v="What if you suddenly found out, that your life wasnÂ´t the life you thought you had? What if you were like all the others!"/>
    <n v="37000"/>
    <n v="0"/>
    <x v="1"/>
    <s v="DK"/>
    <s v="DKK"/>
    <x v="1459"/>
    <x v="1459"/>
    <x v="0"/>
    <n v="0"/>
    <b v="0"/>
    <s v="publishing/translations"/>
    <n v="0"/>
    <s v="N/A"/>
    <x v="3"/>
    <s v="translations"/>
    <x v="1459"/>
    <d v="2015-12-02T17:25:00"/>
    <x v="0"/>
  </r>
  <r>
    <x v="1460"/>
    <x v="1460"/>
    <s v="KJV2015 Easier to understand for our kids and family not leaving out one verse or changing a meaning one bit."/>
    <n v="25000000"/>
    <n v="0"/>
    <x v="1"/>
    <s v="US"/>
    <s v="USD"/>
    <x v="1460"/>
    <x v="1460"/>
    <x v="0"/>
    <n v="0"/>
    <b v="0"/>
    <s v="publishing/translations"/>
    <n v="0"/>
    <s v="N/A"/>
    <x v="3"/>
    <s v="translations"/>
    <x v="1460"/>
    <d v="2014-11-30T23:45:00"/>
    <x v="0"/>
  </r>
  <r>
    <x v="1461"/>
    <x v="1461"/>
    <s v="Series 2 of Relatively Prime, a podcast of stories from the Mathematical Domain"/>
    <n v="15000"/>
    <n v="15186.69"/>
    <x v="0"/>
    <s v="US"/>
    <s v="USD"/>
    <x v="1461"/>
    <x v="1461"/>
    <x v="1"/>
    <n v="340"/>
    <b v="1"/>
    <s v="publishing/radio &amp; podcasts"/>
    <n v="101"/>
    <n v="44.666699999999999"/>
    <x v="3"/>
    <s v="radio &amp; podcasts"/>
    <x v="1461"/>
    <d v="2014-10-21T00:00:00"/>
    <x v="0"/>
  </r>
  <r>
    <x v="1462"/>
    <x v="1462"/>
    <s v="A new radio show focused on short fiction produced by Louisville Public Media"/>
    <n v="4000"/>
    <n v="4340.7"/>
    <x v="0"/>
    <s v="US"/>
    <s v="USD"/>
    <x v="1462"/>
    <x v="1462"/>
    <x v="1"/>
    <n v="150"/>
    <b v="1"/>
    <s v="publishing/radio &amp; podcasts"/>
    <n v="109"/>
    <n v="28.937999999999999"/>
    <x v="3"/>
    <s v="radio &amp; podcasts"/>
    <x v="1462"/>
    <d v="2013-04-10T15:54:31"/>
    <x v="0"/>
  </r>
  <r>
    <x v="1463"/>
    <x v="1463"/>
    <s v="The River Runs Through Us is a six-part, yearlong radio series exploring the meaning and metaphor of the Connecticut River."/>
    <n v="600"/>
    <n v="886"/>
    <x v="0"/>
    <s v="US"/>
    <s v="USD"/>
    <x v="1463"/>
    <x v="1463"/>
    <x v="1"/>
    <n v="25"/>
    <b v="1"/>
    <s v="publishing/radio &amp; podcasts"/>
    <n v="148"/>
    <n v="35.44"/>
    <x v="3"/>
    <s v="radio &amp; podcasts"/>
    <x v="1463"/>
    <d v="2013-04-07T20:52:18"/>
    <x v="0"/>
  </r>
  <r>
    <x v="1464"/>
    <x v="1464"/>
    <s v="The Best Science Media on the Web"/>
    <n v="5000"/>
    <n v="8160"/>
    <x v="0"/>
    <s v="US"/>
    <s v="USD"/>
    <x v="1464"/>
    <x v="1464"/>
    <x v="1"/>
    <n v="234"/>
    <b v="1"/>
    <s v="publishing/radio &amp; podcasts"/>
    <n v="163"/>
    <n v="34.8718"/>
    <x v="3"/>
    <s v="radio &amp; podcasts"/>
    <x v="1464"/>
    <d v="2013-02-16T15:52:38"/>
    <x v="0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x v="1"/>
    <n v="2602"/>
    <b v="1"/>
    <s v="publishing/radio &amp; podcasts"/>
    <n v="456"/>
    <n v="52.622700000000002"/>
    <x v="3"/>
    <s v="radio &amp; podcasts"/>
    <x v="1465"/>
    <d v="2012-03-22T03:00:00"/>
    <x v="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x v="1466"/>
    <x v="1"/>
    <n v="248"/>
    <b v="1"/>
    <s v="publishing/radio &amp; podcasts"/>
    <n v="108"/>
    <n v="69.598299999999995"/>
    <x v="3"/>
    <s v="radio &amp; podcasts"/>
    <x v="1466"/>
    <d v="2016-01-12T05:00:00"/>
    <x v="0"/>
  </r>
  <r>
    <x v="1467"/>
    <x v="1467"/>
    <s v="We are a new Spanish language podcast telling uniquely Latin American stories."/>
    <n v="40000"/>
    <n v="46032"/>
    <x v="0"/>
    <s v="US"/>
    <s v="USD"/>
    <x v="1467"/>
    <x v="1467"/>
    <x v="1"/>
    <n v="600"/>
    <b v="1"/>
    <s v="publishing/radio &amp; podcasts"/>
    <n v="115"/>
    <n v="76.72"/>
    <x v="3"/>
    <s v="radio &amp; podcasts"/>
    <x v="1467"/>
    <d v="2012-03-25T18:14:45"/>
    <x v="0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x v="1"/>
    <n v="293"/>
    <b v="1"/>
    <s v="publishing/radio &amp; podcasts"/>
    <n v="102"/>
    <n v="33.191099999999999"/>
    <x v="3"/>
    <s v="radio &amp; podcasts"/>
    <x v="1468"/>
    <d v="2011-06-12T00:20:49"/>
    <x v="0"/>
  </r>
  <r>
    <x v="1469"/>
    <x v="1469"/>
    <s v="Get the inside edge on the stories that connect Americans to the world -- in your ear every week."/>
    <n v="44250"/>
    <n v="47978"/>
    <x v="0"/>
    <s v="US"/>
    <s v="USD"/>
    <x v="1469"/>
    <x v="1469"/>
    <x v="1"/>
    <n v="321"/>
    <b v="1"/>
    <s v="publishing/radio &amp; podcasts"/>
    <n v="108"/>
    <n v="149.46420000000001"/>
    <x v="3"/>
    <s v="radio &amp; podcasts"/>
    <x v="1469"/>
    <d v="2013-02-15T14:21:49"/>
    <x v="0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x v="1470"/>
    <x v="1"/>
    <n v="81"/>
    <b v="1"/>
    <s v="publishing/radio &amp; podcasts"/>
    <n v="125"/>
    <n v="23.172799999999999"/>
    <x v="3"/>
    <s v="radio &amp; podcasts"/>
    <x v="1470"/>
    <d v="2012-12-28T19:51:03"/>
    <x v="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x v="1471"/>
    <x v="1471"/>
    <x v="1"/>
    <n v="343"/>
    <b v="1"/>
    <s v="publishing/radio &amp; podcasts"/>
    <n v="104"/>
    <n v="96.877600000000001"/>
    <x v="3"/>
    <s v="radio &amp; podcasts"/>
    <x v="1471"/>
    <d v="2015-04-09T22:58:54"/>
    <x v="0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x v="1"/>
    <n v="336"/>
    <b v="1"/>
    <s v="publishing/radio &amp; podcasts"/>
    <n v="139"/>
    <n v="103.2024"/>
    <x v="3"/>
    <s v="radio &amp; podcasts"/>
    <x v="1472"/>
    <d v="2013-10-16T13:01:43"/>
    <x v="0"/>
  </r>
  <r>
    <x v="1473"/>
    <x v="1473"/>
    <s v="Public Radio Project"/>
    <n v="1500"/>
    <n v="1807.74"/>
    <x v="0"/>
    <s v="US"/>
    <s v="USD"/>
    <x v="1473"/>
    <x v="1473"/>
    <x v="1"/>
    <n v="47"/>
    <b v="1"/>
    <s v="publishing/radio &amp; podcasts"/>
    <n v="121"/>
    <n v="38.462600000000002"/>
    <x v="3"/>
    <s v="radio &amp; podcasts"/>
    <x v="1473"/>
    <d v="2012-03-01T23:30:39"/>
    <x v="0"/>
  </r>
  <r>
    <x v="1474"/>
    <x v="1474"/>
    <s v="We ended the Seattle Geekly podcast back in mid 2011, We've been thinking of bringing it back but we need help monetarily."/>
    <n v="3000"/>
    <n v="3368"/>
    <x v="0"/>
    <s v="US"/>
    <s v="USD"/>
    <x v="1474"/>
    <x v="1474"/>
    <x v="1"/>
    <n v="76"/>
    <b v="1"/>
    <s v="publishing/radio &amp; podcasts"/>
    <n v="112"/>
    <n v="44.315800000000003"/>
    <x v="3"/>
    <s v="radio &amp; podcasts"/>
    <x v="1474"/>
    <d v="2013-09-13T17:28:12"/>
    <x v="0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x v="1475"/>
    <x v="1475"/>
    <x v="1"/>
    <n v="441"/>
    <b v="1"/>
    <s v="publishing/radio &amp; podcasts"/>
    <n v="189"/>
    <n v="64.173400000000001"/>
    <x v="3"/>
    <s v="radio &amp; podcasts"/>
    <x v="1475"/>
    <d v="2014-12-20T04:59:00"/>
    <x v="0"/>
  </r>
  <r>
    <x v="1476"/>
    <x v="1476"/>
    <s v="The Comedy Button is a brand new nerd pop culture podcast with weekly video sketches."/>
    <n v="6000"/>
    <n v="39693.279999999999"/>
    <x v="0"/>
    <s v="US"/>
    <s v="USD"/>
    <x v="1476"/>
    <x v="1476"/>
    <x v="1"/>
    <n v="916"/>
    <b v="1"/>
    <s v="publishing/radio &amp; podcasts"/>
    <n v="662"/>
    <n v="43.333300000000001"/>
    <x v="3"/>
    <s v="radio &amp; podcasts"/>
    <x v="1476"/>
    <d v="2011-09-10T01:00:22"/>
    <x v="0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x v="1477"/>
    <x v="1"/>
    <n v="369"/>
    <b v="1"/>
    <s v="publishing/radio &amp; podcasts"/>
    <n v="111"/>
    <n v="90.495900000000006"/>
    <x v="3"/>
    <s v="radio &amp; podcasts"/>
    <x v="1477"/>
    <d v="2011-12-23T03:00:00"/>
    <x v="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x v="1"/>
    <n v="20242"/>
    <b v="1"/>
    <s v="publishing/radio &amp; podcasts"/>
    <n v="1182"/>
    <n v="29.187200000000001"/>
    <x v="3"/>
    <s v="radio &amp; podcasts"/>
    <x v="1478"/>
    <d v="2013-05-14T20:55:13"/>
    <x v="0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x v="1479"/>
    <x v="1479"/>
    <x v="1"/>
    <n v="71"/>
    <b v="1"/>
    <s v="publishing/radio &amp; podcasts"/>
    <n v="137"/>
    <n v="30.957699999999999"/>
    <x v="3"/>
    <s v="radio &amp; podcasts"/>
    <x v="1479"/>
    <d v="2014-05-10T03:59:00"/>
    <x v="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x v="1480"/>
    <x v="1"/>
    <n v="635"/>
    <b v="1"/>
    <s v="publishing/radio &amp; podcasts"/>
    <n v="117"/>
    <n v="92.157799999999995"/>
    <x v="3"/>
    <s v="radio &amp; podcasts"/>
    <x v="1480"/>
    <d v="2013-07-26T17:00:00"/>
    <x v="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x v="1481"/>
    <x v="0"/>
    <n v="6"/>
    <b v="0"/>
    <s v="publishing/fiction"/>
    <n v="2"/>
    <n v="17.5"/>
    <x v="3"/>
    <s v="fiction"/>
    <x v="1481"/>
    <d v="2013-11-02T22:09:05"/>
    <x v="0"/>
  </r>
  <r>
    <x v="1482"/>
    <x v="1482"/>
    <s v="Those who believe, call them Gods._x000a_Those who don't believe, call them aliens._x000a_Either way, you can't stop the war."/>
    <n v="5000"/>
    <n v="5"/>
    <x v="2"/>
    <s v="US"/>
    <s v="USD"/>
    <x v="1482"/>
    <x v="1482"/>
    <x v="0"/>
    <n v="1"/>
    <b v="0"/>
    <s v="publishing/fiction"/>
    <n v="0"/>
    <n v="5"/>
    <x v="3"/>
    <s v="fiction"/>
    <x v="1482"/>
    <d v="2012-09-07T07:51:00"/>
    <x v="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x v="1483"/>
    <x v="0"/>
    <n v="2"/>
    <b v="0"/>
    <s v="publishing/fiction"/>
    <n v="1"/>
    <n v="25"/>
    <x v="3"/>
    <s v="fiction"/>
    <x v="1483"/>
    <d v="2016-07-22T04:37:55"/>
    <x v="0"/>
  </r>
  <r>
    <x v="1484"/>
    <x v="1484"/>
    <s v="The mussings of an old wizard"/>
    <n v="2000"/>
    <n v="0"/>
    <x v="2"/>
    <s v="US"/>
    <s v="USD"/>
    <x v="1484"/>
    <x v="1484"/>
    <x v="0"/>
    <n v="0"/>
    <b v="0"/>
    <s v="publishing/fiction"/>
    <n v="0"/>
    <s v="N/A"/>
    <x v="3"/>
    <s v="fiction"/>
    <x v="1484"/>
    <d v="2012-07-21T14:51:00"/>
    <x v="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x v="1485"/>
    <x v="1485"/>
    <x v="0"/>
    <n v="3"/>
    <b v="0"/>
    <s v="publishing/fiction"/>
    <n v="2"/>
    <n v="50"/>
    <x v="3"/>
    <s v="fiction"/>
    <x v="1485"/>
    <d v="2015-06-20T19:06:13"/>
    <x v="0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x v="1486"/>
    <x v="0"/>
    <n v="3"/>
    <b v="0"/>
    <s v="publishing/fiction"/>
    <n v="0"/>
    <n v="16"/>
    <x v="3"/>
    <s v="fiction"/>
    <x v="1486"/>
    <d v="2015-02-27T04:02:41"/>
    <x v="0"/>
  </r>
  <r>
    <x v="1487"/>
    <x v="1487"/>
    <s v="A lover becomes an enemy when a line has been crossed. Torn between memories and reality, his mask of sanity is slipping."/>
    <n v="10000"/>
    <n v="0"/>
    <x v="2"/>
    <s v="US"/>
    <s v="USD"/>
    <x v="1487"/>
    <x v="1487"/>
    <x v="0"/>
    <n v="0"/>
    <b v="0"/>
    <s v="publishing/fiction"/>
    <n v="0"/>
    <s v="N/A"/>
    <x v="3"/>
    <s v="fiction"/>
    <x v="1487"/>
    <d v="2016-08-02T22:01:11"/>
    <x v="0"/>
  </r>
  <r>
    <x v="1488"/>
    <x v="1488"/>
    <s v="A blockbuster sci-fi adventure. What would you do if one day your life changed to beyond the imaginable?"/>
    <n v="15000"/>
    <n v="360"/>
    <x v="2"/>
    <s v="AU"/>
    <s v="AUD"/>
    <x v="1488"/>
    <x v="1488"/>
    <x v="0"/>
    <n v="6"/>
    <b v="0"/>
    <s v="publishing/fiction"/>
    <n v="2"/>
    <n v="60"/>
    <x v="3"/>
    <s v="fiction"/>
    <x v="1488"/>
    <d v="2014-01-05T13:31:00"/>
    <x v="0"/>
  </r>
  <r>
    <x v="1489"/>
    <x v="1489"/>
    <s v="My project is a novel, QUIET ENJOYMENT. It is a funny and serious story of one friend helping another deal with AIDS."/>
    <n v="5000"/>
    <n v="0"/>
    <x v="2"/>
    <s v="US"/>
    <s v="USD"/>
    <x v="1489"/>
    <x v="1489"/>
    <x v="0"/>
    <n v="0"/>
    <b v="0"/>
    <s v="publishing/fiction"/>
    <n v="0"/>
    <s v="N/A"/>
    <x v="3"/>
    <s v="fiction"/>
    <x v="1489"/>
    <d v="2012-11-15T15:40:52"/>
    <x v="0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x v="1490"/>
    <x v="0"/>
    <n v="19"/>
    <b v="0"/>
    <s v="publishing/fiction"/>
    <n v="31"/>
    <n v="47.1053"/>
    <x v="3"/>
    <s v="fiction"/>
    <x v="1490"/>
    <d v="2013-10-02T13:27:54"/>
    <x v="0"/>
  </r>
  <r>
    <x v="1491"/>
    <x v="1491"/>
    <s v="What do you get when you take outlaws, guns, gold and and old beagle in the old west? Adventure!"/>
    <n v="1200"/>
    <n v="100"/>
    <x v="2"/>
    <s v="US"/>
    <s v="USD"/>
    <x v="1491"/>
    <x v="1491"/>
    <x v="0"/>
    <n v="1"/>
    <b v="0"/>
    <s v="publishing/fiction"/>
    <n v="8"/>
    <n v="100"/>
    <x v="3"/>
    <s v="fiction"/>
    <x v="1491"/>
    <d v="2015-02-15T15:38:00"/>
    <x v="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x v="0"/>
    <n v="2"/>
    <b v="0"/>
    <s v="publishing/fiction"/>
    <n v="1"/>
    <n v="15"/>
    <x v="3"/>
    <s v="fiction"/>
    <x v="1492"/>
    <d v="2011-06-18T21:14:06"/>
    <x v="0"/>
  </r>
  <r>
    <x v="1493"/>
    <x v="1493"/>
    <s v="Help illustrate the sequel to the bestselling _x000a_The Transylvania Flying Squad of Detectives"/>
    <n v="2400"/>
    <n v="0"/>
    <x v="2"/>
    <s v="US"/>
    <s v="USD"/>
    <x v="1493"/>
    <x v="1493"/>
    <x v="0"/>
    <n v="0"/>
    <b v="0"/>
    <s v="publishing/fiction"/>
    <n v="0"/>
    <s v="N/A"/>
    <x v="3"/>
    <s v="fiction"/>
    <x v="1493"/>
    <d v="2013-06-16T20:47:55"/>
    <x v="0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x v="1494"/>
    <x v="0"/>
    <n v="11"/>
    <b v="0"/>
    <s v="publishing/fiction"/>
    <n v="9"/>
    <n v="40.454500000000003"/>
    <x v="3"/>
    <s v="fiction"/>
    <x v="1494"/>
    <d v="2015-04-03T15:38:00"/>
    <x v="0"/>
  </r>
  <r>
    <x v="1495"/>
    <x v="1495"/>
    <s v="The Adventures of Penelope Hawthorne. Part One: The Spellbook of Dracone."/>
    <n v="2000"/>
    <n v="0"/>
    <x v="2"/>
    <s v="US"/>
    <s v="USD"/>
    <x v="1495"/>
    <x v="1495"/>
    <x v="0"/>
    <n v="0"/>
    <b v="0"/>
    <s v="publishing/fiction"/>
    <n v="0"/>
    <s v="N/A"/>
    <x v="3"/>
    <s v="fiction"/>
    <x v="1495"/>
    <d v="2011-08-27T18:57:11"/>
    <x v="0"/>
  </r>
  <r>
    <x v="1496"/>
    <x v="1496"/>
    <s v="Capturing the awe-inspiring magic of the likes of LoTR, Tainted Steel tells the story of one mans' struggle against Destiny."/>
    <n v="1500"/>
    <n v="0"/>
    <x v="2"/>
    <s v="US"/>
    <s v="USD"/>
    <x v="1496"/>
    <x v="1496"/>
    <x v="0"/>
    <n v="0"/>
    <b v="0"/>
    <s v="publishing/fiction"/>
    <n v="0"/>
    <s v="N/A"/>
    <x v="3"/>
    <s v="fiction"/>
    <x v="1496"/>
    <d v="2014-09-16T11:24:19"/>
    <x v="0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x v="1497"/>
    <x v="0"/>
    <n v="1"/>
    <b v="0"/>
    <s v="publishing/fiction"/>
    <n v="0"/>
    <n v="1"/>
    <x v="3"/>
    <s v="fiction"/>
    <x v="1497"/>
    <d v="2013-07-31T19:43:00"/>
    <x v="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x v="1498"/>
    <x v="0"/>
    <n v="3"/>
    <b v="0"/>
    <s v="publishing/fiction"/>
    <n v="2"/>
    <n v="19"/>
    <x v="3"/>
    <s v="fiction"/>
    <x v="1498"/>
    <d v="2014-09-03T23:36:18"/>
    <x v="0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x v="1499"/>
    <x v="0"/>
    <n v="1"/>
    <b v="0"/>
    <s v="publishing/fiction"/>
    <n v="0"/>
    <n v="5"/>
    <x v="3"/>
    <s v="fiction"/>
    <x v="1499"/>
    <d v="2016-08-05T00:10:33"/>
    <x v="0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x v="1500"/>
    <x v="0"/>
    <n v="15"/>
    <b v="0"/>
    <s v="publishing/fiction"/>
    <n v="25"/>
    <n v="46.7333"/>
    <x v="3"/>
    <s v="fiction"/>
    <x v="1500"/>
    <d v="2013-05-01T21:42:37"/>
    <x v="0"/>
  </r>
  <r>
    <x v="1501"/>
    <x v="1501"/>
    <s v="A hardcover book of surf, outdoor and nature photos from the British Columbia coast."/>
    <n v="52000"/>
    <n v="86492"/>
    <x v="0"/>
    <s v="CA"/>
    <s v="CAD"/>
    <x v="1501"/>
    <x v="1501"/>
    <x v="1"/>
    <n v="885"/>
    <b v="1"/>
    <s v="photography/photobooks"/>
    <n v="166"/>
    <n v="97.731099999999998"/>
    <x v="8"/>
    <s v="photobooks"/>
    <x v="1501"/>
    <d v="2015-07-08T14:00:23"/>
    <x v="0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x v="1502"/>
    <x v="1"/>
    <n v="329"/>
    <b v="1"/>
    <s v="photography/photobooks"/>
    <n v="101"/>
    <n v="67.835899999999995"/>
    <x v="8"/>
    <s v="photobooks"/>
    <x v="1502"/>
    <d v="2016-03-25T22:00:00"/>
    <x v="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x v="1503"/>
    <x v="1"/>
    <n v="71"/>
    <b v="1"/>
    <s v="photography/photobooks"/>
    <n v="108"/>
    <n v="56.984900000000003"/>
    <x v="8"/>
    <s v="photobooks"/>
    <x v="1503"/>
    <d v="2016-10-23T08:20:01"/>
    <x v="0"/>
  </r>
  <r>
    <x v="1504"/>
    <x v="1504"/>
    <s v="A football photography book like no other about the 2014 World Cup in Brazil, by Ryu Voelkel."/>
    <n v="6500"/>
    <n v="18066"/>
    <x v="0"/>
    <s v="GB"/>
    <s v="GBP"/>
    <x v="1504"/>
    <x v="1504"/>
    <x v="1"/>
    <n v="269"/>
    <b v="1"/>
    <s v="photography/photobooks"/>
    <n v="278"/>
    <n v="67.159899999999993"/>
    <x v="8"/>
    <s v="photobooks"/>
    <x v="1504"/>
    <d v="2014-06-10T08:33:00"/>
    <x v="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x v="1"/>
    <n v="345"/>
    <b v="1"/>
    <s v="photography/photobooks"/>
    <n v="104"/>
    <n v="48.037700000000001"/>
    <x v="8"/>
    <s v="photobooks"/>
    <x v="1505"/>
    <d v="2016-03-22T20:01:00"/>
    <x v="0"/>
  </r>
  <r>
    <x v="1506"/>
    <x v="1506"/>
    <s v="A photographic book consisting of 36 colour photographs that explore Holden Lane High School in its final state."/>
    <n v="1500"/>
    <n v="1671"/>
    <x v="0"/>
    <s v="GB"/>
    <s v="GBP"/>
    <x v="1506"/>
    <x v="1506"/>
    <x v="1"/>
    <n v="43"/>
    <b v="1"/>
    <s v="photography/photobooks"/>
    <n v="111"/>
    <n v="38.860500000000002"/>
    <x v="8"/>
    <s v="photobooks"/>
    <x v="1506"/>
    <d v="2014-07-24T18:51:44"/>
    <x v="0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x v="1"/>
    <n v="33"/>
    <b v="1"/>
    <s v="photography/photobooks"/>
    <n v="215"/>
    <n v="78.181799999999996"/>
    <x v="8"/>
    <s v="photobooks"/>
    <x v="1507"/>
    <d v="2010-05-15T08:10:00"/>
    <x v="0"/>
  </r>
  <r>
    <x v="1508"/>
    <x v="1508"/>
    <s v="Destino tells the story of Central American migrants on the arduous trek across Mexico in pursuit of the American Dream."/>
    <n v="18500"/>
    <n v="20491"/>
    <x v="0"/>
    <s v="US"/>
    <s v="USD"/>
    <x v="1508"/>
    <x v="1508"/>
    <x v="1"/>
    <n v="211"/>
    <b v="1"/>
    <s v="photography/photobooks"/>
    <n v="111"/>
    <n v="97.113699999999994"/>
    <x v="8"/>
    <s v="photobooks"/>
    <x v="1508"/>
    <d v="2014-06-27T14:44:41"/>
    <x v="0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x v="1509"/>
    <x v="1"/>
    <n v="196"/>
    <b v="1"/>
    <s v="photography/photobooks"/>
    <n v="124"/>
    <n v="110.39400000000001"/>
    <x v="8"/>
    <s v="photobooks"/>
    <x v="1509"/>
    <d v="2017-02-14T22:59:00"/>
    <x v="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x v="1"/>
    <n v="405"/>
    <b v="1"/>
    <s v="photography/photobooks"/>
    <n v="101"/>
    <n v="39.915100000000002"/>
    <x v="8"/>
    <s v="photobooks"/>
    <x v="1510"/>
    <d v="2014-07-19T09:14:38"/>
    <x v="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x v="1"/>
    <n v="206"/>
    <b v="1"/>
    <s v="photography/photobooks"/>
    <n v="112"/>
    <n v="75.975700000000003"/>
    <x v="8"/>
    <s v="photobooks"/>
    <x v="1511"/>
    <d v="2015-11-18T15:00:04"/>
    <x v="0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x v="1512"/>
    <x v="1"/>
    <n v="335"/>
    <b v="1"/>
    <s v="photography/photobooks"/>
    <n v="559"/>
    <n v="58.379100000000001"/>
    <x v="8"/>
    <s v="photobooks"/>
    <x v="1512"/>
    <d v="2017-02-05T16:25:39"/>
    <x v="0"/>
  </r>
  <r>
    <x v="1513"/>
    <x v="1513"/>
    <s v="An intimate portrait of Russian women in their private spaces by late photographer Andy Rocchelli published by Cesura."/>
    <n v="8000"/>
    <n v="12001.5"/>
    <x v="0"/>
    <s v="GB"/>
    <s v="GBP"/>
    <x v="1513"/>
    <x v="1513"/>
    <x v="1"/>
    <n v="215"/>
    <b v="1"/>
    <s v="photography/photobooks"/>
    <n v="150"/>
    <n v="55.820900000000002"/>
    <x v="8"/>
    <s v="photobooks"/>
    <x v="1513"/>
    <d v="2014-07-16T15:17:46"/>
    <x v="0"/>
  </r>
  <r>
    <x v="1514"/>
    <x v="1514"/>
    <s v="Racing Age is a documentary photography book about masters track &amp; field athletes of retirement age and older."/>
    <n v="25000"/>
    <n v="26619"/>
    <x v="0"/>
    <s v="US"/>
    <s v="USD"/>
    <x v="1514"/>
    <x v="1514"/>
    <x v="1"/>
    <n v="176"/>
    <b v="1"/>
    <s v="photography/photobooks"/>
    <n v="106"/>
    <n v="151.24430000000001"/>
    <x v="8"/>
    <s v="photobooks"/>
    <x v="1514"/>
    <d v="2015-09-27T14:20:40"/>
    <x v="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x v="1"/>
    <n v="555"/>
    <b v="1"/>
    <s v="photography/photobooks"/>
    <n v="157"/>
    <n v="849.6703"/>
    <x v="8"/>
    <s v="photobooks"/>
    <x v="1515"/>
    <d v="2016-03-16T05:04:57"/>
    <x v="0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x v="1516"/>
    <x v="1"/>
    <n v="116"/>
    <b v="1"/>
    <s v="photography/photobooks"/>
    <n v="109"/>
    <n v="159.2414"/>
    <x v="8"/>
    <s v="photobooks"/>
    <x v="1516"/>
    <d v="2016-10-06T14:00:00"/>
    <x v="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x v="1517"/>
    <x v="1"/>
    <n v="615"/>
    <b v="1"/>
    <s v="photography/photobooks"/>
    <n v="162"/>
    <n v="39.507300000000001"/>
    <x v="8"/>
    <s v="photobooks"/>
    <x v="1517"/>
    <d v="2014-12-06T06:00:00"/>
    <x v="0"/>
  </r>
  <r>
    <x v="1518"/>
    <x v="1518"/>
    <s v="A photobook of Robin Schwartz's ongoing series with her daughter Amelia."/>
    <n v="15000"/>
    <n v="30805"/>
    <x v="0"/>
    <s v="US"/>
    <s v="USD"/>
    <x v="1518"/>
    <x v="1518"/>
    <x v="1"/>
    <n v="236"/>
    <b v="1"/>
    <s v="photography/photobooks"/>
    <n v="205"/>
    <n v="130.52969999999999"/>
    <x v="8"/>
    <s v="photobooks"/>
    <x v="1518"/>
    <d v="2014-05-31T19:40:52"/>
    <x v="0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x v="1519"/>
    <x v="1"/>
    <n v="145"/>
    <b v="1"/>
    <s v="photography/photobooks"/>
    <n v="103"/>
    <n v="64.156899999999993"/>
    <x v="8"/>
    <s v="photobooks"/>
    <x v="1519"/>
    <d v="2014-06-20T21:59:00"/>
    <x v="0"/>
  </r>
  <r>
    <x v="1520"/>
    <x v="1520"/>
    <s v="A self-published photography book by Andrew Miksys from his new series about Belarus"/>
    <n v="18000"/>
    <n v="18625"/>
    <x v="0"/>
    <s v="US"/>
    <s v="USD"/>
    <x v="1520"/>
    <x v="1520"/>
    <x v="1"/>
    <n v="167"/>
    <b v="1"/>
    <s v="photography/photobooks"/>
    <n v="103"/>
    <n v="111.5269"/>
    <x v="8"/>
    <s v="photobooks"/>
    <x v="1520"/>
    <d v="2014-12-19T04:00:00"/>
    <x v="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x v="1521"/>
    <x v="1521"/>
    <x v="1"/>
    <n v="235"/>
    <b v="1"/>
    <s v="photography/photobooks"/>
    <n v="107"/>
    <n v="170.4468"/>
    <x v="8"/>
    <s v="photobooks"/>
    <x v="1521"/>
    <d v="2016-06-07T04:01:31"/>
    <x v="0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x v="1"/>
    <n v="452"/>
    <b v="1"/>
    <s v="photography/photobooks"/>
    <n v="139"/>
    <n v="133.73920000000001"/>
    <x v="8"/>
    <s v="photobooks"/>
    <x v="1522"/>
    <d v="2014-10-17T19:55:39"/>
    <x v="0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x v="1"/>
    <n v="241"/>
    <b v="1"/>
    <s v="photography/photobooks"/>
    <n v="125"/>
    <n v="95.834000000000003"/>
    <x v="8"/>
    <s v="photobooks"/>
    <x v="1523"/>
    <d v="2014-12-23T00:00:00"/>
    <x v="0"/>
  </r>
  <r>
    <x v="1524"/>
    <x v="1524"/>
    <s v="Limited edition split zine by photographers AdeY and Kersti K. 100 signed and hand numbered copies!"/>
    <n v="3000"/>
    <n v="6210"/>
    <x v="0"/>
    <s v="SE"/>
    <s v="SEK"/>
    <x v="1524"/>
    <x v="1524"/>
    <x v="1"/>
    <n v="28"/>
    <b v="1"/>
    <s v="photography/photobooks"/>
    <n v="207"/>
    <n v="221.78569999999999"/>
    <x v="8"/>
    <s v="photobooks"/>
    <x v="1524"/>
    <d v="2017-02-20T12:01:30"/>
    <x v="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x v="1"/>
    <n v="140"/>
    <b v="1"/>
    <s v="photography/photobooks"/>
    <n v="174"/>
    <n v="32.315399999999997"/>
    <x v="8"/>
    <s v="photobooks"/>
    <x v="1525"/>
    <d v="2016-08-18T16:52:18"/>
    <x v="0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x v="1"/>
    <n v="280"/>
    <b v="1"/>
    <s v="photography/photobooks"/>
    <n v="120"/>
    <n v="98.839299999999994"/>
    <x v="8"/>
    <s v="photobooks"/>
    <x v="1526"/>
    <d v="2016-01-19T06:37:27"/>
    <x v="0"/>
  </r>
  <r>
    <x v="1527"/>
    <x v="1527"/>
    <s v="Eight creatives visited Japan. This is a unique photo-book of their separate but collected experiences."/>
    <n v="3500"/>
    <n v="3865.55"/>
    <x v="0"/>
    <s v="US"/>
    <s v="USD"/>
    <x v="1527"/>
    <x v="1527"/>
    <x v="1"/>
    <n v="70"/>
    <b v="1"/>
    <s v="photography/photobooks"/>
    <n v="110"/>
    <n v="55.222099999999998"/>
    <x v="8"/>
    <s v="photobooks"/>
    <x v="1527"/>
    <d v="2017-03-14T13:24:46"/>
    <x v="0"/>
  </r>
  <r>
    <x v="1528"/>
    <x v="1528"/>
    <s v="A book of street photos from around Shibuya that I've made between 2011-2016."/>
    <n v="3000"/>
    <n v="8447"/>
    <x v="0"/>
    <s v="US"/>
    <s v="USD"/>
    <x v="1528"/>
    <x v="1528"/>
    <x v="1"/>
    <n v="160"/>
    <b v="1"/>
    <s v="photography/photobooks"/>
    <n v="282"/>
    <n v="52.793799999999997"/>
    <x v="8"/>
    <s v="photobooks"/>
    <x v="1528"/>
    <d v="2017-02-01T00:00:00"/>
    <x v="0"/>
  </r>
  <r>
    <x v="1529"/>
    <x v="1529"/>
    <s v="An empowering photo book that transforms hurtful experiences into strength and solidarity."/>
    <n v="19000"/>
    <n v="19129"/>
    <x v="0"/>
    <s v="US"/>
    <s v="USD"/>
    <x v="1529"/>
    <x v="1529"/>
    <x v="1"/>
    <n v="141"/>
    <b v="1"/>
    <s v="photography/photobooks"/>
    <n v="101"/>
    <n v="135.66669999999999"/>
    <x v="8"/>
    <s v="photobooks"/>
    <x v="1529"/>
    <d v="2015-03-19T14:05:20"/>
    <x v="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x v="1530"/>
    <x v="1"/>
    <n v="874"/>
    <b v="1"/>
    <s v="photography/photobooks"/>
    <n v="135"/>
    <n v="53.991999999999997"/>
    <x v="8"/>
    <s v="photobooks"/>
    <x v="1530"/>
    <d v="2015-10-23T18:24:55"/>
    <x v="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x v="1531"/>
    <x v="1"/>
    <n v="73"/>
    <b v="1"/>
    <s v="photography/photobooks"/>
    <n v="176"/>
    <n v="56.643799999999999"/>
    <x v="8"/>
    <s v="photobooks"/>
    <x v="1531"/>
    <d v="2014-12-01T03:00:00"/>
    <x v="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x v="1532"/>
    <x v="1532"/>
    <x v="1"/>
    <n v="294"/>
    <b v="1"/>
    <s v="photography/photobooks"/>
    <n v="484"/>
    <n v="82.316299999999998"/>
    <x v="8"/>
    <s v="photobooks"/>
    <x v="1532"/>
    <d v="2016-02-15T15:00:00"/>
    <x v="0"/>
  </r>
  <r>
    <x v="1533"/>
    <x v="1533"/>
    <s v="This is an intimate story about a family, focusing on their love and strength in the face of mortality."/>
    <n v="45000"/>
    <n v="65313"/>
    <x v="0"/>
    <s v="US"/>
    <s v="USD"/>
    <x v="1533"/>
    <x v="1533"/>
    <x v="1"/>
    <n v="740"/>
    <b v="1"/>
    <s v="photography/photobooks"/>
    <n v="145"/>
    <n v="88.260800000000003"/>
    <x v="8"/>
    <s v="photobooks"/>
    <x v="1533"/>
    <d v="2016-05-02T03:59:00"/>
    <x v="0"/>
  </r>
  <r>
    <x v="1534"/>
    <x v="1534"/>
    <s v="The Art of Abandonment is an award winning photographic series that explores the beauty and history of our modern ruins."/>
    <n v="7500"/>
    <n v="31330"/>
    <x v="0"/>
    <s v="US"/>
    <s v="USD"/>
    <x v="1534"/>
    <x v="1534"/>
    <x v="1"/>
    <n v="369"/>
    <b v="1"/>
    <s v="photography/photobooks"/>
    <n v="418"/>
    <n v="84.905100000000004"/>
    <x v="8"/>
    <s v="photobooks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x v="1"/>
    <n v="110"/>
    <b v="1"/>
    <s v="photography/photobooks"/>
    <n v="132"/>
    <n v="48.154499999999999"/>
    <x v="8"/>
    <s v="photobooks"/>
    <x v="1535"/>
    <d v="2016-05-23T22:00:00"/>
    <x v="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x v="1"/>
    <n v="455"/>
    <b v="1"/>
    <s v="photography/photobooks"/>
    <n v="250"/>
    <n v="66.0154"/>
    <x v="8"/>
    <s v="photobooks"/>
    <x v="1536"/>
    <d v="2015-08-27T19:15:10"/>
    <x v="0"/>
  </r>
  <r>
    <x v="1537"/>
    <x v="1537"/>
    <s v="A Photobook about one of the most fascinating places on earth -     the sacred Mount Kailash in Tibet."/>
    <n v="12000"/>
    <n v="21588"/>
    <x v="0"/>
    <s v="DE"/>
    <s v="EUR"/>
    <x v="1537"/>
    <x v="1537"/>
    <x v="1"/>
    <n v="224"/>
    <b v="1"/>
    <s v="photography/photobooks"/>
    <n v="180"/>
    <n v="96.375"/>
    <x v="8"/>
    <s v="photobooks"/>
    <x v="1537"/>
    <d v="2016-08-06T18:00:00"/>
    <x v="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x v="1538"/>
    <x v="1"/>
    <n v="46"/>
    <b v="1"/>
    <s v="photography/photobooks"/>
    <n v="103"/>
    <n v="156.1739"/>
    <x v="8"/>
    <s v="photobooks"/>
    <x v="1538"/>
    <d v="2015-01-22T18:46:10"/>
    <x v="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x v="1539"/>
    <x v="0"/>
    <n v="284"/>
    <b v="1"/>
    <s v="photography/photobooks"/>
    <n v="136"/>
    <n v="95.764899999999997"/>
    <x v="8"/>
    <s v="photobooks"/>
    <x v="1539"/>
    <d v="2017-01-03T22:03:39"/>
    <x v="0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x v="1"/>
    <n v="98"/>
    <b v="1"/>
    <s v="photography/photobooks"/>
    <n v="118"/>
    <n v="180.40819999999999"/>
    <x v="8"/>
    <s v="photobooks"/>
    <x v="1540"/>
    <d v="2014-11-26T01:15:00"/>
    <x v="0"/>
  </r>
  <r>
    <x v="1541"/>
    <x v="1541"/>
    <s v="My Goal is to travel across Panama with my team and capture the beauty and wildlife throughout the canal."/>
    <n v="18000"/>
    <n v="6"/>
    <x v="2"/>
    <s v="US"/>
    <s v="USD"/>
    <x v="1541"/>
    <x v="1541"/>
    <x v="0"/>
    <n v="2"/>
    <b v="0"/>
    <s v="photography/nature"/>
    <n v="0"/>
    <n v="3"/>
    <x v="8"/>
    <s v="nature"/>
    <x v="1541"/>
    <d v="2014-12-31T17:05:38"/>
    <x v="0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x v="1542"/>
    <x v="0"/>
    <n v="1"/>
    <b v="0"/>
    <s v="photography/nature"/>
    <n v="4"/>
    <n v="20"/>
    <x v="8"/>
    <s v="nature"/>
    <x v="1542"/>
    <d v="2015-06-30T23:55:00"/>
    <x v="0"/>
  </r>
  <r>
    <x v="1543"/>
    <x v="1543"/>
    <s v="I plan to take pictures of the sunrise in the MidWest every day in 2015 and compile them in a slide show for distribution."/>
    <n v="2250"/>
    <n v="10"/>
    <x v="2"/>
    <s v="US"/>
    <s v="USD"/>
    <x v="1543"/>
    <x v="1543"/>
    <x v="0"/>
    <n v="1"/>
    <b v="0"/>
    <s v="photography/nature"/>
    <n v="0"/>
    <n v="10"/>
    <x v="8"/>
    <s v="nature"/>
    <x v="1543"/>
    <d v="2014-11-22T13:13:54"/>
    <x v="0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x v="1544"/>
    <x v="1544"/>
    <x v="0"/>
    <n v="0"/>
    <b v="0"/>
    <s v="photography/nature"/>
    <n v="0"/>
    <s v="N/A"/>
    <x v="8"/>
    <s v="nature"/>
    <x v="1544"/>
    <d v="2015-04-01T00:18:00"/>
    <x v="0"/>
  </r>
  <r>
    <x v="1545"/>
    <x v="1545"/>
    <s v="&quot;He will not be a wise man who does not study human hearts!&quot;_x000a_Hope in natural art, creation!"/>
    <n v="3000"/>
    <n v="1"/>
    <x v="2"/>
    <s v="US"/>
    <s v="USD"/>
    <x v="1545"/>
    <x v="1545"/>
    <x v="0"/>
    <n v="1"/>
    <b v="0"/>
    <s v="photography/nature"/>
    <n v="0"/>
    <n v="1"/>
    <x v="8"/>
    <s v="nature"/>
    <x v="1545"/>
    <d v="2015-03-02T21:16:00"/>
    <x v="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x v="1546"/>
    <x v="0"/>
    <n v="11"/>
    <b v="0"/>
    <s v="photography/nature"/>
    <n v="29"/>
    <n v="26.2727"/>
    <x v="8"/>
    <s v="nature"/>
    <x v="1546"/>
    <d v="2014-09-17T05:06:39"/>
    <x v="0"/>
  </r>
  <r>
    <x v="1547"/>
    <x v="1547"/>
    <s v="I have produced a limited number (100) of five 8x10 prints of mixed photography I would like to share with you."/>
    <n v="20"/>
    <n v="0"/>
    <x v="2"/>
    <s v="US"/>
    <s v="USD"/>
    <x v="1547"/>
    <x v="1547"/>
    <x v="0"/>
    <n v="0"/>
    <b v="0"/>
    <s v="photography/nature"/>
    <n v="0"/>
    <s v="N/A"/>
    <x v="8"/>
    <s v="nature"/>
    <x v="1547"/>
    <d v="2017-02-23T10:14:42"/>
    <x v="0"/>
  </r>
  <r>
    <x v="1548"/>
    <x v="1548"/>
    <s v="Beauty is in the eye of the beholder and I want to inspire conservation through color."/>
    <n v="700"/>
    <n v="60"/>
    <x v="2"/>
    <s v="US"/>
    <s v="USD"/>
    <x v="1548"/>
    <x v="1548"/>
    <x v="0"/>
    <n v="1"/>
    <b v="0"/>
    <s v="photography/nature"/>
    <n v="9"/>
    <n v="60"/>
    <x v="8"/>
    <s v="nature"/>
    <x v="1548"/>
    <d v="2015-11-08T22:10:20"/>
    <x v="0"/>
  </r>
  <r>
    <x v="1549"/>
    <x v="1549"/>
    <s v="A 2016 calendar collection of landscape and wildlife photographs from award winning photographer, Steve Marler."/>
    <n v="500"/>
    <n v="170"/>
    <x v="2"/>
    <s v="US"/>
    <s v="USD"/>
    <x v="1549"/>
    <x v="1549"/>
    <x v="0"/>
    <n v="6"/>
    <b v="0"/>
    <s v="photography/nature"/>
    <n v="34"/>
    <n v="28.333300000000001"/>
    <x v="8"/>
    <s v="nature"/>
    <x v="1549"/>
    <d v="2015-11-03T04:15:59"/>
    <x v="0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x v="1550"/>
    <x v="0"/>
    <n v="7"/>
    <b v="0"/>
    <s v="photography/nature"/>
    <n v="13"/>
    <n v="14.428599999999999"/>
    <x v="8"/>
    <s v="nature"/>
    <x v="1550"/>
    <d v="2016-05-12T10:47:14"/>
    <x v="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x v="1551"/>
    <x v="0"/>
    <n v="0"/>
    <b v="0"/>
    <s v="photography/nature"/>
    <n v="0"/>
    <s v="N/A"/>
    <x v="8"/>
    <s v="nature"/>
    <x v="1551"/>
    <d v="2015-05-27T19:47:19"/>
    <x v="0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x v="1552"/>
    <x v="0"/>
    <n v="16"/>
    <b v="0"/>
    <s v="photography/nature"/>
    <n v="49"/>
    <n v="132.1875"/>
    <x v="8"/>
    <s v="nature"/>
    <x v="1552"/>
    <d v="2014-10-01T03:59:00"/>
    <x v="0"/>
  </r>
  <r>
    <x v="1553"/>
    <x v="1553"/>
    <s v="This project is about exhibiting the raw beauty of the elements through highlining, surfing, fire spinning and rock climbing."/>
    <n v="6000"/>
    <n v="0"/>
    <x v="2"/>
    <s v="US"/>
    <s v="USD"/>
    <x v="1552"/>
    <x v="1553"/>
    <x v="0"/>
    <n v="0"/>
    <b v="0"/>
    <s v="photography/nature"/>
    <n v="0"/>
    <s v="N/A"/>
    <x v="8"/>
    <s v="nature"/>
    <x v="1553"/>
    <d v="2015-09-02T06:47:27"/>
    <x v="0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x v="1554"/>
    <x v="0"/>
    <n v="0"/>
    <b v="0"/>
    <s v="photography/nature"/>
    <n v="0"/>
    <s v="N/A"/>
    <x v="8"/>
    <s v="nature"/>
    <x v="1554"/>
    <d v="2015-08-02T06:03:10"/>
    <x v="0"/>
  </r>
  <r>
    <x v="1555"/>
    <x v="1555"/>
    <s v="I am traveling the coastline of Maine and will be taking pictures of all the scenery and lighthouses in the area."/>
    <n v="750"/>
    <n v="0"/>
    <x v="2"/>
    <s v="US"/>
    <s v="USD"/>
    <x v="1554"/>
    <x v="1555"/>
    <x v="0"/>
    <n v="0"/>
    <b v="0"/>
    <s v="photography/nature"/>
    <n v="0"/>
    <s v="N/A"/>
    <x v="8"/>
    <s v="nature"/>
    <x v="1555"/>
    <d v="2015-09-17T17:00:00"/>
    <x v="0"/>
  </r>
  <r>
    <x v="1556"/>
    <x v="1556"/>
    <s v="To gather a collection of photographs for a coffee table book that displays the beauty of Canada's west."/>
    <n v="1500"/>
    <n v="677"/>
    <x v="2"/>
    <s v="CA"/>
    <s v="CAD"/>
    <x v="1555"/>
    <x v="1556"/>
    <x v="0"/>
    <n v="12"/>
    <b v="0"/>
    <s v="photography/nature"/>
    <n v="45"/>
    <n v="56.416699999999999"/>
    <x v="8"/>
    <s v="nature"/>
    <x v="1556"/>
    <d v="2016-07-04T03:40:24"/>
    <x v="0"/>
  </r>
  <r>
    <x v="1557"/>
    <x v="1557"/>
    <s v="I have always been captivated by photography, Now I am trying to set up my own company and publish my pictures."/>
    <n v="2500"/>
    <n v="100"/>
    <x v="2"/>
    <s v="US"/>
    <s v="USD"/>
    <x v="1556"/>
    <x v="1557"/>
    <x v="0"/>
    <n v="1"/>
    <b v="0"/>
    <s v="photography/nature"/>
    <n v="4"/>
    <n v="100"/>
    <x v="8"/>
    <s v="nature"/>
    <x v="1557"/>
    <d v="2014-09-20T15:40:33"/>
    <x v="0"/>
  </r>
  <r>
    <x v="1558"/>
    <x v="1558"/>
    <s v="A large 2016 wall-calendar (A3 when open) featuring 12 stunning photographs by Lucy Wood."/>
    <n v="750"/>
    <n v="35"/>
    <x v="2"/>
    <s v="GB"/>
    <s v="GBP"/>
    <x v="1557"/>
    <x v="1558"/>
    <x v="0"/>
    <n v="3"/>
    <b v="0"/>
    <s v="photography/nature"/>
    <n v="5"/>
    <n v="11.666700000000001"/>
    <x v="8"/>
    <s v="nature"/>
    <x v="1558"/>
    <d v="2015-08-28T12:12:00"/>
    <x v="0"/>
  </r>
  <r>
    <x v="1559"/>
    <x v="1559"/>
    <s v="The goal of this project is to provide scientific evidence of bigfoot in the North Cascades."/>
    <n v="15000"/>
    <n v="50"/>
    <x v="2"/>
    <s v="US"/>
    <s v="USD"/>
    <x v="1558"/>
    <x v="1559"/>
    <x v="0"/>
    <n v="1"/>
    <b v="0"/>
    <s v="photography/nature"/>
    <n v="0"/>
    <n v="50"/>
    <x v="8"/>
    <s v="nature"/>
    <x v="1559"/>
    <d v="2015-04-29T01:16:39"/>
    <x v="0"/>
  </r>
  <r>
    <x v="1560"/>
    <x v="1560"/>
    <s v="I would like to share my landscape photographic travels of 2014 with more than just family an friends. 12 months of images."/>
    <n v="2500"/>
    <n v="94"/>
    <x v="2"/>
    <s v="US"/>
    <s v="USD"/>
    <x v="1559"/>
    <x v="1560"/>
    <x v="0"/>
    <n v="4"/>
    <b v="0"/>
    <s v="photography/nature"/>
    <n v="4"/>
    <n v="23.5"/>
    <x v="8"/>
    <s v="nature"/>
    <x v="1560"/>
    <d v="2014-11-13T01:29:53"/>
    <x v="0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x v="1561"/>
    <x v="0"/>
    <n v="1"/>
    <b v="0"/>
    <s v="publishing/art books"/>
    <n v="1"/>
    <n v="67"/>
    <x v="3"/>
    <s v="art books"/>
    <x v="1561"/>
    <d v="2013-11-07T02:00:03"/>
    <x v="0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x v="0"/>
    <n v="0"/>
    <b v="0"/>
    <s v="publishing/art books"/>
    <n v="0"/>
    <s v="N/A"/>
    <x v="3"/>
    <s v="art books"/>
    <x v="1562"/>
    <d v="2009-12-02T00:50:00"/>
    <x v="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x v="1562"/>
    <x v="1563"/>
    <x v="0"/>
    <n v="2"/>
    <b v="0"/>
    <s v="publishing/art books"/>
    <n v="1"/>
    <n v="42.5"/>
    <x v="3"/>
    <s v="art books"/>
    <x v="1563"/>
    <d v="2014-03-14T16:49:11"/>
    <x v="0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x v="1563"/>
    <x v="1564"/>
    <x v="0"/>
    <n v="1"/>
    <b v="0"/>
    <s v="publishing/art books"/>
    <n v="0"/>
    <n v="10"/>
    <x v="3"/>
    <s v="art books"/>
    <x v="1564"/>
    <d v="2015-05-28T20:05:00"/>
    <x v="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x v="1565"/>
    <x v="0"/>
    <n v="1"/>
    <b v="0"/>
    <s v="publishing/art books"/>
    <n v="3"/>
    <n v="100"/>
    <x v="3"/>
    <s v="art books"/>
    <x v="1565"/>
    <d v="2011-06-08T17:31:01"/>
    <x v="0"/>
  </r>
  <r>
    <x v="1566"/>
    <x v="1566"/>
    <s v="Joe DeVito's first Art Book and original King Kong novellas available in both Limited and Deluxe Editions."/>
    <n v="30000"/>
    <n v="6375"/>
    <x v="1"/>
    <s v="US"/>
    <s v="USD"/>
    <x v="1565"/>
    <x v="1566"/>
    <x v="0"/>
    <n v="59"/>
    <b v="0"/>
    <s v="publishing/art books"/>
    <n v="21"/>
    <n v="108.0508"/>
    <x v="3"/>
    <s v="art books"/>
    <x v="1566"/>
    <d v="2016-07-27T22:00:00"/>
    <x v="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x v="1567"/>
    <x v="0"/>
    <n v="13"/>
    <b v="0"/>
    <s v="publishing/art books"/>
    <n v="4"/>
    <n v="26.923100000000002"/>
    <x v="3"/>
    <s v="art books"/>
    <x v="1567"/>
    <d v="2014-02-17T00:00:00"/>
    <x v="0"/>
  </r>
  <r>
    <x v="1568"/>
    <x v="1568"/>
    <s v="A world adventure to seek culture and inspiration through art. Putting a visual documentation of our journey into a book."/>
    <n v="25000"/>
    <n v="3410"/>
    <x v="1"/>
    <s v="US"/>
    <s v="USD"/>
    <x v="1567"/>
    <x v="1568"/>
    <x v="0"/>
    <n v="22"/>
    <b v="0"/>
    <s v="publishing/art books"/>
    <n v="14"/>
    <n v="155"/>
    <x v="3"/>
    <s v="art books"/>
    <x v="1568"/>
    <d v="2014-12-24T01:29:45"/>
    <x v="0"/>
  </r>
  <r>
    <x v="1569"/>
    <x v="1569"/>
    <s v="to be removed"/>
    <n v="30000"/>
    <n v="0"/>
    <x v="1"/>
    <s v="US"/>
    <s v="USD"/>
    <x v="1568"/>
    <x v="1569"/>
    <x v="0"/>
    <n v="0"/>
    <b v="0"/>
    <s v="publishing/art books"/>
    <n v="0"/>
    <s v="N/A"/>
    <x v="3"/>
    <s v="art books"/>
    <x v="1569"/>
    <d v="2013-05-25T16:18:34"/>
    <x v="0"/>
  </r>
  <r>
    <x v="1570"/>
    <x v="1570"/>
    <s v="A Coloring Book of Breathtaking Beauties_x000a_To Calm the Heart and Soul"/>
    <n v="6000"/>
    <n v="2484"/>
    <x v="1"/>
    <s v="US"/>
    <s v="USD"/>
    <x v="1569"/>
    <x v="1570"/>
    <x v="0"/>
    <n v="52"/>
    <b v="0"/>
    <s v="publishing/art books"/>
    <n v="41"/>
    <n v="47.769199999999998"/>
    <x v="3"/>
    <s v="art books"/>
    <x v="1570"/>
    <d v="2016-04-08T18:31:22"/>
    <x v="0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x v="0"/>
    <n v="4"/>
    <b v="0"/>
    <s v="publishing/art books"/>
    <n v="1"/>
    <n v="20"/>
    <x v="3"/>
    <s v="art books"/>
    <x v="1571"/>
    <d v="2015-06-19T18:28:03"/>
    <x v="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x v="1572"/>
    <x v="0"/>
    <n v="3"/>
    <b v="0"/>
    <s v="publishing/art books"/>
    <n v="5"/>
    <n v="41.666699999999999"/>
    <x v="3"/>
    <s v="art books"/>
    <x v="1572"/>
    <d v="2016-02-28T23:59:00"/>
    <x v="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x v="0"/>
    <n v="3"/>
    <b v="0"/>
    <s v="publishing/art books"/>
    <n v="2"/>
    <n v="74.333299999999994"/>
    <x v="3"/>
    <s v="art books"/>
    <x v="1573"/>
    <d v="2017-04-01T03:59:00"/>
    <x v="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x v="1574"/>
    <x v="0"/>
    <n v="6"/>
    <b v="0"/>
    <s v="publishing/art books"/>
    <n v="5"/>
    <n v="84.333299999999994"/>
    <x v="3"/>
    <s v="art books"/>
    <x v="1574"/>
    <d v="2015-02-17T22:15:29"/>
    <x v="0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x v="1575"/>
    <x v="0"/>
    <n v="35"/>
    <b v="0"/>
    <s v="publishing/art books"/>
    <n v="23"/>
    <n v="65.457099999999997"/>
    <x v="3"/>
    <s v="art books"/>
    <x v="1575"/>
    <d v="2014-07-09T12:34:56"/>
    <x v="0"/>
  </r>
  <r>
    <x v="1576"/>
    <x v="1576"/>
    <s v="For the publication of my first 3 books: an Art book, a graphic novel, and a coloring book"/>
    <n v="5000"/>
    <n v="650"/>
    <x v="1"/>
    <s v="US"/>
    <s v="USD"/>
    <x v="1575"/>
    <x v="1576"/>
    <x v="0"/>
    <n v="10"/>
    <b v="0"/>
    <s v="publishing/art books"/>
    <n v="13"/>
    <n v="65"/>
    <x v="3"/>
    <s v="art books"/>
    <x v="1576"/>
    <d v="2015-06-30T21:06:08"/>
    <x v="0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x v="1577"/>
    <x v="0"/>
    <n v="2"/>
    <b v="0"/>
    <s v="publishing/art books"/>
    <n v="1"/>
    <n v="27.5"/>
    <x v="3"/>
    <s v="art books"/>
    <x v="1577"/>
    <d v="2012-07-24T20:20:48"/>
    <x v="0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x v="0"/>
    <n v="4"/>
    <b v="0"/>
    <s v="publishing/art books"/>
    <n v="11"/>
    <n v="51.25"/>
    <x v="3"/>
    <s v="art books"/>
    <x v="1578"/>
    <d v="2010-09-02T02:00:00"/>
    <x v="0"/>
  </r>
  <r>
    <x v="1579"/>
    <x v="1579"/>
    <s v="'Compilation of visual and literary art through fine art photography, graphic art, and poetry."/>
    <n v="3333"/>
    <n v="28"/>
    <x v="1"/>
    <s v="US"/>
    <s v="USD"/>
    <x v="1578"/>
    <x v="1579"/>
    <x v="0"/>
    <n v="2"/>
    <b v="0"/>
    <s v="publishing/art books"/>
    <n v="1"/>
    <n v="14"/>
    <x v="3"/>
    <s v="art books"/>
    <x v="1579"/>
    <d v="2013-08-28T23:54:51"/>
    <x v="0"/>
  </r>
  <r>
    <x v="1580"/>
    <x v="1580"/>
    <s v="Creating my 2nd book depicting the people and places in Brevard County w/current images + traveling to obtain new ones."/>
    <n v="1750"/>
    <n v="0"/>
    <x v="1"/>
    <s v="US"/>
    <s v="USD"/>
    <x v="1579"/>
    <x v="1580"/>
    <x v="0"/>
    <n v="0"/>
    <b v="0"/>
    <s v="publishing/art books"/>
    <n v="0"/>
    <s v="N/A"/>
    <x v="3"/>
    <s v="art books"/>
    <x v="1580"/>
    <d v="2012-05-21T01:12:06"/>
    <x v="0"/>
  </r>
  <r>
    <x v="1581"/>
    <x v="1581"/>
    <s v="Photographic canvas prints depicting different scenes from around the globe, including local images taken in Sussex England."/>
    <n v="1000"/>
    <n v="5"/>
    <x v="2"/>
    <s v="GB"/>
    <s v="GBP"/>
    <x v="1580"/>
    <x v="1581"/>
    <x v="0"/>
    <n v="1"/>
    <b v="0"/>
    <s v="photography/places"/>
    <n v="1"/>
    <n v="5"/>
    <x v="8"/>
    <s v="places"/>
    <x v="1581"/>
    <d v="2015-12-19T10:46:30"/>
    <x v="0"/>
  </r>
  <r>
    <x v="1582"/>
    <x v="1582"/>
    <s v="I create canvas prints of images from in and around New Orleans"/>
    <n v="1000"/>
    <n v="93"/>
    <x v="2"/>
    <s v="US"/>
    <s v="USD"/>
    <x v="1581"/>
    <x v="1582"/>
    <x v="0"/>
    <n v="3"/>
    <b v="0"/>
    <s v="photography/places"/>
    <n v="9"/>
    <n v="31"/>
    <x v="8"/>
    <s v="places"/>
    <x v="1582"/>
    <d v="2015-10-26T21:20:00"/>
    <x v="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x v="1583"/>
    <x v="0"/>
    <n v="1"/>
    <b v="0"/>
    <s v="photography/places"/>
    <n v="0"/>
    <n v="15"/>
    <x v="8"/>
    <s v="places"/>
    <x v="1583"/>
    <d v="2014-09-25T21:43:11"/>
    <x v="0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x v="1584"/>
    <x v="0"/>
    <n v="0"/>
    <b v="0"/>
    <s v="photography/places"/>
    <n v="0"/>
    <s v="N/A"/>
    <x v="8"/>
    <s v="places"/>
    <x v="1584"/>
    <d v="2014-05-30T15:35:01"/>
    <x v="0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x v="1585"/>
    <x v="0"/>
    <n v="12"/>
    <b v="0"/>
    <s v="photography/places"/>
    <n v="79"/>
    <n v="131.66669999999999"/>
    <x v="8"/>
    <s v="places"/>
    <x v="1585"/>
    <d v="2016-12-25T11:00:00"/>
    <x v="0"/>
  </r>
  <r>
    <x v="1586"/>
    <x v="1586"/>
    <s v="Show the world the beauty that is in all of our back yards!"/>
    <n v="1500"/>
    <n v="0"/>
    <x v="2"/>
    <s v="US"/>
    <s v="USD"/>
    <x v="1585"/>
    <x v="1586"/>
    <x v="0"/>
    <n v="0"/>
    <b v="0"/>
    <s v="photography/places"/>
    <n v="0"/>
    <s v="N/A"/>
    <x v="8"/>
    <s v="places"/>
    <x v="1586"/>
    <d v="2015-04-05T01:30:22"/>
    <x v="0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x v="1587"/>
    <x v="0"/>
    <n v="1"/>
    <b v="0"/>
    <s v="photography/places"/>
    <n v="0"/>
    <n v="1"/>
    <x v="8"/>
    <s v="places"/>
    <x v="1587"/>
    <d v="2014-12-13T22:49:25"/>
    <x v="0"/>
  </r>
  <r>
    <x v="1588"/>
    <x v="1588"/>
    <s v="Southeast Texas as seen through the lens of a cell phone camera"/>
    <n v="516"/>
    <n v="0"/>
    <x v="2"/>
    <s v="US"/>
    <s v="USD"/>
    <x v="1587"/>
    <x v="1588"/>
    <x v="0"/>
    <n v="0"/>
    <b v="0"/>
    <s v="photography/places"/>
    <n v="0"/>
    <s v="N/A"/>
    <x v="8"/>
    <s v="places"/>
    <x v="1588"/>
    <d v="2015-01-31T20:12:00"/>
    <x v="0"/>
  </r>
  <r>
    <x v="1589"/>
    <x v="1589"/>
    <s v="I want to be able to have my own photography inside a canvas and have it be displayed everywhere."/>
    <n v="1200"/>
    <n v="0"/>
    <x v="2"/>
    <s v="US"/>
    <s v="USD"/>
    <x v="1588"/>
    <x v="1589"/>
    <x v="0"/>
    <n v="0"/>
    <b v="0"/>
    <s v="photography/places"/>
    <n v="0"/>
    <s v="N/A"/>
    <x v="8"/>
    <s v="places"/>
    <x v="1589"/>
    <d v="2015-10-09T23:38:06"/>
    <x v="0"/>
  </r>
  <r>
    <x v="1590"/>
    <x v="1590"/>
    <s v="Discover Italy through photography."/>
    <n v="60000"/>
    <n v="1020"/>
    <x v="2"/>
    <s v="IT"/>
    <s v="EUR"/>
    <x v="1589"/>
    <x v="1590"/>
    <x v="0"/>
    <n v="2"/>
    <b v="0"/>
    <s v="photography/places"/>
    <n v="2"/>
    <n v="510"/>
    <x v="8"/>
    <s v="places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x v="0"/>
    <n v="92"/>
    <b v="0"/>
    <s v="photography/places"/>
    <n v="29"/>
    <n v="44.478299999999997"/>
    <x v="8"/>
    <s v="places"/>
    <x v="1591"/>
    <d v="2016-04-03T16:25:41"/>
    <x v="0"/>
  </r>
  <r>
    <x v="1592"/>
    <x v="1592"/>
    <s v="A portfolio collage of beautiful pictures of authentic Pittsburgh locations and scenery."/>
    <n v="25"/>
    <n v="0"/>
    <x v="2"/>
    <s v="US"/>
    <s v="USD"/>
    <x v="1591"/>
    <x v="1592"/>
    <x v="0"/>
    <n v="0"/>
    <b v="0"/>
    <s v="photography/places"/>
    <n v="0"/>
    <s v="N/A"/>
    <x v="8"/>
    <s v="places"/>
    <x v="1592"/>
    <d v="2015-03-28T00:44:45"/>
    <x v="0"/>
  </r>
  <r>
    <x v="1593"/>
    <x v="1593"/>
    <s v="A trip to fulfill a dream of capturing the wonders and history of ancient Italy in person."/>
    <n v="22000"/>
    <n v="3"/>
    <x v="2"/>
    <s v="US"/>
    <s v="USD"/>
    <x v="1592"/>
    <x v="1593"/>
    <x v="0"/>
    <n v="3"/>
    <b v="0"/>
    <s v="photography/places"/>
    <n v="0"/>
    <n v="1"/>
    <x v="8"/>
    <s v="places"/>
    <x v="1593"/>
    <d v="2015-02-28T20:17:35"/>
    <x v="0"/>
  </r>
  <r>
    <x v="1594"/>
    <x v="1594"/>
    <s v="I photograph my love of New Orleans, create canvases and share those memories with you."/>
    <n v="1000"/>
    <n v="205"/>
    <x v="2"/>
    <s v="US"/>
    <s v="USD"/>
    <x v="1593"/>
    <x v="1594"/>
    <x v="0"/>
    <n v="10"/>
    <b v="0"/>
    <s v="photography/places"/>
    <n v="21"/>
    <n v="20.5"/>
    <x v="8"/>
    <s v="places"/>
    <x v="1594"/>
    <d v="2016-05-15T16:21:00"/>
    <x v="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x v="1595"/>
    <x v="0"/>
    <n v="7"/>
    <b v="0"/>
    <s v="photography/places"/>
    <n v="0"/>
    <n v="40"/>
    <x v="8"/>
    <s v="places"/>
    <x v="1595"/>
    <d v="2014-06-18T20:13:00"/>
    <x v="0"/>
  </r>
  <r>
    <x v="1596"/>
    <x v="1596"/>
    <s v="London is beautiful. I want to create a book of stunning images from in and around our great city"/>
    <n v="3250"/>
    <n v="75"/>
    <x v="2"/>
    <s v="GB"/>
    <s v="GBP"/>
    <x v="1595"/>
    <x v="1596"/>
    <x v="0"/>
    <n v="3"/>
    <b v="0"/>
    <s v="photography/places"/>
    <n v="2"/>
    <n v="25"/>
    <x v="8"/>
    <s v="places"/>
    <x v="1596"/>
    <d v="2014-12-13T11:19:29"/>
    <x v="0"/>
  </r>
  <r>
    <x v="1597"/>
    <x v="1597"/>
    <s v="We're starting up a new an improved way to do vacation rental management, but we need some funding to kick start it!"/>
    <n v="15000"/>
    <n v="0"/>
    <x v="2"/>
    <s v="US"/>
    <s v="USD"/>
    <x v="1596"/>
    <x v="1597"/>
    <x v="0"/>
    <n v="0"/>
    <b v="0"/>
    <s v="photography/places"/>
    <n v="0"/>
    <s v="N/A"/>
    <x v="8"/>
    <s v="places"/>
    <x v="1597"/>
    <d v="2016-09-20T08:29:57"/>
    <x v="0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x v="1598"/>
    <x v="0"/>
    <n v="1"/>
    <b v="0"/>
    <s v="photography/places"/>
    <n v="0"/>
    <n v="1"/>
    <x v="8"/>
    <s v="places"/>
    <x v="1598"/>
    <d v="2015-07-26T16:00:58"/>
    <x v="0"/>
  </r>
  <r>
    <x v="1599"/>
    <x v="1599"/>
    <s v="A London photographer trekking 5,895m up Africa's Mount Kilimanjaro to pursue and enrich a career."/>
    <n v="500"/>
    <n v="0"/>
    <x v="2"/>
    <s v="GB"/>
    <s v="GBP"/>
    <x v="1598"/>
    <x v="1599"/>
    <x v="0"/>
    <n v="0"/>
    <b v="0"/>
    <s v="photography/places"/>
    <n v="0"/>
    <s v="N/A"/>
    <x v="8"/>
    <s v="places"/>
    <x v="1599"/>
    <d v="2016-04-08T11:56:16"/>
    <x v="0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x v="1600"/>
    <x v="0"/>
    <n v="9"/>
    <b v="0"/>
    <s v="photography/places"/>
    <n v="7"/>
    <n v="40.777799999999999"/>
    <x v="8"/>
    <s v="places"/>
    <x v="1600"/>
    <d v="2014-07-15T05:11:00"/>
    <x v="0"/>
  </r>
  <r>
    <x v="1601"/>
    <x v="1601"/>
    <s v="We're so close to releasing our long-awaited debut album! A little help will go a long way... let's do this!"/>
    <n v="2500"/>
    <n v="2706.23"/>
    <x v="0"/>
    <s v="US"/>
    <s v="USD"/>
    <x v="1600"/>
    <x v="1601"/>
    <x v="0"/>
    <n v="56"/>
    <b v="1"/>
    <s v="music/rock"/>
    <n v="108"/>
    <n v="48.325499999999998"/>
    <x v="4"/>
    <s v="rock"/>
    <x v="1601"/>
    <d v="2011-05-05T02:13:53"/>
    <x v="0"/>
  </r>
  <r>
    <x v="1602"/>
    <x v="1602"/>
    <s v="We need the help of fans of both music and film alike to help us create our collective vision for this song."/>
    <n v="1500"/>
    <n v="1502.5"/>
    <x v="0"/>
    <s v="US"/>
    <s v="USD"/>
    <x v="1601"/>
    <x v="1602"/>
    <x v="0"/>
    <n v="32"/>
    <b v="1"/>
    <s v="music/rock"/>
    <n v="100"/>
    <n v="46.953099999999999"/>
    <x v="4"/>
    <s v="rock"/>
    <x v="1602"/>
    <d v="2011-10-14T23:00:00"/>
    <x v="0"/>
  </r>
  <r>
    <x v="1603"/>
    <x v="1603"/>
    <s v="An exercise in the wild and dangerous world of solo musicianship by Maxwell D Feinstein."/>
    <n v="2000"/>
    <n v="2000.66"/>
    <x v="0"/>
    <s v="US"/>
    <s v="USD"/>
    <x v="1602"/>
    <x v="1603"/>
    <x v="0"/>
    <n v="30"/>
    <b v="1"/>
    <s v="music/rock"/>
    <n v="100"/>
    <n v="66.688699999999997"/>
    <x v="4"/>
    <s v="rock"/>
    <x v="1603"/>
    <d v="2012-01-28T04:04:19"/>
    <x v="0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x v="0"/>
    <n v="70"/>
    <b v="1"/>
    <s v="music/rock"/>
    <n v="122"/>
    <n v="48.8429"/>
    <x v="4"/>
    <s v="rock"/>
    <x v="1604"/>
    <d v="2012-03-17T19:17:15"/>
    <x v="0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x v="0"/>
    <n v="44"/>
    <b v="1"/>
    <s v="music/rock"/>
    <n v="101"/>
    <n v="137.3091"/>
    <x v="4"/>
    <s v="rock"/>
    <x v="1605"/>
    <d v="2011-08-01T07:00:00"/>
    <x v="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x v="0"/>
    <n v="92"/>
    <b v="1"/>
    <s v="music/rock"/>
    <n v="101"/>
    <n v="87.829700000000003"/>
    <x v="4"/>
    <s v="rock"/>
    <x v="1606"/>
    <d v="2011-03-24T01:40:38"/>
    <x v="0"/>
  </r>
  <r>
    <x v="1607"/>
    <x v="1607"/>
    <s v="The world's only all-Asian American dance rock band, The Slants, needs a bus to tour cons, shows, and festivals."/>
    <n v="10000"/>
    <n v="14511"/>
    <x v="0"/>
    <s v="US"/>
    <s v="USD"/>
    <x v="1606"/>
    <x v="1607"/>
    <x v="0"/>
    <n v="205"/>
    <b v="1"/>
    <s v="music/rock"/>
    <n v="145"/>
    <n v="70.785399999999996"/>
    <x v="4"/>
    <s v="rock"/>
    <x v="1607"/>
    <d v="2012-06-14T19:24:11"/>
    <x v="0"/>
  </r>
  <r>
    <x v="1608"/>
    <x v="1608"/>
    <s v="The Devil &amp; Me's Debut album, &quot;...It's Not A Dream&quot;, featuring 9 original, Hard Rock songs."/>
    <n v="1200"/>
    <n v="1215"/>
    <x v="0"/>
    <s v="US"/>
    <s v="USD"/>
    <x v="1607"/>
    <x v="1608"/>
    <x v="0"/>
    <n v="23"/>
    <b v="1"/>
    <s v="music/rock"/>
    <n v="101"/>
    <n v="52.826099999999997"/>
    <x v="4"/>
    <s v="rock"/>
    <x v="1608"/>
    <d v="2014-01-01T05:26:00"/>
    <x v="0"/>
  </r>
  <r>
    <x v="1609"/>
    <x v="1609"/>
    <s v="Still the Sky's Limit is finishing their first full length album and going on a full US tour, and WE NEED YOUR HELP!"/>
    <n v="1500"/>
    <n v="1775"/>
    <x v="0"/>
    <s v="US"/>
    <s v="USD"/>
    <x v="1608"/>
    <x v="1609"/>
    <x v="0"/>
    <n v="4"/>
    <b v="1"/>
    <s v="music/rock"/>
    <n v="118"/>
    <n v="443.75"/>
    <x v="4"/>
    <s v="rock"/>
    <x v="1609"/>
    <d v="2011-11-02T08:00:00"/>
    <x v="0"/>
  </r>
  <r>
    <x v="1610"/>
    <x v="1610"/>
    <s v="So The Story Goes is the upcoming album from &quot;Just Joe&quot; Altier."/>
    <n v="2000"/>
    <n v="5437"/>
    <x v="0"/>
    <s v="US"/>
    <s v="USD"/>
    <x v="1609"/>
    <x v="1610"/>
    <x v="0"/>
    <n v="112"/>
    <b v="1"/>
    <s v="music/rock"/>
    <n v="272"/>
    <n v="48.544600000000003"/>
    <x v="4"/>
    <s v="rock"/>
    <x v="1610"/>
    <d v="2012-12-15T22:11:50"/>
    <x v="0"/>
  </r>
  <r>
    <x v="1611"/>
    <x v="1611"/>
    <s v="Skelton-Luns CD/7&quot; No Big Deal."/>
    <n v="800"/>
    <n v="1001"/>
    <x v="0"/>
    <s v="US"/>
    <s v="USD"/>
    <x v="1610"/>
    <x v="1611"/>
    <x v="0"/>
    <n v="27"/>
    <b v="1"/>
    <s v="music/rock"/>
    <n v="125"/>
    <n v="37.074100000000001"/>
    <x v="4"/>
    <s v="rock"/>
    <x v="1611"/>
    <d v="2013-06-05T00:00:32"/>
    <x v="0"/>
  </r>
  <r>
    <x v="1612"/>
    <x v="1612"/>
    <s v="Help us achieve our goal to get our van repaired, gassed up, and road-ready for our winter tour!"/>
    <n v="500"/>
    <n v="550"/>
    <x v="0"/>
    <s v="US"/>
    <s v="USD"/>
    <x v="1611"/>
    <x v="1612"/>
    <x v="0"/>
    <n v="11"/>
    <b v="1"/>
    <s v="music/rock"/>
    <n v="110"/>
    <n v="50"/>
    <x v="4"/>
    <s v="rock"/>
    <x v="1612"/>
    <d v="2013-01-02T20:59:44"/>
    <x v="0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x v="1612"/>
    <x v="1613"/>
    <x v="0"/>
    <n v="26"/>
    <b v="1"/>
    <s v="music/rock"/>
    <n v="102"/>
    <n v="39.038499999999999"/>
    <x v="4"/>
    <s v="rock"/>
    <x v="1613"/>
    <d v="2012-07-22T01:40:02"/>
    <x v="0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x v="0"/>
    <n v="77"/>
    <b v="1"/>
    <s v="music/rock"/>
    <n v="103"/>
    <n v="66.688299999999998"/>
    <x v="4"/>
    <s v="rock"/>
    <x v="1614"/>
    <d v="2014-08-03T17:00:00"/>
    <x v="0"/>
  </r>
  <r>
    <x v="1615"/>
    <x v="1615"/>
    <s v="We are Reno Divorce!! Here is a taste of our upcoming release and we invite you to be a part of it."/>
    <n v="8000"/>
    <n v="9130"/>
    <x v="0"/>
    <s v="US"/>
    <s v="USD"/>
    <x v="1614"/>
    <x v="1615"/>
    <x v="0"/>
    <n v="136"/>
    <b v="1"/>
    <s v="music/rock"/>
    <n v="114"/>
    <n v="67.132400000000004"/>
    <x v="4"/>
    <s v="rock"/>
    <x v="1615"/>
    <d v="2011-12-13T02:13:16"/>
    <x v="0"/>
  </r>
  <r>
    <x v="1616"/>
    <x v="1616"/>
    <s v="HELP! We don't have much time.....Join Aly Jados in making her new EP a reality before the world ends!!!!"/>
    <n v="10000"/>
    <n v="10420"/>
    <x v="0"/>
    <s v="US"/>
    <s v="USD"/>
    <x v="1615"/>
    <x v="1616"/>
    <x v="0"/>
    <n v="157"/>
    <b v="1"/>
    <s v="music/rock"/>
    <n v="104"/>
    <n v="66.369399999999999"/>
    <x v="4"/>
    <s v="rock"/>
    <x v="1616"/>
    <d v="2012-11-22T22:00:00"/>
    <x v="0"/>
  </r>
  <r>
    <x v="1617"/>
    <x v="1617"/>
    <s v="The Coffis Brothers &amp;The Mountain Men are recording a brand new full length record."/>
    <n v="7000"/>
    <n v="10210"/>
    <x v="0"/>
    <s v="US"/>
    <s v="USD"/>
    <x v="1616"/>
    <x v="1617"/>
    <x v="0"/>
    <n v="158"/>
    <b v="1"/>
    <s v="music/rock"/>
    <n v="146"/>
    <n v="64.6203"/>
    <x v="4"/>
    <s v="rock"/>
    <x v="1617"/>
    <d v="2013-11-01T19:00:00"/>
    <x v="0"/>
  </r>
  <r>
    <x v="1618"/>
    <x v="1618"/>
    <s v="Janus Word combines hard rock with melodic acoustic music for a unique and awesome sound."/>
    <n v="1500"/>
    <n v="1576"/>
    <x v="0"/>
    <s v="US"/>
    <s v="USD"/>
    <x v="1617"/>
    <x v="1618"/>
    <x v="0"/>
    <n v="27"/>
    <b v="1"/>
    <s v="music/rock"/>
    <n v="105"/>
    <n v="58.370399999999997"/>
    <x v="4"/>
    <s v="rock"/>
    <x v="1618"/>
    <d v="2013-03-08T15:42:15"/>
    <x v="0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x v="1619"/>
    <x v="0"/>
    <n v="23"/>
    <b v="1"/>
    <s v="music/rock"/>
    <n v="133"/>
    <n v="86.956500000000005"/>
    <x v="4"/>
    <s v="rock"/>
    <x v="1619"/>
    <d v="2014-09-15T04:28:06"/>
    <x v="0"/>
  </r>
  <r>
    <x v="1620"/>
    <x v="1620"/>
    <s v="Kickstarting my music career with 300 hard copy CDs of my first release."/>
    <n v="1000"/>
    <n v="1130"/>
    <x v="0"/>
    <s v="US"/>
    <s v="USD"/>
    <x v="1619"/>
    <x v="1620"/>
    <x v="0"/>
    <n v="17"/>
    <b v="1"/>
    <s v="music/rock"/>
    <n v="113"/>
    <n v="66.470600000000005"/>
    <x v="4"/>
    <s v="rock"/>
    <x v="1620"/>
    <d v="2013-02-23T08:09:00"/>
    <x v="0"/>
  </r>
  <r>
    <x v="1621"/>
    <x v="1621"/>
    <s v="Its long over due! Help us fund our debut album! We need all our friends and fans support on this! Lets make it happen!"/>
    <n v="5000"/>
    <n v="6060"/>
    <x v="0"/>
    <s v="US"/>
    <s v="USD"/>
    <x v="1620"/>
    <x v="1621"/>
    <x v="0"/>
    <n v="37"/>
    <b v="1"/>
    <s v="music/rock"/>
    <n v="121"/>
    <n v="163.78380000000001"/>
    <x v="4"/>
    <s v="rock"/>
    <x v="1621"/>
    <d v="2012-05-28T03:59:00"/>
    <x v="0"/>
  </r>
  <r>
    <x v="1622"/>
    <x v="1622"/>
    <s v="Join in PrincessFrank's conquest of the Rock&amp;Roll kingdom! Pledge your support and help him claim the throne of Rock!"/>
    <n v="6900"/>
    <n v="7019"/>
    <x v="0"/>
    <s v="US"/>
    <s v="USD"/>
    <x v="1621"/>
    <x v="1622"/>
    <x v="0"/>
    <n v="65"/>
    <b v="1"/>
    <s v="music/rock"/>
    <n v="102"/>
    <n v="107.9846"/>
    <x v="4"/>
    <s v="rock"/>
    <x v="1622"/>
    <d v="2014-12-17T07:59:00"/>
    <x v="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x v="1622"/>
    <x v="1623"/>
    <x v="0"/>
    <n v="18"/>
    <b v="1"/>
    <s v="music/rock"/>
    <n v="101"/>
    <n v="42.1111"/>
    <x v="4"/>
    <s v="rock"/>
    <x v="1623"/>
    <d v="2013-08-27T16:31:29"/>
    <x v="0"/>
  </r>
  <r>
    <x v="1624"/>
    <x v="1624"/>
    <s v="Joey De Noble is raising money to help record his latest music, and he wants YOU to be a part of it!"/>
    <n v="1000"/>
    <n v="1180"/>
    <x v="0"/>
    <s v="US"/>
    <s v="USD"/>
    <x v="1623"/>
    <x v="1624"/>
    <x v="0"/>
    <n v="25"/>
    <b v="1"/>
    <s v="music/rock"/>
    <n v="118"/>
    <n v="47.2"/>
    <x v="4"/>
    <s v="rock"/>
    <x v="1624"/>
    <d v="2013-01-09T08:48:55"/>
    <x v="0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x v="1625"/>
    <x v="0"/>
    <n v="104"/>
    <b v="1"/>
    <s v="music/rock"/>
    <n v="155"/>
    <n v="112.0192"/>
    <x v="4"/>
    <s v="rock"/>
    <x v="1625"/>
    <d v="2012-09-11T16:47:33"/>
    <x v="0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x v="1625"/>
    <x v="1626"/>
    <x v="0"/>
    <n v="108"/>
    <b v="1"/>
    <s v="music/rock"/>
    <n v="101"/>
    <n v="74.953699999999998"/>
    <x v="4"/>
    <s v="rock"/>
    <x v="1626"/>
    <d v="2013-12-01T21:21:07"/>
    <x v="0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x v="1627"/>
    <x v="0"/>
    <n v="38"/>
    <b v="1"/>
    <s v="music/rock"/>
    <n v="117"/>
    <n v="61.578899999999997"/>
    <x v="4"/>
    <s v="rock"/>
    <x v="1627"/>
    <d v="2012-11-26T04:59:00"/>
    <x v="0"/>
  </r>
  <r>
    <x v="1628"/>
    <x v="1628"/>
    <s v="Original Jewish rock music on human relationships and identity"/>
    <n v="4000"/>
    <n v="4037"/>
    <x v="0"/>
    <s v="US"/>
    <s v="USD"/>
    <x v="1627"/>
    <x v="1628"/>
    <x v="0"/>
    <n v="88"/>
    <b v="1"/>
    <s v="music/rock"/>
    <n v="101"/>
    <n v="45.875"/>
    <x v="4"/>
    <s v="rock"/>
    <x v="1628"/>
    <d v="2014-06-17T17:41:22"/>
    <x v="0"/>
  </r>
  <r>
    <x v="1629"/>
    <x v="1629"/>
    <s v="Help Off The Turnpike release new music, and set fire to everything!"/>
    <n v="6000"/>
    <n v="6220"/>
    <x v="0"/>
    <s v="US"/>
    <s v="USD"/>
    <x v="1628"/>
    <x v="1629"/>
    <x v="0"/>
    <n v="82"/>
    <b v="1"/>
    <s v="music/rock"/>
    <n v="104"/>
    <n v="75.853700000000003"/>
    <x v="4"/>
    <s v="rock"/>
    <x v="1629"/>
    <d v="2014-02-20T20:48:53"/>
    <x v="0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x v="1630"/>
    <x v="0"/>
    <n v="126"/>
    <b v="1"/>
    <s v="music/rock"/>
    <n v="265"/>
    <n v="84.206299999999999"/>
    <x v="4"/>
    <s v="rock"/>
    <x v="1630"/>
    <d v="2012-03-02T06:59:00"/>
    <x v="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x v="1631"/>
    <x v="0"/>
    <n v="133"/>
    <b v="1"/>
    <s v="music/rock"/>
    <n v="156"/>
    <n v="117.2256"/>
    <x v="4"/>
    <s v="rock"/>
    <x v="1631"/>
    <d v="2012-10-12T20:37:41"/>
    <x v="0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x v="0"/>
    <n v="47"/>
    <b v="1"/>
    <s v="music/rock"/>
    <n v="102"/>
    <n v="86.489400000000003"/>
    <x v="4"/>
    <s v="rock"/>
    <x v="1632"/>
    <d v="2011-09-24T08:10:54"/>
    <x v="0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x v="1633"/>
    <x v="0"/>
    <n v="58"/>
    <b v="1"/>
    <s v="music/rock"/>
    <n v="100"/>
    <n v="172.41380000000001"/>
    <x v="4"/>
    <s v="rock"/>
    <x v="1633"/>
    <d v="2012-01-16T05:00:00"/>
    <x v="0"/>
  </r>
  <r>
    <x v="1634"/>
    <x v="1634"/>
    <s v="Recording Debut  Album w/ Producer Ikey Owens from Free Moral Agents/ The Mars Volta"/>
    <n v="2000"/>
    <n v="2010"/>
    <x v="0"/>
    <s v="US"/>
    <s v="USD"/>
    <x v="1633"/>
    <x v="1634"/>
    <x v="0"/>
    <n v="32"/>
    <b v="1"/>
    <s v="music/rock"/>
    <n v="101"/>
    <n v="62.8125"/>
    <x v="4"/>
    <s v="rock"/>
    <x v="1634"/>
    <d v="2011-06-02T05:59:00"/>
    <x v="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x v="1635"/>
    <x v="0"/>
    <n v="37"/>
    <b v="1"/>
    <s v="music/rock"/>
    <n v="125"/>
    <n v="67.729699999999994"/>
    <x v="4"/>
    <s v="rock"/>
    <x v="1635"/>
    <d v="2016-07-11T20:51:01"/>
    <x v="0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x v="1636"/>
    <x v="0"/>
    <n v="87"/>
    <b v="1"/>
    <s v="music/rock"/>
    <n v="104"/>
    <n v="53.563200000000002"/>
    <x v="4"/>
    <s v="rock"/>
    <x v="1636"/>
    <d v="2011-06-12T04:00:00"/>
    <x v="0"/>
  </r>
  <r>
    <x v="1637"/>
    <x v="1637"/>
    <s v="We (the band Sunset) has been invited to play in Philadelphia.   Help us get there and you will receive special prizes."/>
    <n v="500"/>
    <n v="519"/>
    <x v="0"/>
    <s v="US"/>
    <s v="USD"/>
    <x v="1636"/>
    <x v="1637"/>
    <x v="0"/>
    <n v="15"/>
    <b v="1"/>
    <s v="music/rock"/>
    <n v="104"/>
    <n v="34.6"/>
    <x v="4"/>
    <s v="rock"/>
    <x v="1637"/>
    <d v="2009-12-31T23:39:00"/>
    <x v="0"/>
  </r>
  <r>
    <x v="1638"/>
    <x v="1638"/>
    <s v="Avenues will be going in to the studio to record a new EP with Matt Allison!"/>
    <n v="1000"/>
    <n v="1050"/>
    <x v="0"/>
    <s v="US"/>
    <s v="USD"/>
    <x v="1637"/>
    <x v="1638"/>
    <x v="0"/>
    <n v="27"/>
    <b v="1"/>
    <s v="music/rock"/>
    <n v="105"/>
    <n v="38.8889"/>
    <x v="4"/>
    <s v="rock"/>
    <x v="1638"/>
    <d v="2013-02-28T21:25:00"/>
    <x v="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x v="1639"/>
    <x v="0"/>
    <n v="19"/>
    <b v="1"/>
    <s v="music/rock"/>
    <n v="100"/>
    <n v="94.736800000000002"/>
    <x v="4"/>
    <s v="rock"/>
    <x v="1639"/>
    <d v="2012-03-03T15:39:25"/>
    <x v="0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x v="1640"/>
    <x v="0"/>
    <n v="17"/>
    <b v="1"/>
    <s v="music/rock"/>
    <n v="170"/>
    <n v="39.967100000000002"/>
    <x v="4"/>
    <s v="rock"/>
    <x v="1640"/>
    <d v="2010-08-03T01:59:00"/>
    <x v="0"/>
  </r>
  <r>
    <x v="1641"/>
    <x v="1641"/>
    <s v="Music Video For Upbeat and Inspiring Song - Run For Your Life"/>
    <n v="2500"/>
    <n v="2535"/>
    <x v="0"/>
    <s v="US"/>
    <s v="USD"/>
    <x v="1640"/>
    <x v="1641"/>
    <x v="0"/>
    <n v="26"/>
    <b v="1"/>
    <s v="music/pop"/>
    <n v="101"/>
    <n v="97.5"/>
    <x v="4"/>
    <s v="pop"/>
    <x v="1641"/>
    <d v="2014-12-19T14:19:04"/>
    <x v="0"/>
  </r>
  <r>
    <x v="1642"/>
    <x v="1642"/>
    <s v="Pop Garden Radio Presents: The Rock on the Road Tour Season 2 CD. 23 great Pop tracks from independent Pop artists."/>
    <n v="1200"/>
    <n v="1200"/>
    <x v="0"/>
    <s v="US"/>
    <s v="USD"/>
    <x v="1641"/>
    <x v="1642"/>
    <x v="0"/>
    <n v="28"/>
    <b v="1"/>
    <s v="music/pop"/>
    <n v="100"/>
    <n v="42.857100000000003"/>
    <x v="4"/>
    <s v="pop"/>
    <x v="1642"/>
    <d v="2011-06-14T00:35:27"/>
    <x v="0"/>
  </r>
  <r>
    <x v="1643"/>
    <x v="1643"/>
    <s v="This Is All Now is putting out a brand new record, and we need YOUR help to do it!"/>
    <n v="5000"/>
    <n v="6235"/>
    <x v="0"/>
    <s v="US"/>
    <s v="USD"/>
    <x v="1642"/>
    <x v="1643"/>
    <x v="0"/>
    <n v="37"/>
    <b v="1"/>
    <s v="music/pop"/>
    <n v="125"/>
    <n v="168.51349999999999"/>
    <x v="4"/>
    <s v="pop"/>
    <x v="1643"/>
    <d v="2012-09-24T19:46:52"/>
    <x v="0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x v="1643"/>
    <x v="1644"/>
    <x v="0"/>
    <n v="128"/>
    <b v="1"/>
    <s v="music/pop"/>
    <n v="110"/>
    <n v="85.546899999999994"/>
    <x v="4"/>
    <s v="pop"/>
    <x v="1644"/>
    <d v="2012-11-22T02:26:00"/>
    <x v="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x v="1645"/>
    <x v="0"/>
    <n v="10"/>
    <b v="1"/>
    <s v="music/pop"/>
    <n v="111"/>
    <n v="554"/>
    <x v="4"/>
    <s v="pop"/>
    <x v="1645"/>
    <d v="2013-09-18T14:49:00"/>
    <x v="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x v="1646"/>
    <x v="0"/>
    <n v="83"/>
    <b v="1"/>
    <s v="music/pop"/>
    <n v="110"/>
    <n v="26.554200000000002"/>
    <x v="4"/>
    <s v="pop"/>
    <x v="1646"/>
    <d v="2014-08-14T18:11:00"/>
    <x v="0"/>
  </r>
  <r>
    <x v="1647"/>
    <x v="1647"/>
    <s v="Grammy Pop Soul Artist Jaysin is raising funds to make the most EPIC Music Video ever and he wants to PUT YOU IN IT!"/>
    <n v="5000"/>
    <n v="5236"/>
    <x v="0"/>
    <s v="US"/>
    <s v="USD"/>
    <x v="1646"/>
    <x v="1647"/>
    <x v="0"/>
    <n v="46"/>
    <b v="1"/>
    <s v="music/pop"/>
    <n v="105"/>
    <n v="113.8261"/>
    <x v="4"/>
    <s v="pop"/>
    <x v="1647"/>
    <d v="2012-06-09T09:49:37"/>
    <x v="0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x v="1647"/>
    <x v="1648"/>
    <x v="0"/>
    <n v="90"/>
    <b v="1"/>
    <s v="music/pop"/>
    <n v="125"/>
    <n v="32.011099999999999"/>
    <x v="4"/>
    <s v="pop"/>
    <x v="1648"/>
    <d v="2011-03-20T15:54:42"/>
    <x v="0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x v="1649"/>
    <x v="0"/>
    <n v="81"/>
    <b v="1"/>
    <s v="music/pop"/>
    <n v="101"/>
    <n v="47.189300000000003"/>
    <x v="4"/>
    <s v="pop"/>
    <x v="1649"/>
    <d v="2014-05-23T16:25:55"/>
    <x v="0"/>
  </r>
  <r>
    <x v="1650"/>
    <x v="1650"/>
    <s v="Help me record a CD that uses pop styling to give a fresh sound to ancient wisdom from scripture!"/>
    <n v="2000"/>
    <n v="2831"/>
    <x v="0"/>
    <s v="US"/>
    <s v="USD"/>
    <x v="1649"/>
    <x v="1650"/>
    <x v="0"/>
    <n v="32"/>
    <b v="1"/>
    <s v="music/pop"/>
    <n v="142"/>
    <n v="88.468800000000002"/>
    <x v="4"/>
    <s v="pop"/>
    <x v="1650"/>
    <d v="2013-10-09T10:27:17"/>
    <x v="0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x v="0"/>
    <n v="20"/>
    <b v="1"/>
    <s v="music/pop"/>
    <n v="101"/>
    <n v="100.75"/>
    <x v="4"/>
    <s v="pop"/>
    <x v="1651"/>
    <d v="2011-04-26T06:59:00"/>
    <x v="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x v="1652"/>
    <x v="0"/>
    <n v="70"/>
    <b v="1"/>
    <s v="music/pop"/>
    <n v="101"/>
    <n v="64.714299999999994"/>
    <x v="4"/>
    <s v="pop"/>
    <x v="1652"/>
    <d v="2013-11-24T12:49:53"/>
    <x v="0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x v="1652"/>
    <x v="1653"/>
    <x v="0"/>
    <n v="168"/>
    <b v="1"/>
    <s v="music/pop"/>
    <n v="174"/>
    <n v="51.854300000000002"/>
    <x v="4"/>
    <s v="pop"/>
    <x v="1653"/>
    <d v="2011-04-24T20:01:36"/>
    <x v="0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x v="1654"/>
    <x v="0"/>
    <n v="34"/>
    <b v="1"/>
    <s v="music/pop"/>
    <n v="120"/>
    <n v="38.7941"/>
    <x v="4"/>
    <s v="pop"/>
    <x v="1654"/>
    <d v="2012-04-18T21:22:40"/>
    <x v="0"/>
  </r>
  <r>
    <x v="1655"/>
    <x v="1655"/>
    <s v="Berklee College of Music student, Meg Porter needs YOUR help to fund her very first EP!"/>
    <n v="1500"/>
    <n v="2143"/>
    <x v="0"/>
    <s v="US"/>
    <s v="USD"/>
    <x v="1654"/>
    <x v="1655"/>
    <x v="0"/>
    <n v="48"/>
    <b v="1"/>
    <s v="music/pop"/>
    <n v="143"/>
    <n v="44.645800000000001"/>
    <x v="4"/>
    <s v="pop"/>
    <x v="1655"/>
    <d v="2012-04-05T18:00:20"/>
    <x v="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x v="1655"/>
    <x v="1656"/>
    <x v="0"/>
    <n v="48"/>
    <b v="1"/>
    <s v="music/pop"/>
    <n v="100"/>
    <n v="156.77330000000001"/>
    <x v="4"/>
    <s v="pop"/>
    <x v="1656"/>
    <d v="2012-12-13T22:17:32"/>
    <x v="0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x v="0"/>
    <n v="221"/>
    <b v="1"/>
    <s v="music/pop"/>
    <n v="105"/>
    <n v="118.7034"/>
    <x v="4"/>
    <s v="pop"/>
    <x v="1657"/>
    <d v="2012-05-24T18:46:08"/>
    <x v="0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x v="1658"/>
    <x v="0"/>
    <n v="107"/>
    <b v="1"/>
    <s v="music/pop"/>
    <n v="132"/>
    <n v="74.149500000000003"/>
    <x v="4"/>
    <s v="pop"/>
    <x v="1658"/>
    <d v="2012-12-18T14:20:00"/>
    <x v="0"/>
  </r>
  <r>
    <x v="1659"/>
    <x v="1659"/>
    <s v="The long awaited Christmas EP is in session! We need your help to get it professionally mixed, produced and manufactured."/>
    <n v="500"/>
    <n v="564"/>
    <x v="0"/>
    <s v="GB"/>
    <s v="GBP"/>
    <x v="1658"/>
    <x v="1659"/>
    <x v="0"/>
    <n v="45"/>
    <b v="1"/>
    <s v="music/pop"/>
    <n v="113"/>
    <n v="12.533300000000001"/>
    <x v="4"/>
    <s v="pop"/>
    <x v="1659"/>
    <d v="2013-12-17T12:00:00"/>
    <x v="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x v="1660"/>
    <x v="0"/>
    <n v="36"/>
    <b v="1"/>
    <s v="music/pop"/>
    <n v="1254"/>
    <n v="27.8611"/>
    <x v="4"/>
    <s v="pop"/>
    <x v="1660"/>
    <d v="2016-04-30T21:59:00"/>
    <x v="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x v="0"/>
    <n v="101"/>
    <b v="1"/>
    <s v="music/pop"/>
    <n v="103"/>
    <n v="80.178200000000004"/>
    <x v="4"/>
    <s v="pop"/>
    <x v="1661"/>
    <d v="2016-01-17T21:00:00"/>
    <x v="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x v="0"/>
    <n v="62"/>
    <b v="1"/>
    <s v="music/pop"/>
    <n v="103"/>
    <n v="132.43549999999999"/>
    <x v="4"/>
    <s v="pop"/>
    <x v="1662"/>
    <d v="2011-12-31T05:45:36"/>
    <x v="0"/>
  </r>
  <r>
    <x v="1663"/>
    <x v="1663"/>
    <s v="music is as important to the eyes as it is to the ears. help bring ghost to life in front of your eyes."/>
    <n v="1000"/>
    <n v="1080"/>
    <x v="0"/>
    <s v="US"/>
    <s v="USD"/>
    <x v="1662"/>
    <x v="1663"/>
    <x v="0"/>
    <n v="32"/>
    <b v="1"/>
    <s v="music/pop"/>
    <n v="108"/>
    <n v="33.75"/>
    <x v="4"/>
    <s v="pop"/>
    <x v="1663"/>
    <d v="2015-02-01T00:31:47"/>
    <x v="0"/>
  </r>
  <r>
    <x v="1664"/>
    <x v="1664"/>
    <s v="Korean-American Soprano Grace's Debut Album - coming up in June 2012. Come and be part of this exciting project!"/>
    <n v="2500"/>
    <n v="3060.22"/>
    <x v="0"/>
    <s v="US"/>
    <s v="USD"/>
    <x v="1663"/>
    <x v="1664"/>
    <x v="0"/>
    <n v="89"/>
    <b v="1"/>
    <s v="music/pop"/>
    <n v="122"/>
    <n v="34.384500000000003"/>
    <x v="4"/>
    <s v="pop"/>
    <x v="1664"/>
    <d v="2012-03-16T03:59:00"/>
    <x v="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x v="1665"/>
    <x v="0"/>
    <n v="93"/>
    <b v="1"/>
    <s v="music/pop"/>
    <n v="119"/>
    <n v="44.957000000000001"/>
    <x v="4"/>
    <s v="pop"/>
    <x v="1665"/>
    <d v="2011-02-22T03:00:00"/>
    <x v="0"/>
  </r>
  <r>
    <x v="1666"/>
    <x v="1666"/>
    <s v="Play a KEY role in Venus On Fire's success - Working with a World Class Producer to make a memorable EP."/>
    <n v="2500"/>
    <n v="4022"/>
    <x v="0"/>
    <s v="US"/>
    <s v="USD"/>
    <x v="1665"/>
    <x v="1666"/>
    <x v="0"/>
    <n v="98"/>
    <b v="1"/>
    <s v="music/pop"/>
    <n v="161"/>
    <n v="41.040799999999997"/>
    <x v="4"/>
    <s v="pop"/>
    <x v="1666"/>
    <d v="2013-03-28T05:04:33"/>
    <x v="0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x v="1667"/>
    <x v="0"/>
    <n v="82"/>
    <b v="1"/>
    <s v="music/pop"/>
    <n v="127"/>
    <n v="52.5976"/>
    <x v="4"/>
    <s v="pop"/>
    <x v="1667"/>
    <d v="2014-03-11T06:59:00"/>
    <x v="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x v="1668"/>
    <x v="0"/>
    <n v="116"/>
    <b v="1"/>
    <s v="music/pop"/>
    <n v="103"/>
    <n v="70.784499999999994"/>
    <x v="4"/>
    <s v="pop"/>
    <x v="1668"/>
    <d v="2011-11-28T04:35:39"/>
    <x v="0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x v="1668"/>
    <x v="1669"/>
    <x v="0"/>
    <n v="52"/>
    <b v="1"/>
    <s v="music/pop"/>
    <n v="140"/>
    <n v="53.75"/>
    <x v="4"/>
    <s v="pop"/>
    <x v="1669"/>
    <d v="2016-05-31T21:14:36"/>
    <x v="0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x v="0"/>
    <n v="23"/>
    <b v="1"/>
    <s v="music/pop"/>
    <n v="103"/>
    <n v="44.608699999999999"/>
    <x v="4"/>
    <s v="pop"/>
    <x v="1670"/>
    <d v="2010-07-05T04:00:00"/>
    <x v="0"/>
  </r>
  <r>
    <x v="1671"/>
    <x v="1671"/>
    <s v="I am seeking funding in order to help take my music from a hobby to a career."/>
    <n v="2000"/>
    <n v="2013.47"/>
    <x v="0"/>
    <s v="US"/>
    <s v="USD"/>
    <x v="1670"/>
    <x v="1671"/>
    <x v="0"/>
    <n v="77"/>
    <b v="1"/>
    <s v="music/pop"/>
    <n v="101"/>
    <n v="26.149000000000001"/>
    <x v="4"/>
    <s v="pop"/>
    <x v="1671"/>
    <d v="2016-08-01T13:03:34"/>
    <x v="0"/>
  </r>
  <r>
    <x v="1672"/>
    <x v="1672"/>
    <s v="Sweet, sweet harmonies from Portland Oregon's premiere high school women's a cappella group."/>
    <n v="1700"/>
    <n v="1920"/>
    <x v="0"/>
    <s v="US"/>
    <s v="USD"/>
    <x v="1671"/>
    <x v="1672"/>
    <x v="0"/>
    <n v="49"/>
    <b v="1"/>
    <s v="music/pop"/>
    <n v="113"/>
    <n v="39.183700000000002"/>
    <x v="4"/>
    <s v="pop"/>
    <x v="1672"/>
    <d v="2012-06-04T15:45:30"/>
    <x v="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x v="1672"/>
    <x v="1673"/>
    <x v="0"/>
    <n v="59"/>
    <b v="1"/>
    <s v="music/pop"/>
    <n v="128"/>
    <n v="45.593200000000003"/>
    <x v="4"/>
    <s v="pop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x v="0"/>
    <n v="113"/>
    <b v="1"/>
    <s v="music/pop"/>
    <n v="202"/>
    <n v="89.247799999999998"/>
    <x v="4"/>
    <s v="pop"/>
    <x v="1674"/>
    <d v="2016-08-18T06:59:00"/>
    <x v="0"/>
  </r>
  <r>
    <x v="1675"/>
    <x v="1675"/>
    <s v="The Great Party is releasing their debut album. Here's your chance to be a part of it!"/>
    <n v="1000"/>
    <n v="1374.16"/>
    <x v="0"/>
    <s v="US"/>
    <s v="USD"/>
    <x v="1674"/>
    <x v="1675"/>
    <x v="0"/>
    <n v="34"/>
    <b v="1"/>
    <s v="music/pop"/>
    <n v="137"/>
    <n v="40.416499999999999"/>
    <x v="4"/>
    <s v="pop"/>
    <x v="1675"/>
    <d v="2011-10-16T22:03:00"/>
    <x v="0"/>
  </r>
  <r>
    <x v="1676"/>
    <x v="1676"/>
    <s v="Help fund Bridge 19's tour in support of their first duo record, to be released in May 2012."/>
    <n v="3000"/>
    <n v="3460"/>
    <x v="0"/>
    <s v="US"/>
    <s v="USD"/>
    <x v="1675"/>
    <x v="1676"/>
    <x v="0"/>
    <n v="42"/>
    <b v="1"/>
    <s v="music/pop"/>
    <n v="115"/>
    <n v="82.381"/>
    <x v="4"/>
    <s v="pop"/>
    <x v="1676"/>
    <d v="2012-04-21T03:59:00"/>
    <x v="0"/>
  </r>
  <r>
    <x v="1677"/>
    <x v="1677"/>
    <s v="It's time to record my new album. Studio, musicians and arranger are ready, are you coming on this journey with me?"/>
    <n v="6000"/>
    <n v="6700"/>
    <x v="0"/>
    <s v="ES"/>
    <s v="EUR"/>
    <x v="1676"/>
    <x v="1677"/>
    <x v="0"/>
    <n v="42"/>
    <b v="1"/>
    <s v="music/pop"/>
    <n v="112"/>
    <n v="159.52379999999999"/>
    <x v="4"/>
    <s v="pop"/>
    <x v="1677"/>
    <d v="2016-04-16T05:59:00"/>
    <x v="0"/>
  </r>
  <r>
    <x v="1678"/>
    <x v="1678"/>
    <s v="Help me make an amazing music video so that I can take my music to the next level and get a manager!"/>
    <n v="1500"/>
    <n v="1776"/>
    <x v="0"/>
    <s v="US"/>
    <s v="USD"/>
    <x v="1677"/>
    <x v="1678"/>
    <x v="0"/>
    <n v="49"/>
    <b v="1"/>
    <s v="music/pop"/>
    <n v="118"/>
    <n v="36.244900000000001"/>
    <x v="4"/>
    <s v="pop"/>
    <x v="1678"/>
    <d v="2014-02-06T20:31:11"/>
    <x v="0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x v="0"/>
    <n v="56"/>
    <b v="1"/>
    <s v="music/pop"/>
    <n v="175"/>
    <n v="62.5"/>
    <x v="4"/>
    <s v="pop"/>
    <x v="1679"/>
    <d v="2011-07-22T01:39:05"/>
    <x v="0"/>
  </r>
  <r>
    <x v="1680"/>
    <x v="1680"/>
    <s v="Working Musician dilemma #164: how the taxman put Kick the Record 2.0 on hold"/>
    <n v="1000"/>
    <n v="1175"/>
    <x v="0"/>
    <s v="US"/>
    <s v="USD"/>
    <x v="1679"/>
    <x v="1680"/>
    <x v="0"/>
    <n v="25"/>
    <b v="1"/>
    <s v="music/pop"/>
    <n v="118"/>
    <n v="47"/>
    <x v="4"/>
    <s v="pop"/>
    <x v="1680"/>
    <d v="2014-07-12T18:11:07"/>
    <x v="0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x v="0"/>
    <n v="884"/>
    <b v="0"/>
    <s v="music/faith"/>
    <n v="101"/>
    <n v="74.575100000000006"/>
    <x v="4"/>
    <s v="faith"/>
    <x v="1681"/>
    <d v="2017-03-29T02:00:00"/>
    <x v="0"/>
  </r>
  <r>
    <x v="1682"/>
    <x v="1682"/>
    <s v="Christian singer-wongerwriter searching for funding to record CD of original Christian music."/>
    <n v="6000"/>
    <n v="0"/>
    <x v="3"/>
    <s v="US"/>
    <s v="USD"/>
    <x v="1681"/>
    <x v="1682"/>
    <x v="0"/>
    <n v="0"/>
    <b v="0"/>
    <s v="music/faith"/>
    <n v="0"/>
    <s v="N/A"/>
    <x v="4"/>
    <s v="faith"/>
    <x v="1682"/>
    <d v="2017-04-14T04:07:40"/>
    <x v="0"/>
  </r>
  <r>
    <x v="1683"/>
    <x v="1683"/>
    <s v="Rendre tÃ©moignage de ce que Dieu fait chaque jour pour moi et venir en  aide  aux autres, c'est  mon but."/>
    <n v="3500"/>
    <n v="760"/>
    <x v="3"/>
    <s v="FR"/>
    <s v="EUR"/>
    <x v="1682"/>
    <x v="1683"/>
    <x v="0"/>
    <n v="10"/>
    <b v="0"/>
    <s v="music/faith"/>
    <n v="22"/>
    <n v="76"/>
    <x v="4"/>
    <s v="faith"/>
    <x v="1683"/>
    <d v="2017-04-07T18:45:38"/>
    <x v="0"/>
  </r>
  <r>
    <x v="1684"/>
    <x v="1684"/>
    <s v="New Music from Marty Mikles!  A new EP all about God's Goodness &amp; Mercy."/>
    <n v="8000"/>
    <n v="8730"/>
    <x v="3"/>
    <s v="US"/>
    <s v="USD"/>
    <x v="1683"/>
    <x v="1684"/>
    <x v="0"/>
    <n v="101"/>
    <b v="0"/>
    <s v="music/faith"/>
    <n v="109"/>
    <n v="86.435599999999994"/>
    <x v="4"/>
    <s v="faith"/>
    <x v="1684"/>
    <d v="2017-03-17T18:34:01"/>
    <x v="0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x v="1684"/>
    <x v="1685"/>
    <x v="0"/>
    <n v="15"/>
    <b v="0"/>
    <s v="music/faith"/>
    <n v="103"/>
    <n v="24"/>
    <x v="4"/>
    <s v="faith"/>
    <x v="1685"/>
    <d v="2017-03-24T05:00:23"/>
    <x v="0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x v="1686"/>
    <x v="0"/>
    <n v="1"/>
    <b v="0"/>
    <s v="music/faith"/>
    <n v="0"/>
    <n v="18"/>
    <x v="4"/>
    <s v="faith"/>
    <x v="1686"/>
    <d v="2017-04-27T19:15:19"/>
    <x v="0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x v="0"/>
    <n v="39"/>
    <b v="0"/>
    <s v="music/faith"/>
    <n v="31"/>
    <n v="80.128200000000007"/>
    <x v="4"/>
    <s v="faith"/>
    <x v="1687"/>
    <d v="2017-04-10T20:15:00"/>
    <x v="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x v="1688"/>
    <x v="0"/>
    <n v="7"/>
    <b v="0"/>
    <s v="music/faith"/>
    <n v="44"/>
    <n v="253.1429"/>
    <x v="4"/>
    <s v="faith"/>
    <x v="1688"/>
    <d v="2017-04-09T11:49:54"/>
    <x v="0"/>
  </r>
  <r>
    <x v="1689"/>
    <x v="1689"/>
    <s v="Praising the Living God in the second half of life."/>
    <n v="2400"/>
    <n v="2400"/>
    <x v="3"/>
    <s v="US"/>
    <s v="USD"/>
    <x v="1688"/>
    <x v="1689"/>
    <x v="0"/>
    <n v="14"/>
    <b v="0"/>
    <s v="music/faith"/>
    <n v="100"/>
    <n v="171.42859999999999"/>
    <x v="4"/>
    <s v="faith"/>
    <x v="1689"/>
    <d v="2017-03-16T21:37:10"/>
    <x v="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x v="1689"/>
    <x v="1690"/>
    <x v="0"/>
    <n v="11"/>
    <b v="0"/>
    <s v="music/faith"/>
    <n v="25"/>
    <n v="57.7273"/>
    <x v="4"/>
    <s v="faith"/>
    <x v="1690"/>
    <d v="2017-04-06T09:20:42"/>
    <x v="0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x v="0"/>
    <n v="38"/>
    <b v="0"/>
    <s v="music/faith"/>
    <n v="33"/>
    <n v="264.26319999999998"/>
    <x v="4"/>
    <s v="faith"/>
    <x v="1691"/>
    <d v="2017-04-03T01:00:00"/>
    <x v="0"/>
  </r>
  <r>
    <x v="1692"/>
    <x v="1692"/>
    <s v="After 3 years.....It's time for some new music! Album #2 is in motion and I can't wait to share it with all of you!"/>
    <n v="5000"/>
    <n v="2390"/>
    <x v="3"/>
    <s v="US"/>
    <s v="USD"/>
    <x v="1691"/>
    <x v="1692"/>
    <x v="0"/>
    <n v="15"/>
    <b v="0"/>
    <s v="music/faith"/>
    <n v="48"/>
    <n v="159.33330000000001"/>
    <x v="4"/>
    <s v="faith"/>
    <x v="1692"/>
    <d v="2017-03-26T23:59:00"/>
    <x v="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x v="0"/>
    <n v="8"/>
    <b v="0"/>
    <s v="music/faith"/>
    <n v="9"/>
    <n v="35"/>
    <x v="4"/>
    <s v="faith"/>
    <x v="1693"/>
    <d v="2017-04-09T20:00:00"/>
    <x v="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x v="1694"/>
    <x v="0"/>
    <n v="1"/>
    <b v="0"/>
    <s v="music/faith"/>
    <n v="0"/>
    <n v="5"/>
    <x v="4"/>
    <s v="faith"/>
    <x v="1694"/>
    <d v="2017-03-27T04:36:00"/>
    <x v="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x v="0"/>
    <n v="23"/>
    <b v="0"/>
    <s v="music/faith"/>
    <n v="12"/>
    <n v="61.087000000000003"/>
    <x v="4"/>
    <s v="faith"/>
    <x v="1695"/>
    <d v="2017-04-10T01:00:00"/>
    <x v="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x v="1696"/>
    <x v="0"/>
    <n v="0"/>
    <b v="0"/>
    <s v="music/faith"/>
    <n v="0"/>
    <s v="N/A"/>
    <x v="4"/>
    <s v="faith"/>
    <x v="1696"/>
    <d v="2017-04-01T00:40:11"/>
    <x v="0"/>
  </r>
  <r>
    <x v="1697"/>
    <x v="1697"/>
    <s v="You can help create an awesome new worship album and in return get exclusive rewards ONLY for backers of this project."/>
    <n v="12500"/>
    <n v="2526"/>
    <x v="3"/>
    <s v="US"/>
    <s v="USD"/>
    <x v="1696"/>
    <x v="1697"/>
    <x v="0"/>
    <n v="22"/>
    <b v="0"/>
    <s v="music/faith"/>
    <n v="20"/>
    <n v="114.8182"/>
    <x v="4"/>
    <s v="faith"/>
    <x v="1697"/>
    <d v="2017-04-09T23:47:28"/>
    <x v="0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x v="0"/>
    <n v="0"/>
    <b v="0"/>
    <s v="music/faith"/>
    <n v="0"/>
    <s v="N/A"/>
    <x v="4"/>
    <s v="faith"/>
    <x v="1698"/>
    <d v="2017-03-26T03:33:00"/>
    <x v="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x v="1699"/>
    <x v="0"/>
    <n v="4"/>
    <b v="0"/>
    <s v="music/faith"/>
    <n v="4"/>
    <n v="54"/>
    <x v="4"/>
    <s v="faith"/>
    <x v="1699"/>
    <d v="2017-04-11T20:44:05"/>
    <x v="0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x v="1700"/>
    <x v="0"/>
    <n v="79"/>
    <b v="0"/>
    <s v="music/faith"/>
    <n v="26"/>
    <n v="65.974699999999999"/>
    <x v="4"/>
    <s v="faith"/>
    <x v="1700"/>
    <d v="2017-04-01T04:00:00"/>
    <x v="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x v="1701"/>
    <x v="0"/>
    <n v="2"/>
    <b v="0"/>
    <s v="music/faith"/>
    <n v="0"/>
    <n v="5"/>
    <x v="4"/>
    <s v="faith"/>
    <x v="1701"/>
    <d v="2015-01-15T15:56:45"/>
    <x v="0"/>
  </r>
  <r>
    <x v="1702"/>
    <x v="1702"/>
    <s v="I can do all things through christ jesus"/>
    <n v="16500"/>
    <n v="1"/>
    <x v="2"/>
    <s v="US"/>
    <s v="USD"/>
    <x v="1701"/>
    <x v="1702"/>
    <x v="0"/>
    <n v="1"/>
    <b v="0"/>
    <s v="music/faith"/>
    <n v="0"/>
    <n v="1"/>
    <x v="4"/>
    <s v="faith"/>
    <x v="1702"/>
    <d v="2015-03-30T19:52:30"/>
    <x v="0"/>
  </r>
  <r>
    <x v="1703"/>
    <x v="1703"/>
    <s v="I would love for you to be a part of helping me raise money for music and video production to launch my first Worship album!"/>
    <n v="5000"/>
    <n v="51"/>
    <x v="2"/>
    <s v="US"/>
    <s v="USD"/>
    <x v="1702"/>
    <x v="1703"/>
    <x v="0"/>
    <n v="2"/>
    <b v="0"/>
    <s v="music/faith"/>
    <n v="1"/>
    <n v="25.5"/>
    <x v="4"/>
    <s v="faith"/>
    <x v="1703"/>
    <d v="2015-08-31T06:45:37"/>
    <x v="0"/>
  </r>
  <r>
    <x v="1704"/>
    <x v="1704"/>
    <s v="We want to record an album of popular praise &amp; worship songs with our own influence and style."/>
    <n v="2000"/>
    <n v="1302"/>
    <x v="2"/>
    <s v="US"/>
    <s v="USD"/>
    <x v="1703"/>
    <x v="1704"/>
    <x v="0"/>
    <n v="11"/>
    <b v="0"/>
    <s v="music/faith"/>
    <n v="65"/>
    <n v="118.36360000000001"/>
    <x v="4"/>
    <s v="faith"/>
    <x v="1704"/>
    <d v="2015-02-16T03:21:13"/>
    <x v="0"/>
  </r>
  <r>
    <x v="1705"/>
    <x v="1705"/>
    <s v="An instrumental album that ranges from hymns to contemporary music. All the music is recorded by myself."/>
    <n v="2000"/>
    <n v="0"/>
    <x v="2"/>
    <s v="US"/>
    <s v="USD"/>
    <x v="1704"/>
    <x v="1705"/>
    <x v="0"/>
    <n v="0"/>
    <b v="0"/>
    <s v="music/faith"/>
    <n v="0"/>
    <s v="N/A"/>
    <x v="4"/>
    <s v="faith"/>
    <x v="1705"/>
    <d v="2015-09-09T16:00:00"/>
    <x v="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x v="1706"/>
    <x v="0"/>
    <n v="0"/>
    <b v="0"/>
    <s v="music/faith"/>
    <n v="0"/>
    <s v="N/A"/>
    <x v="4"/>
    <s v="faith"/>
    <x v="1706"/>
    <d v="2015-08-23T07:21:12"/>
    <x v="0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x v="1707"/>
    <x v="0"/>
    <n v="9"/>
    <b v="0"/>
    <s v="music/faith"/>
    <n v="10"/>
    <n v="54.1111"/>
    <x v="4"/>
    <s v="faith"/>
    <x v="1707"/>
    <d v="2016-03-28T16:18:15"/>
    <x v="0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x v="1708"/>
    <x v="0"/>
    <n v="0"/>
    <b v="0"/>
    <s v="music/faith"/>
    <n v="0"/>
    <s v="N/A"/>
    <x v="4"/>
    <s v="faith"/>
    <x v="1708"/>
    <d v="2016-05-01T20:48:26"/>
    <x v="0"/>
  </r>
  <r>
    <x v="1709"/>
    <x v="1709"/>
    <s v="A project to set psalms to music. The psalms are taken from the English Standard Version (ESV) of the Bible."/>
    <n v="1750"/>
    <n v="85"/>
    <x v="2"/>
    <s v="US"/>
    <s v="USD"/>
    <x v="1708"/>
    <x v="1709"/>
    <x v="0"/>
    <n v="4"/>
    <b v="0"/>
    <s v="music/faith"/>
    <n v="5"/>
    <n v="21.25"/>
    <x v="4"/>
    <s v="faith"/>
    <x v="1709"/>
    <d v="2014-08-31T19:39:00"/>
    <x v="0"/>
  </r>
  <r>
    <x v="1710"/>
    <x v="1710"/>
    <s v="We want to create a gospel live album which has never been produced before."/>
    <n v="5000"/>
    <n v="34"/>
    <x v="2"/>
    <s v="DE"/>
    <s v="EUR"/>
    <x v="1709"/>
    <x v="1710"/>
    <x v="0"/>
    <n v="1"/>
    <b v="0"/>
    <s v="music/faith"/>
    <n v="1"/>
    <n v="34"/>
    <x v="4"/>
    <s v="faith"/>
    <x v="1710"/>
    <d v="2016-01-18T13:00:00"/>
    <x v="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x v="1711"/>
    <x v="0"/>
    <n v="2"/>
    <b v="0"/>
    <s v="music/faith"/>
    <n v="11"/>
    <n v="525"/>
    <x v="4"/>
    <s v="faith"/>
    <x v="1711"/>
    <d v="2014-09-01T15:30:34"/>
    <x v="0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x v="1712"/>
    <x v="0"/>
    <n v="0"/>
    <b v="0"/>
    <s v="music/faith"/>
    <n v="0"/>
    <s v="N/A"/>
    <x v="4"/>
    <s v="faith"/>
    <x v="1712"/>
    <d v="2015-06-30T21:55:53"/>
    <x v="0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x v="1713"/>
    <x v="0"/>
    <n v="1"/>
    <b v="0"/>
    <s v="music/faith"/>
    <n v="2"/>
    <n v="50"/>
    <x v="4"/>
    <s v="faith"/>
    <x v="1713"/>
    <d v="2014-10-05T19:13:32"/>
    <x v="0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x v="1714"/>
    <x v="0"/>
    <n v="17"/>
    <b v="0"/>
    <s v="music/faith"/>
    <n v="8"/>
    <n v="115.7059"/>
    <x v="4"/>
    <s v="faith"/>
    <x v="1714"/>
    <d v="2015-05-01T22:02:41"/>
    <x v="0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x v="1715"/>
    <x v="0"/>
    <n v="2"/>
    <b v="0"/>
    <s v="music/faith"/>
    <n v="0"/>
    <n v="5.5"/>
    <x v="4"/>
    <s v="faith"/>
    <x v="1715"/>
    <d v="2015-03-31T03:22:00"/>
    <x v="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x v="1716"/>
    <x v="0"/>
    <n v="3"/>
    <b v="0"/>
    <s v="music/faith"/>
    <n v="8"/>
    <n v="50"/>
    <x v="4"/>
    <s v="faith"/>
    <x v="1716"/>
    <d v="2016-12-09T14:51:39"/>
    <x v="0"/>
  </r>
  <r>
    <x v="1717"/>
    <x v="1717"/>
    <s v="Our first record created to reach, inspire, and ultimately express the love of Jesus to our generation."/>
    <n v="3265"/>
    <n v="1395"/>
    <x v="2"/>
    <s v="US"/>
    <s v="USD"/>
    <x v="1716"/>
    <x v="1717"/>
    <x v="0"/>
    <n v="41"/>
    <b v="0"/>
    <s v="music/faith"/>
    <n v="43"/>
    <n v="34.0244"/>
    <x v="4"/>
    <s v="faith"/>
    <x v="1717"/>
    <d v="2016-04-21T04:00:00"/>
    <x v="0"/>
  </r>
  <r>
    <x v="1718"/>
    <x v="1718"/>
    <s v="A melody for the galaxy."/>
    <n v="35000"/>
    <n v="75"/>
    <x v="2"/>
    <s v="US"/>
    <s v="USD"/>
    <x v="1717"/>
    <x v="1718"/>
    <x v="0"/>
    <n v="2"/>
    <b v="0"/>
    <s v="music/faith"/>
    <n v="0"/>
    <n v="37.5"/>
    <x v="4"/>
    <s v="faith"/>
    <x v="1718"/>
    <d v="2016-05-14T04:59:00"/>
    <x v="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x v="1718"/>
    <x v="1719"/>
    <x v="0"/>
    <n v="3"/>
    <b v="0"/>
    <s v="music/faith"/>
    <n v="1"/>
    <n v="11.666700000000001"/>
    <x v="4"/>
    <s v="faith"/>
    <x v="1719"/>
    <d v="2014-09-17T12:49:51"/>
    <x v="0"/>
  </r>
  <r>
    <x v="1720"/>
    <x v="1720"/>
    <s v="Justin and Elly Heckel just finished recording their Debut Album and need your help to release it to the rest of the World!"/>
    <n v="4000"/>
    <n v="225"/>
    <x v="2"/>
    <s v="US"/>
    <s v="USD"/>
    <x v="1719"/>
    <x v="1720"/>
    <x v="0"/>
    <n v="8"/>
    <b v="0"/>
    <s v="music/faith"/>
    <n v="6"/>
    <n v="28.125"/>
    <x v="4"/>
    <s v="faith"/>
    <x v="1720"/>
    <d v="2014-11-09T19:47:51"/>
    <x v="0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x v="1720"/>
    <x v="1721"/>
    <x v="0"/>
    <n v="0"/>
    <b v="0"/>
    <s v="music/faith"/>
    <n v="0"/>
    <s v="N/A"/>
    <x v="4"/>
    <s v="faith"/>
    <x v="1721"/>
    <d v="2015-12-11T11:04:23"/>
    <x v="0"/>
  </r>
  <r>
    <x v="1722"/>
    <x v="1722"/>
    <s v="I am raising money to leave a legacy for the DC Gospel Stars and preserve this art form for music lovers of this style."/>
    <n v="2880"/>
    <n v="1"/>
    <x v="2"/>
    <s v="US"/>
    <s v="USD"/>
    <x v="1721"/>
    <x v="1722"/>
    <x v="0"/>
    <n v="1"/>
    <b v="0"/>
    <s v="music/faith"/>
    <n v="0"/>
    <n v="1"/>
    <x v="4"/>
    <s v="faith"/>
    <x v="1722"/>
    <d v="2016-04-03T00:10:00"/>
    <x v="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x v="1723"/>
    <x v="0"/>
    <n v="3"/>
    <b v="0"/>
    <s v="music/faith"/>
    <n v="7"/>
    <n v="216.66669999999999"/>
    <x v="4"/>
    <s v="faith"/>
    <x v="1723"/>
    <d v="2015-07-01T06:00:00"/>
    <x v="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x v="1723"/>
    <x v="1724"/>
    <x v="0"/>
    <n v="4"/>
    <b v="0"/>
    <s v="music/faith"/>
    <n v="1"/>
    <n v="8.75"/>
    <x v="4"/>
    <s v="faith"/>
    <x v="1724"/>
    <d v="2014-10-30T22:22:42"/>
    <x v="0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x v="1725"/>
    <x v="0"/>
    <n v="9"/>
    <b v="0"/>
    <s v="music/faith"/>
    <n v="10"/>
    <n v="62.222200000000001"/>
    <x v="4"/>
    <s v="faith"/>
    <x v="1725"/>
    <d v="2014-08-24T23:14:09"/>
    <x v="0"/>
  </r>
  <r>
    <x v="1726"/>
    <x v="1726"/>
    <s v="Amanda Joy Hall's sophomore album, &quot;Every Day&quot;. Release expected July 2014"/>
    <n v="6500"/>
    <n v="2196"/>
    <x v="2"/>
    <s v="US"/>
    <s v="USD"/>
    <x v="1725"/>
    <x v="1726"/>
    <x v="0"/>
    <n v="16"/>
    <b v="0"/>
    <s v="music/faith"/>
    <n v="34"/>
    <n v="137.25"/>
    <x v="4"/>
    <s v="faith"/>
    <x v="1726"/>
    <d v="2014-06-27T22:04:24"/>
    <x v="0"/>
  </r>
  <r>
    <x v="1727"/>
    <x v="1727"/>
    <s v="Please help fund my second Prophetic Guitar album. Be a part of a pioneering and groundbreaking sound released from Heaven."/>
    <n v="3000"/>
    <n v="1"/>
    <x v="2"/>
    <s v="GB"/>
    <s v="GBP"/>
    <x v="1726"/>
    <x v="1727"/>
    <x v="0"/>
    <n v="1"/>
    <b v="0"/>
    <s v="music/faith"/>
    <n v="0"/>
    <n v="1"/>
    <x v="4"/>
    <s v="faith"/>
    <x v="1727"/>
    <d v="2015-04-05T11:00:00"/>
    <x v="0"/>
  </r>
  <r>
    <x v="1728"/>
    <x v="1728"/>
    <s v="Be in God's presence through instrumental covers of hymns. Help me build a home studio to freely distribute this album."/>
    <n v="1250"/>
    <n v="855"/>
    <x v="2"/>
    <s v="US"/>
    <s v="USD"/>
    <x v="1727"/>
    <x v="1728"/>
    <x v="0"/>
    <n v="7"/>
    <b v="0"/>
    <s v="music/faith"/>
    <n v="68"/>
    <n v="122.1429"/>
    <x v="4"/>
    <s v="faith"/>
    <x v="1728"/>
    <d v="2015-10-21T15:01:14"/>
    <x v="0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x v="1728"/>
    <x v="1729"/>
    <x v="0"/>
    <n v="0"/>
    <b v="0"/>
    <s v="music/faith"/>
    <n v="0"/>
    <s v="N/A"/>
    <x v="4"/>
    <s v="faith"/>
    <x v="1729"/>
    <d v="2016-06-10T01:15:06"/>
    <x v="0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x v="1729"/>
    <x v="1730"/>
    <x v="0"/>
    <n v="0"/>
    <b v="0"/>
    <s v="music/faith"/>
    <n v="0"/>
    <s v="N/A"/>
    <x v="4"/>
    <s v="faith"/>
    <x v="1730"/>
    <d v="2015-10-25T02:06:23"/>
    <x v="0"/>
  </r>
  <r>
    <x v="1731"/>
    <x v="1731"/>
    <s v="We are a Christin Worship band looking to midwest tour. God Bless!"/>
    <n v="1000"/>
    <n v="0"/>
    <x v="2"/>
    <s v="US"/>
    <s v="USD"/>
    <x v="1730"/>
    <x v="1731"/>
    <x v="0"/>
    <n v="0"/>
    <b v="0"/>
    <s v="music/faith"/>
    <n v="0"/>
    <s v="N/A"/>
    <x v="4"/>
    <s v="faith"/>
    <x v="1731"/>
    <d v="2015-06-11T15:00:00"/>
    <x v="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x v="1732"/>
    <x v="0"/>
    <n v="0"/>
    <b v="0"/>
    <s v="music/faith"/>
    <n v="0"/>
    <s v="N/A"/>
    <x v="4"/>
    <s v="faith"/>
    <x v="1732"/>
    <d v="2016-01-16T05:00:00"/>
    <x v="0"/>
  </r>
  <r>
    <x v="1733"/>
    <x v="1733"/>
    <s v="I am trying to share the music I am blessed to have written. https://www.johncox4.com or https://reverbnation.com/johncox4"/>
    <n v="10000"/>
    <n v="0"/>
    <x v="2"/>
    <s v="US"/>
    <s v="USD"/>
    <x v="1732"/>
    <x v="1733"/>
    <x v="0"/>
    <n v="0"/>
    <b v="0"/>
    <s v="music/faith"/>
    <n v="0"/>
    <s v="N/A"/>
    <x v="4"/>
    <s v="faith"/>
    <x v="1733"/>
    <d v="2016-09-13T21:30:00"/>
    <x v="0"/>
  </r>
  <r>
    <x v="1734"/>
    <x v="1734"/>
    <s v="This is a double venture project. I have finished a new manuscript and currently working on creating a Christian rap CD."/>
    <n v="4500"/>
    <n v="1"/>
    <x v="2"/>
    <s v="US"/>
    <s v="USD"/>
    <x v="1733"/>
    <x v="1734"/>
    <x v="0"/>
    <n v="1"/>
    <b v="0"/>
    <s v="music/faith"/>
    <n v="0"/>
    <n v="1"/>
    <x v="4"/>
    <s v="faith"/>
    <x v="1734"/>
    <d v="2015-05-08T00:52:36"/>
    <x v="0"/>
  </r>
  <r>
    <x v="1735"/>
    <x v="1735"/>
    <s v="RainSong is letting my buy a discounted guitar. I will use this to offer my talents to the ministry programs I'm a part of."/>
    <n v="1000"/>
    <n v="110"/>
    <x v="2"/>
    <s v="US"/>
    <s v="USD"/>
    <x v="1734"/>
    <x v="1735"/>
    <x v="0"/>
    <n v="2"/>
    <b v="0"/>
    <s v="music/faith"/>
    <n v="11"/>
    <n v="55"/>
    <x v="4"/>
    <s v="faith"/>
    <x v="1735"/>
    <d v="2016-08-07T19:32:25"/>
    <x v="0"/>
  </r>
  <r>
    <x v="1736"/>
    <x v="1736"/>
    <s v="A unique meditative album reflecting on the life of Christ, inviting Him into your presence"/>
    <n v="3000"/>
    <n v="22"/>
    <x v="2"/>
    <s v="US"/>
    <s v="USD"/>
    <x v="1735"/>
    <x v="1736"/>
    <x v="0"/>
    <n v="1"/>
    <b v="0"/>
    <s v="music/faith"/>
    <n v="1"/>
    <n v="22"/>
    <x v="4"/>
    <s v="faith"/>
    <x v="1736"/>
    <d v="2015-11-08T21:40:33"/>
    <x v="0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x v="1737"/>
    <x v="0"/>
    <n v="15"/>
    <b v="0"/>
    <s v="music/faith"/>
    <n v="21"/>
    <n v="56.666699999999999"/>
    <x v="4"/>
    <s v="faith"/>
    <x v="1737"/>
    <d v="2015-07-20T22:46:32"/>
    <x v="0"/>
  </r>
  <r>
    <x v="1738"/>
    <x v="1738"/>
    <s v="Music that inspires and gives hope for overcoming and change. And it is good music."/>
    <n v="5000"/>
    <n v="20"/>
    <x v="2"/>
    <s v="US"/>
    <s v="USD"/>
    <x v="1737"/>
    <x v="1738"/>
    <x v="0"/>
    <n v="1"/>
    <b v="0"/>
    <s v="music/faith"/>
    <n v="0"/>
    <n v="20"/>
    <x v="4"/>
    <s v="faith"/>
    <x v="1738"/>
    <d v="2014-10-02T20:59:02"/>
    <x v="0"/>
  </r>
  <r>
    <x v="1739"/>
    <x v="1739"/>
    <s v="HELP US RECORD -- SWEET LOVE -- Listen to this sped up ROUGH version and be sure and check out the unique REWARDS ---"/>
    <n v="1000"/>
    <n v="1"/>
    <x v="2"/>
    <s v="US"/>
    <s v="USD"/>
    <x v="1738"/>
    <x v="1739"/>
    <x v="0"/>
    <n v="1"/>
    <b v="0"/>
    <s v="music/faith"/>
    <n v="0"/>
    <n v="1"/>
    <x v="4"/>
    <s v="faith"/>
    <x v="1739"/>
    <d v="2016-05-04T19:58:52"/>
    <x v="0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x v="1739"/>
    <x v="1740"/>
    <x v="0"/>
    <n v="0"/>
    <b v="0"/>
    <s v="music/faith"/>
    <n v="0"/>
    <s v="N/A"/>
    <x v="4"/>
    <s v="faith"/>
    <x v="1740"/>
    <d v="2015-07-16T19:37:02"/>
    <x v="0"/>
  </r>
  <r>
    <x v="1741"/>
    <x v="1741"/>
    <s v="A photo journal documenting my experiences and travels across New Zealand"/>
    <n v="1200"/>
    <n v="1330"/>
    <x v="0"/>
    <s v="GB"/>
    <s v="GBP"/>
    <x v="1740"/>
    <x v="1741"/>
    <x v="0"/>
    <n v="52"/>
    <b v="1"/>
    <s v="photography/photobooks"/>
    <n v="111"/>
    <n v="25.576899999999998"/>
    <x v="8"/>
    <s v="photobooks"/>
    <x v="1741"/>
    <d v="2015-06-10T15:04:31"/>
    <x v="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x v="0"/>
    <n v="34"/>
    <b v="1"/>
    <s v="photography/photobooks"/>
    <n v="109"/>
    <n v="63.970599999999997"/>
    <x v="8"/>
    <s v="photobooks"/>
    <x v="1742"/>
    <d v="2017-01-07T21:00:00"/>
    <x v="0"/>
  </r>
  <r>
    <x v="1743"/>
    <x v="1743"/>
    <s v="Visual documentation of the endangered IÃ±upiat language, captured in the form of a printed photography book."/>
    <n v="6000"/>
    <n v="6025"/>
    <x v="0"/>
    <s v="US"/>
    <s v="USD"/>
    <x v="1742"/>
    <x v="1743"/>
    <x v="0"/>
    <n v="67"/>
    <b v="1"/>
    <s v="photography/photobooks"/>
    <n v="100"/>
    <n v="89.925399999999996"/>
    <x v="8"/>
    <s v="photobooks"/>
    <x v="1743"/>
    <d v="2016-08-27T03:59:00"/>
    <x v="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x v="1744"/>
    <x v="0"/>
    <n v="70"/>
    <b v="1"/>
    <s v="photography/photobooks"/>
    <n v="118"/>
    <n v="93.071399999999997"/>
    <x v="8"/>
    <s v="photobooks"/>
    <x v="1744"/>
    <d v="2015-03-08T13:31:17"/>
    <x v="0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x v="1745"/>
    <x v="0"/>
    <n v="89"/>
    <b v="1"/>
    <s v="photography/photobooks"/>
    <n v="114"/>
    <n v="89.674199999999999"/>
    <x v="8"/>
    <s v="photobooks"/>
    <x v="1745"/>
    <d v="2016-12-22T02:00:00"/>
    <x v="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x v="0"/>
    <n v="107"/>
    <b v="1"/>
    <s v="photography/photobooks"/>
    <n v="148"/>
    <n v="207.61680000000001"/>
    <x v="8"/>
    <s v="photobooks"/>
    <x v="1746"/>
    <d v="2016-11-24T02:00:00"/>
    <x v="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x v="1746"/>
    <x v="1747"/>
    <x v="0"/>
    <n v="159"/>
    <b v="1"/>
    <s v="photography/photobooks"/>
    <n v="105"/>
    <n v="59.408799999999999"/>
    <x v="8"/>
    <s v="photobooks"/>
    <x v="1747"/>
    <d v="2015-11-13T15:00:00"/>
    <x v="0"/>
  </r>
  <r>
    <x v="1748"/>
    <x v="1748"/>
    <s v="Telling the story of the city through remarkable people who live in Vancouver today."/>
    <n v="50000"/>
    <n v="64974"/>
    <x v="0"/>
    <s v="CA"/>
    <s v="CAD"/>
    <x v="1747"/>
    <x v="1748"/>
    <x v="0"/>
    <n v="181"/>
    <b v="1"/>
    <s v="photography/photobooks"/>
    <n v="130"/>
    <n v="358.97239999999999"/>
    <x v="8"/>
    <s v="photobooks"/>
    <x v="1748"/>
    <d v="2015-09-02T22:49:03"/>
    <x v="0"/>
  </r>
  <r>
    <x v="1749"/>
    <x v="1749"/>
    <s v="Help me fund the production run of my first book by local Photographer Sandro Ortolani."/>
    <n v="10050"/>
    <n v="12410.5"/>
    <x v="0"/>
    <s v="LU"/>
    <s v="EUR"/>
    <x v="1748"/>
    <x v="1749"/>
    <x v="0"/>
    <n v="131"/>
    <b v="1"/>
    <s v="photography/photobooks"/>
    <n v="123"/>
    <n v="94.736599999999996"/>
    <x v="8"/>
    <s v="photobooks"/>
    <x v="1749"/>
    <d v="2017-03-01T19:00:00"/>
    <x v="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x v="1750"/>
    <x v="0"/>
    <n v="125"/>
    <b v="1"/>
    <s v="photography/photobooks"/>
    <n v="202"/>
    <n v="80.647999999999996"/>
    <x v="8"/>
    <s v="photobooks"/>
    <x v="1750"/>
    <d v="2016-04-19T20:05:04"/>
    <x v="0"/>
  </r>
  <r>
    <x v="1751"/>
    <x v="1751"/>
    <s v="Photographs and stories culled from 10 years of road trips through rural Greece"/>
    <n v="10000"/>
    <n v="10290"/>
    <x v="0"/>
    <s v="US"/>
    <s v="USD"/>
    <x v="1750"/>
    <x v="1751"/>
    <x v="0"/>
    <n v="61"/>
    <b v="1"/>
    <s v="photography/photobooks"/>
    <n v="103"/>
    <n v="168.6885"/>
    <x v="8"/>
    <s v="photobooks"/>
    <x v="1751"/>
    <d v="2015-03-19T17:45:23"/>
    <x v="0"/>
  </r>
  <r>
    <x v="1752"/>
    <x v="1752"/>
    <s v="A little book of calm, in picture form, that will soothe the soul and un-furrow the brow."/>
    <n v="1200"/>
    <n v="3122"/>
    <x v="0"/>
    <s v="GB"/>
    <s v="GBP"/>
    <x v="1751"/>
    <x v="1752"/>
    <x v="0"/>
    <n v="90"/>
    <b v="1"/>
    <s v="photography/photobooks"/>
    <n v="260"/>
    <n v="34.688899999999997"/>
    <x v="8"/>
    <s v="photobooks"/>
    <x v="1752"/>
    <d v="2016-10-14T06:04:42"/>
    <x v="0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x v="1753"/>
    <x v="0"/>
    <n v="35"/>
    <b v="1"/>
    <s v="photography/photobooks"/>
    <n v="108"/>
    <n v="462.8571"/>
    <x v="8"/>
    <s v="photobooks"/>
    <x v="1753"/>
    <d v="2016-03-21T16:59:28"/>
    <x v="0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x v="1753"/>
    <x v="1754"/>
    <x v="0"/>
    <n v="90"/>
    <b v="1"/>
    <s v="photography/photobooks"/>
    <n v="111"/>
    <n v="104.38890000000001"/>
    <x v="8"/>
    <s v="photobooks"/>
    <x v="1754"/>
    <d v="2015-04-03T20:02:33"/>
    <x v="0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x v="1754"/>
    <x v="1755"/>
    <x v="0"/>
    <n v="4"/>
    <b v="1"/>
    <s v="photography/photobooks"/>
    <n v="120"/>
    <n v="7.5"/>
    <x v="8"/>
    <s v="photobooks"/>
    <x v="1755"/>
    <d v="2015-10-05T18:56:01"/>
    <x v="0"/>
  </r>
  <r>
    <x v="1756"/>
    <x v="1756"/>
    <s v="214 is a photobook about the local hip hop culture in Dallas, Texas between 2012 and 2014 by photographer, Mariah Tyler."/>
    <n v="5500"/>
    <n v="5655.6"/>
    <x v="0"/>
    <s v="US"/>
    <s v="USD"/>
    <x v="1755"/>
    <x v="1756"/>
    <x v="0"/>
    <n v="120"/>
    <b v="1"/>
    <s v="photography/photobooks"/>
    <n v="103"/>
    <n v="47.13"/>
    <x v="8"/>
    <s v="photobooks"/>
    <x v="1756"/>
    <d v="2016-08-29T04:01:09"/>
    <x v="0"/>
  </r>
  <r>
    <x v="1757"/>
    <x v="1757"/>
    <s v="I want to create a self published photo art book on the topic of the resurgence of femininity."/>
    <n v="5000"/>
    <n v="5800"/>
    <x v="0"/>
    <s v="US"/>
    <s v="USD"/>
    <x v="1756"/>
    <x v="1757"/>
    <x v="0"/>
    <n v="14"/>
    <b v="1"/>
    <s v="photography/photobooks"/>
    <n v="116"/>
    <n v="414.28570000000002"/>
    <x v="8"/>
    <s v="photobooks"/>
    <x v="1757"/>
    <d v="2017-01-28T19:29:00"/>
    <x v="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x v="1758"/>
    <x v="0"/>
    <n v="27"/>
    <b v="1"/>
    <s v="photography/photobooks"/>
    <n v="115"/>
    <n v="42.481499999999997"/>
    <x v="8"/>
    <s v="photobooks"/>
    <x v="1758"/>
    <d v="2016-07-14T22:56:32"/>
    <x v="0"/>
  </r>
  <r>
    <x v="1759"/>
    <x v="1759"/>
    <s v="Death Valley will be the first photo book of Andi State"/>
    <n v="5000"/>
    <n v="5330"/>
    <x v="0"/>
    <s v="US"/>
    <s v="USD"/>
    <x v="1758"/>
    <x v="1759"/>
    <x v="0"/>
    <n v="49"/>
    <b v="1"/>
    <s v="photography/photobooks"/>
    <n v="107"/>
    <n v="108.77549999999999"/>
    <x v="8"/>
    <s v="photobooks"/>
    <x v="1759"/>
    <d v="2015-03-25T18:53:49"/>
    <x v="0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x v="1760"/>
    <x v="0"/>
    <n v="102"/>
    <b v="1"/>
    <s v="photography/photobooks"/>
    <n v="165"/>
    <n v="81.097999999999999"/>
    <x v="8"/>
    <s v="photobooks"/>
    <x v="1760"/>
    <d v="2016-02-25T16:08:33"/>
    <x v="0"/>
  </r>
  <r>
    <x v="1761"/>
    <x v="1761"/>
    <s v="A hardcover photobook telling the naked truth of a young photographers journey."/>
    <n v="100"/>
    <n v="155"/>
    <x v="0"/>
    <s v="GB"/>
    <s v="GBP"/>
    <x v="1760"/>
    <x v="1761"/>
    <x v="0"/>
    <n v="3"/>
    <b v="1"/>
    <s v="photography/photobooks"/>
    <n v="155"/>
    <n v="51.666699999999999"/>
    <x v="8"/>
    <s v="photobooks"/>
    <x v="1761"/>
    <d v="2015-09-12T13:37:40"/>
    <x v="0"/>
  </r>
  <r>
    <x v="1762"/>
    <x v="1762"/>
    <s v="Project rewards $25 gets you 190+ digital images"/>
    <n v="100"/>
    <n v="885"/>
    <x v="0"/>
    <s v="US"/>
    <s v="USD"/>
    <x v="1761"/>
    <x v="1762"/>
    <x v="0"/>
    <n v="25"/>
    <b v="1"/>
    <s v="photography/photobooks"/>
    <n v="885"/>
    <n v="35.4"/>
    <x v="8"/>
    <s v="photobooks"/>
    <x v="1762"/>
    <d v="2016-03-11T23:34:05"/>
    <x v="0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x v="1763"/>
    <x v="0"/>
    <n v="118"/>
    <b v="1"/>
    <s v="photography/photobooks"/>
    <n v="102"/>
    <n v="103.6356"/>
    <x v="8"/>
    <s v="photobooks"/>
    <x v="1763"/>
    <d v="2016-10-23T20:50:40"/>
    <x v="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x v="1764"/>
    <x v="1"/>
    <n v="39"/>
    <b v="0"/>
    <s v="photography/photobooks"/>
    <n v="20"/>
    <n v="55.2821"/>
    <x v="8"/>
    <s v="photobooks"/>
    <x v="1764"/>
    <d v="2014-08-03T11:39:39"/>
    <x v="0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x v="1"/>
    <n v="103"/>
    <b v="0"/>
    <s v="photography/photobooks"/>
    <n v="59"/>
    <n v="72.169700000000006"/>
    <x v="8"/>
    <s v="photobooks"/>
    <x v="1765"/>
    <d v="2014-08-13T23:31:52"/>
    <x v="0"/>
  </r>
  <r>
    <x v="1766"/>
    <x v="1766"/>
    <s v="I want to create a beautiful book which documents the Melbourne music scene."/>
    <n v="1500"/>
    <n v="0"/>
    <x v="2"/>
    <s v="AU"/>
    <s v="AUD"/>
    <x v="1765"/>
    <x v="1766"/>
    <x v="1"/>
    <n v="0"/>
    <b v="0"/>
    <s v="photography/photobooks"/>
    <n v="0"/>
    <s v="N/A"/>
    <x v="8"/>
    <s v="photobooks"/>
    <x v="1766"/>
    <d v="2014-08-25T20:38:08"/>
    <x v="0"/>
  </r>
  <r>
    <x v="1767"/>
    <x v="1767"/>
    <s v="A photographic search for the true meaning of pride for ones country during the World Cup"/>
    <n v="5000"/>
    <n v="2286"/>
    <x v="2"/>
    <s v="US"/>
    <s v="USD"/>
    <x v="1766"/>
    <x v="1767"/>
    <x v="1"/>
    <n v="39"/>
    <b v="0"/>
    <s v="photography/photobooks"/>
    <n v="46"/>
    <n v="58.615400000000001"/>
    <x v="8"/>
    <s v="photobooks"/>
    <x v="1767"/>
    <d v="2014-08-03T15:48:04"/>
    <x v="0"/>
  </r>
  <r>
    <x v="1768"/>
    <x v="1768"/>
    <s v="My goal is to create a catalog of farm-to-table recipes with stunning images from restaurants and farms in the southwest."/>
    <n v="5000"/>
    <n v="187"/>
    <x v="2"/>
    <s v="US"/>
    <s v="USD"/>
    <x v="1767"/>
    <x v="1768"/>
    <x v="1"/>
    <n v="15"/>
    <b v="0"/>
    <s v="photography/photobooks"/>
    <n v="4"/>
    <n v="12.466699999999999"/>
    <x v="8"/>
    <s v="photobooks"/>
    <x v="1768"/>
    <d v="2014-09-27T13:27:24"/>
    <x v="0"/>
  </r>
  <r>
    <x v="1769"/>
    <x v="1769"/>
    <s v="To create a publication, and exhibition documenting the collection of Jamie Ross, longtime collector of Navajo Textiles"/>
    <n v="40000"/>
    <n v="1081"/>
    <x v="2"/>
    <s v="US"/>
    <s v="USD"/>
    <x v="1768"/>
    <x v="1769"/>
    <x v="1"/>
    <n v="22"/>
    <b v="0"/>
    <s v="photography/photobooks"/>
    <n v="3"/>
    <n v="49.136400000000002"/>
    <x v="8"/>
    <s v="photobooks"/>
    <x v="1769"/>
    <d v="2015-01-13T19:39:19"/>
    <x v="0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x v="1"/>
    <n v="92"/>
    <b v="0"/>
    <s v="photography/photobooks"/>
    <n v="57"/>
    <n v="150.5"/>
    <x v="8"/>
    <s v="photobooks"/>
    <x v="1770"/>
    <d v="2014-10-14T18:43:14"/>
    <x v="0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x v="1771"/>
    <x v="1"/>
    <n v="25"/>
    <b v="0"/>
    <s v="photography/photobooks"/>
    <n v="21"/>
    <n v="35.799999999999997"/>
    <x v="8"/>
    <s v="photobooks"/>
    <x v="1771"/>
    <d v="2014-10-23T23:30:40"/>
    <x v="0"/>
  </r>
  <r>
    <x v="1772"/>
    <x v="1772"/>
    <s v="A photobook and a short documentary film telling the story of Holocaust in Northwestern Lithuania"/>
    <n v="5500"/>
    <n v="858"/>
    <x v="2"/>
    <s v="GB"/>
    <s v="GBP"/>
    <x v="1771"/>
    <x v="1772"/>
    <x v="1"/>
    <n v="19"/>
    <b v="0"/>
    <s v="photography/photobooks"/>
    <n v="16"/>
    <n v="45.157899999999998"/>
    <x v="8"/>
    <s v="photobooks"/>
    <x v="1772"/>
    <d v="2014-07-06T17:13:56"/>
    <x v="0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x v="1773"/>
    <x v="1"/>
    <n v="19"/>
    <b v="0"/>
    <s v="photography/photobooks"/>
    <n v="6"/>
    <n v="98.789500000000004"/>
    <x v="8"/>
    <s v="photobooks"/>
    <x v="1773"/>
    <d v="2015-01-19T18:14:58"/>
    <x v="0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x v="1774"/>
    <x v="1"/>
    <n v="13"/>
    <b v="0"/>
    <s v="photography/photobooks"/>
    <n v="46"/>
    <n v="88.307699999999997"/>
    <x v="8"/>
    <s v="photobooks"/>
    <x v="1774"/>
    <d v="2014-11-29T14:59:00"/>
    <x v="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x v="1774"/>
    <x v="1775"/>
    <x v="1"/>
    <n v="124"/>
    <b v="0"/>
    <s v="photography/photobooks"/>
    <n v="65"/>
    <n v="170.62899999999999"/>
    <x v="8"/>
    <s v="photobooks"/>
    <x v="1775"/>
    <d v="2014-10-24T23:26:00"/>
    <x v="0"/>
  </r>
  <r>
    <x v="1776"/>
    <x v="1776"/>
    <s v="A documentation of the implications of hedonistic architectural ventures in Dubai, the fastest growing city on the planet."/>
    <n v="5000"/>
    <n v="335"/>
    <x v="2"/>
    <s v="GB"/>
    <s v="GBP"/>
    <x v="1775"/>
    <x v="1776"/>
    <x v="1"/>
    <n v="4"/>
    <b v="0"/>
    <s v="photography/photobooks"/>
    <n v="7"/>
    <n v="83.75"/>
    <x v="8"/>
    <s v="photobooks"/>
    <x v="1776"/>
    <d v="2014-10-29T22:57:51"/>
    <x v="0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x v="1"/>
    <n v="10"/>
    <b v="0"/>
    <s v="photography/photobooks"/>
    <n v="14"/>
    <n v="65.099999999999994"/>
    <x v="8"/>
    <s v="photobooks"/>
    <x v="1777"/>
    <d v="2015-02-20T08:34:13"/>
    <x v="0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x v="1777"/>
    <x v="1778"/>
    <x v="1"/>
    <n v="15"/>
    <b v="0"/>
    <s v="photography/photobooks"/>
    <n v="2"/>
    <n v="66.333299999999994"/>
    <x v="8"/>
    <s v="photobooks"/>
    <x v="1778"/>
    <d v="2015-03-27T19:43:15"/>
    <x v="0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x v="1779"/>
    <x v="1"/>
    <n v="38"/>
    <b v="0"/>
    <s v="photography/photobooks"/>
    <n v="36"/>
    <n v="104.8947"/>
    <x v="8"/>
    <s v="photobooks"/>
    <x v="1779"/>
    <d v="2016-09-02T16:36:20"/>
    <x v="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x v="1779"/>
    <x v="1780"/>
    <x v="1"/>
    <n v="152"/>
    <b v="0"/>
    <s v="photography/photobooks"/>
    <n v="40"/>
    <n v="78.440799999999996"/>
    <x v="8"/>
    <s v="photobooks"/>
    <x v="1780"/>
    <d v="2016-07-02T14:25:10"/>
    <x v="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x v="1781"/>
    <x v="1"/>
    <n v="24"/>
    <b v="0"/>
    <s v="photography/photobooks"/>
    <n v="26"/>
    <n v="59.041699999999999"/>
    <x v="8"/>
    <s v="photobooks"/>
    <x v="1781"/>
    <d v="2016-09-15T14:49:05"/>
    <x v="0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x v="1782"/>
    <x v="1"/>
    <n v="76"/>
    <b v="0"/>
    <s v="photography/photobooks"/>
    <n v="15"/>
    <n v="71.342100000000002"/>
    <x v="8"/>
    <s v="photobooks"/>
    <x v="1782"/>
    <d v="2016-02-21T13:48:09"/>
    <x v="0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x v="1783"/>
    <x v="1"/>
    <n v="185"/>
    <b v="0"/>
    <s v="photography/photobooks"/>
    <n v="24"/>
    <n v="51.226999999999997"/>
    <x v="8"/>
    <s v="photobooks"/>
    <x v="1783"/>
    <d v="2015-05-21T22:47:58"/>
    <x v="0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x v="1784"/>
    <x v="1"/>
    <n v="33"/>
    <b v="0"/>
    <s v="photography/photobooks"/>
    <n v="40"/>
    <n v="60.242400000000004"/>
    <x v="8"/>
    <s v="photobooks"/>
    <x v="1784"/>
    <d v="2015-01-31T03:25:00"/>
    <x v="0"/>
  </r>
  <r>
    <x v="1785"/>
    <x v="1785"/>
    <s v="A book about a school bus converted into a living space, and the adventure shared by friends on its maiden voyage."/>
    <n v="24000"/>
    <n v="4853"/>
    <x v="2"/>
    <s v="US"/>
    <s v="USD"/>
    <x v="1784"/>
    <x v="1785"/>
    <x v="1"/>
    <n v="108"/>
    <b v="0"/>
    <s v="photography/photobooks"/>
    <n v="20"/>
    <n v="44.935200000000002"/>
    <x v="8"/>
    <s v="photobooks"/>
    <x v="1785"/>
    <d v="2014-10-16T00:00:00"/>
    <x v="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x v="1786"/>
    <x v="1"/>
    <n v="29"/>
    <b v="0"/>
    <s v="photography/photobooks"/>
    <n v="48"/>
    <n v="31.206900000000001"/>
    <x v="8"/>
    <s v="photobooks"/>
    <x v="1786"/>
    <d v="2014-12-15T13:12:57"/>
    <x v="0"/>
  </r>
  <r>
    <x v="1787"/>
    <x v="1787"/>
    <s v="Raising awareness to the effects of global warming through photographs of the high mountains of Peru."/>
    <n v="10000"/>
    <n v="1533"/>
    <x v="2"/>
    <s v="US"/>
    <s v="USD"/>
    <x v="1786"/>
    <x v="1787"/>
    <x v="1"/>
    <n v="24"/>
    <b v="0"/>
    <s v="photography/photobooks"/>
    <n v="15"/>
    <n v="63.875"/>
    <x v="8"/>
    <s v="photobooks"/>
    <x v="1787"/>
    <d v="2015-04-04T14:43:57"/>
    <x v="0"/>
  </r>
  <r>
    <x v="1788"/>
    <x v="1788"/>
    <s v="A photo book celebrating Goths, exploring their lives and giving an insight into what Goth is for them."/>
    <n v="5500"/>
    <n v="76"/>
    <x v="2"/>
    <s v="GB"/>
    <s v="GBP"/>
    <x v="1787"/>
    <x v="1788"/>
    <x v="1"/>
    <n v="4"/>
    <b v="0"/>
    <s v="photography/photobooks"/>
    <n v="1"/>
    <n v="19"/>
    <x v="8"/>
    <s v="photobooks"/>
    <x v="1788"/>
    <d v="2014-10-31T22:45:42"/>
    <x v="0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x v="1788"/>
    <x v="1789"/>
    <x v="1"/>
    <n v="4"/>
    <b v="0"/>
    <s v="photography/photobooks"/>
    <n v="1"/>
    <n v="10"/>
    <x v="8"/>
    <s v="photobooks"/>
    <x v="1789"/>
    <d v="2015-01-12T06:00:03"/>
    <x v="0"/>
  </r>
  <r>
    <x v="1790"/>
    <x v="1790"/>
    <s v="70 years of incredible photography sits patiently in old film sheet boxes, waiting for a return to relevance."/>
    <n v="33000"/>
    <n v="1636"/>
    <x v="2"/>
    <s v="US"/>
    <s v="USD"/>
    <x v="1789"/>
    <x v="1790"/>
    <x v="1"/>
    <n v="15"/>
    <b v="0"/>
    <s v="photography/photobooks"/>
    <n v="5"/>
    <n v="109.0667"/>
    <x v="8"/>
    <s v="photobooks"/>
    <x v="1790"/>
    <d v="2015-02-05T16:11:18"/>
    <x v="0"/>
  </r>
  <r>
    <x v="1791"/>
    <x v="1791"/>
    <s v="For the love of street photography and the beauty of traditional cultures in southern Italy."/>
    <n v="3000"/>
    <n v="107"/>
    <x v="2"/>
    <s v="GB"/>
    <s v="GBP"/>
    <x v="1790"/>
    <x v="1791"/>
    <x v="1"/>
    <n v="4"/>
    <b v="0"/>
    <s v="photography/photobooks"/>
    <n v="4"/>
    <n v="26.75"/>
    <x v="8"/>
    <s v="photobooks"/>
    <x v="1791"/>
    <d v="2015-01-29T17:46:05"/>
    <x v="0"/>
  </r>
  <r>
    <x v="1792"/>
    <x v="1792"/>
    <s v="In 1970 Helaine Garren shot a series of images at Bensingerâ€™s Pool Hall in Chicago, Illinois."/>
    <n v="25000"/>
    <n v="15281"/>
    <x v="2"/>
    <s v="US"/>
    <s v="USD"/>
    <x v="1791"/>
    <x v="1792"/>
    <x v="1"/>
    <n v="139"/>
    <b v="0"/>
    <s v="photography/photobooks"/>
    <n v="61"/>
    <n v="109.9353"/>
    <x v="8"/>
    <s v="photobooks"/>
    <x v="1792"/>
    <d v="2015-08-10T06:59:00"/>
    <x v="0"/>
  </r>
  <r>
    <x v="1793"/>
    <x v="1793"/>
    <s v="The beginning of a long term project to document life of the Karen ethnic group on the border of Thailand and Burma."/>
    <n v="3000"/>
    <n v="40"/>
    <x v="2"/>
    <s v="AU"/>
    <s v="AUD"/>
    <x v="1792"/>
    <x v="1793"/>
    <x v="1"/>
    <n v="2"/>
    <b v="0"/>
    <s v="photography/photobooks"/>
    <n v="1"/>
    <n v="20"/>
    <x v="8"/>
    <s v="photobooks"/>
    <x v="1793"/>
    <d v="2014-11-27T22:24:00"/>
    <x v="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x v="1"/>
    <n v="18"/>
    <b v="0"/>
    <s v="photography/photobooks"/>
    <n v="11"/>
    <n v="55.3889"/>
    <x v="8"/>
    <s v="photobooks"/>
    <x v="1794"/>
    <d v="2015-02-11T13:13:42"/>
    <x v="0"/>
  </r>
  <r>
    <x v="1795"/>
    <x v="1795"/>
    <s v="A photography book documenting the impact of the ISAF mission on the Afghan people of Mazar-e Sharif."/>
    <n v="28000"/>
    <n v="10846"/>
    <x v="2"/>
    <s v="DE"/>
    <s v="EUR"/>
    <x v="1794"/>
    <x v="1795"/>
    <x v="1"/>
    <n v="81"/>
    <b v="0"/>
    <s v="photography/photobooks"/>
    <n v="39"/>
    <n v="133.90119999999999"/>
    <x v="8"/>
    <s v="photobooks"/>
    <x v="1795"/>
    <d v="2016-10-14T16:00:00"/>
    <x v="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x v="1796"/>
    <x v="1"/>
    <n v="86"/>
    <b v="0"/>
    <s v="photography/photobooks"/>
    <n v="22"/>
    <n v="48.7209"/>
    <x v="8"/>
    <s v="photobooks"/>
    <x v="1796"/>
    <d v="2016-07-24T10:32:46"/>
    <x v="0"/>
  </r>
  <r>
    <x v="1797"/>
    <x v="1797"/>
    <s v="A photography book that serves as a call to action for Congress to stand up for survivors of domestic and sexual assault."/>
    <n v="10000"/>
    <n v="6755"/>
    <x v="2"/>
    <s v="US"/>
    <s v="USD"/>
    <x v="1796"/>
    <x v="1797"/>
    <x v="1"/>
    <n v="140"/>
    <b v="0"/>
    <s v="photography/photobooks"/>
    <n v="68"/>
    <n v="48.25"/>
    <x v="8"/>
    <s v="photobooks"/>
    <x v="1797"/>
    <d v="2016-12-15T13:39:49"/>
    <x v="0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x v="1797"/>
    <x v="1798"/>
    <x v="1"/>
    <n v="37"/>
    <b v="0"/>
    <s v="photography/photobooks"/>
    <n v="14"/>
    <n v="58.972999999999999"/>
    <x v="8"/>
    <s v="photobooks"/>
    <x v="1798"/>
    <d v="2016-02-04T07:50:33"/>
    <x v="0"/>
  </r>
  <r>
    <x v="1799"/>
    <x v="1799"/>
    <s v="The UnDiscovered Image, a monthly publication dedicated to photographers."/>
    <n v="4000"/>
    <n v="69.83"/>
    <x v="2"/>
    <s v="GB"/>
    <s v="GBP"/>
    <x v="1798"/>
    <x v="1799"/>
    <x v="1"/>
    <n v="6"/>
    <b v="0"/>
    <s v="photography/photobooks"/>
    <n v="2"/>
    <n v="11.638299999999999"/>
    <x v="8"/>
    <s v="photobooks"/>
    <x v="1799"/>
    <d v="2014-11-11T21:13:28"/>
    <x v="0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x v="1"/>
    <n v="113"/>
    <b v="0"/>
    <s v="photography/photobooks"/>
    <n v="20"/>
    <n v="83.716800000000006"/>
    <x v="8"/>
    <s v="photobooks"/>
    <x v="1800"/>
    <d v="2016-10-10T14:32:50"/>
    <x v="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x v="1801"/>
    <x v="1"/>
    <n v="37"/>
    <b v="0"/>
    <s v="photography/photobooks"/>
    <n v="14"/>
    <n v="63.648600000000002"/>
    <x v="8"/>
    <s v="photobooks"/>
    <x v="1801"/>
    <d v="2015-12-15T12:10:00"/>
    <x v="0"/>
  </r>
  <r>
    <x v="1802"/>
    <x v="1802"/>
    <s v="Inner Darkness turned into a photobook. Personal work i shot during my recovery...in Berlin."/>
    <n v="3500"/>
    <n v="1697"/>
    <x v="2"/>
    <s v="DE"/>
    <s v="EUR"/>
    <x v="1801"/>
    <x v="1802"/>
    <x v="1"/>
    <n v="18"/>
    <b v="0"/>
    <s v="photography/photobooks"/>
    <n v="48"/>
    <n v="94.277799999999999"/>
    <x v="8"/>
    <s v="photobooks"/>
    <x v="1802"/>
    <d v="2015-06-27T21:59:00"/>
    <x v="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x v="1802"/>
    <x v="1803"/>
    <x v="1"/>
    <n v="75"/>
    <b v="0"/>
    <s v="photography/photobooks"/>
    <n v="31"/>
    <n v="71.866699999999994"/>
    <x v="8"/>
    <s v="photobooks"/>
    <x v="1803"/>
    <d v="2015-02-14T01:43:02"/>
    <x v="0"/>
  </r>
  <r>
    <x v="1804"/>
    <x v="1804"/>
    <s v="A beautiful book of Polaroid photographs which celebrates the beauty, diversity, and distinctive character of Colombia"/>
    <n v="15500"/>
    <n v="5452"/>
    <x v="2"/>
    <s v="US"/>
    <s v="USD"/>
    <x v="1803"/>
    <x v="1804"/>
    <x v="1"/>
    <n v="52"/>
    <b v="0"/>
    <s v="photography/photobooks"/>
    <n v="35"/>
    <n v="104.8462"/>
    <x v="8"/>
    <s v="photobooks"/>
    <x v="1804"/>
    <d v="2015-11-14T17:16:44"/>
    <x v="0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x v="1"/>
    <n v="122"/>
    <b v="0"/>
    <s v="photography/photobooks"/>
    <n v="36"/>
    <n v="67.139300000000006"/>
    <x v="8"/>
    <s v="photobooks"/>
    <x v="1805"/>
    <d v="2015-10-02T18:00:00"/>
    <x v="0"/>
  </r>
  <r>
    <x v="1806"/>
    <x v="1806"/>
    <s v="Join me in publishing an amazing and unprecedented book with full frontal photopraphs of 8 American Presidents Naked"/>
    <n v="20000"/>
    <n v="591"/>
    <x v="2"/>
    <s v="GB"/>
    <s v="GBP"/>
    <x v="1805"/>
    <x v="1806"/>
    <x v="1"/>
    <n v="8"/>
    <b v="0"/>
    <s v="photography/photobooks"/>
    <n v="3"/>
    <n v="73.875"/>
    <x v="8"/>
    <s v="photobooks"/>
    <x v="1806"/>
    <d v="2014-09-30T15:19:09"/>
    <x v="0"/>
  </r>
  <r>
    <x v="1807"/>
    <x v="1807"/>
    <s v="I want to explore alternative cultures and lifestyles in America."/>
    <n v="5000"/>
    <n v="553"/>
    <x v="2"/>
    <s v="US"/>
    <s v="USD"/>
    <x v="1806"/>
    <x v="1807"/>
    <x v="1"/>
    <n v="8"/>
    <b v="0"/>
    <s v="photography/photobooks"/>
    <n v="11"/>
    <n v="69.125"/>
    <x v="8"/>
    <s v="photobooks"/>
    <x v="1807"/>
    <d v="2014-09-28T01:38:33"/>
    <x v="0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x v="1"/>
    <n v="96"/>
    <b v="0"/>
    <s v="photography/photobooks"/>
    <n v="41"/>
    <n v="120.77079999999999"/>
    <x v="8"/>
    <s v="photobooks"/>
    <x v="1808"/>
    <d v="2017-02-11T16:20:30"/>
    <x v="0"/>
  </r>
  <r>
    <x v="1809"/>
    <x v="1809"/>
    <s v="A stunning photo book highlighting the visual diversity of the City of Hamilton and showcasing it in a new light."/>
    <n v="3500"/>
    <n v="380"/>
    <x v="2"/>
    <s v="CA"/>
    <s v="CAD"/>
    <x v="1808"/>
    <x v="1809"/>
    <x v="1"/>
    <n v="9"/>
    <b v="0"/>
    <s v="photography/photobooks"/>
    <n v="11"/>
    <n v="42.222200000000001"/>
    <x v="8"/>
    <s v="photobooks"/>
    <x v="1809"/>
    <d v="2015-03-01T21:47:19"/>
    <x v="0"/>
  </r>
  <r>
    <x v="1810"/>
    <x v="1810"/>
    <s v="Film Speed is a series of Zines focusing on architecture shot completely on 35 and 120mm film."/>
    <n v="450"/>
    <n v="15"/>
    <x v="2"/>
    <s v="US"/>
    <s v="USD"/>
    <x v="1809"/>
    <x v="1810"/>
    <x v="0"/>
    <n v="2"/>
    <b v="0"/>
    <s v="photography/photobooks"/>
    <n v="3"/>
    <n v="7.5"/>
    <x v="8"/>
    <s v="photobooks"/>
    <x v="1810"/>
    <d v="2014-08-21T21:50:26"/>
    <x v="0"/>
  </r>
  <r>
    <x v="1811"/>
    <x v="1811"/>
    <s v="A collection of 365 color photographs of sunsets in 2014, beautifully presented in a hardcover book."/>
    <n v="54000"/>
    <n v="40"/>
    <x v="2"/>
    <s v="US"/>
    <s v="USD"/>
    <x v="1810"/>
    <x v="1811"/>
    <x v="0"/>
    <n v="26"/>
    <b v="0"/>
    <s v="photography/photobooks"/>
    <n v="0"/>
    <n v="1.5385"/>
    <x v="8"/>
    <s v="photobooks"/>
    <x v="1811"/>
    <d v="2014-10-24T04:00:00"/>
    <x v="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x v="1812"/>
    <x v="0"/>
    <n v="23"/>
    <b v="0"/>
    <s v="photography/photobooks"/>
    <n v="13"/>
    <n v="37.608699999999999"/>
    <x v="8"/>
    <s v="photobooks"/>
    <x v="1812"/>
    <d v="2016-07-03T07:38:56"/>
    <x v="0"/>
  </r>
  <r>
    <x v="1813"/>
    <x v="1813"/>
    <s v="This project aims to document, Libyan photographic history; through both print and artisan mediums ."/>
    <n v="8750"/>
    <n v="0"/>
    <x v="2"/>
    <s v="GB"/>
    <s v="GBP"/>
    <x v="1812"/>
    <x v="1813"/>
    <x v="0"/>
    <n v="0"/>
    <b v="0"/>
    <s v="photography/photobooks"/>
    <n v="0"/>
    <s v="N/A"/>
    <x v="8"/>
    <s v="photobooks"/>
    <x v="1813"/>
    <d v="2014-08-08T21:20:12"/>
    <x v="0"/>
  </r>
  <r>
    <x v="1814"/>
    <x v="1814"/>
    <s v="A self published photo book documenting the overwhelming presence of the colour pink, in young girls lives here in the UK."/>
    <n v="12000"/>
    <n v="5902"/>
    <x v="2"/>
    <s v="GB"/>
    <s v="GBP"/>
    <x v="1813"/>
    <x v="1814"/>
    <x v="0"/>
    <n v="140"/>
    <b v="0"/>
    <s v="photography/photobooks"/>
    <n v="49"/>
    <n v="42.1571"/>
    <x v="8"/>
    <s v="photobooks"/>
    <x v="1814"/>
    <d v="2015-02-28T07:32:16"/>
    <x v="0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x v="1814"/>
    <x v="1815"/>
    <x v="0"/>
    <n v="0"/>
    <b v="0"/>
    <s v="photography/photobooks"/>
    <n v="0"/>
    <s v="N/A"/>
    <x v="8"/>
    <s v="photobooks"/>
    <x v="1815"/>
    <d v="2015-07-01T21:45:37"/>
    <x v="0"/>
  </r>
  <r>
    <x v="1816"/>
    <x v="1816"/>
    <s v="A unique Photographic Book Project about the Passionate Moments and Strong Emotions that lie within Karate"/>
    <n v="25000"/>
    <n v="509"/>
    <x v="2"/>
    <s v="CH"/>
    <s v="CHF"/>
    <x v="1815"/>
    <x v="1816"/>
    <x v="0"/>
    <n v="6"/>
    <b v="0"/>
    <s v="photography/photobooks"/>
    <n v="2"/>
    <n v="84.833299999999994"/>
    <x v="8"/>
    <s v="photobooks"/>
    <x v="1816"/>
    <d v="2016-07-25T19:00:00"/>
    <x v="0"/>
  </r>
  <r>
    <x v="1817"/>
    <x v="1817"/>
    <s v="Hundreds of breathtaking rodeo photographs collected in a beautiful coffee table book."/>
    <n v="18000"/>
    <n v="9419"/>
    <x v="2"/>
    <s v="US"/>
    <s v="USD"/>
    <x v="1816"/>
    <x v="1817"/>
    <x v="0"/>
    <n v="100"/>
    <b v="0"/>
    <s v="photography/photobooks"/>
    <n v="52"/>
    <n v="94.19"/>
    <x v="8"/>
    <s v="photobooks"/>
    <x v="1817"/>
    <d v="2017-01-30T06:59:00"/>
    <x v="0"/>
  </r>
  <r>
    <x v="1818"/>
    <x v="1818"/>
    <s v="We are all different, this is a way to honor and celebrate the authenticity in being different."/>
    <n v="15000"/>
    <n v="0"/>
    <x v="2"/>
    <s v="US"/>
    <s v="USD"/>
    <x v="1817"/>
    <x v="1818"/>
    <x v="0"/>
    <n v="0"/>
    <b v="0"/>
    <s v="photography/photobooks"/>
    <n v="0"/>
    <s v="N/A"/>
    <x v="8"/>
    <s v="photobooks"/>
    <x v="1818"/>
    <d v="2015-04-03T04:37:30"/>
    <x v="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x v="1819"/>
    <x v="0"/>
    <n v="4"/>
    <b v="0"/>
    <s v="photography/photobooks"/>
    <n v="2"/>
    <n v="6.25"/>
    <x v="8"/>
    <s v="photobooks"/>
    <x v="1819"/>
    <d v="2014-07-30T18:03:16"/>
    <x v="0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x v="1820"/>
    <x v="0"/>
    <n v="8"/>
    <b v="0"/>
    <s v="photography/photobooks"/>
    <n v="7"/>
    <n v="213.375"/>
    <x v="8"/>
    <s v="photobooks"/>
    <x v="1820"/>
    <d v="2015-04-01T01:01:30"/>
    <x v="0"/>
  </r>
  <r>
    <x v="1821"/>
    <x v="1821"/>
    <s v="Glass Cloud tour dates are already beginning to pile up. They are turning to YOU to help get them from town to town."/>
    <n v="2500"/>
    <n v="3372.25"/>
    <x v="0"/>
    <s v="US"/>
    <s v="USD"/>
    <x v="1820"/>
    <x v="1821"/>
    <x v="0"/>
    <n v="57"/>
    <b v="1"/>
    <s v="music/rock"/>
    <n v="135"/>
    <n v="59.162300000000002"/>
    <x v="4"/>
    <s v="rock"/>
    <x v="1821"/>
    <d v="2012-03-03T07:39:27"/>
    <x v="0"/>
  </r>
  <r>
    <x v="1822"/>
    <x v="1822"/>
    <s v="Wood Butcher needs your help to make this happen. Buy a CD, support local music!"/>
    <n v="300"/>
    <n v="300"/>
    <x v="0"/>
    <s v="CA"/>
    <s v="CAD"/>
    <x v="1821"/>
    <x v="1822"/>
    <x v="0"/>
    <n v="11"/>
    <b v="1"/>
    <s v="music/rock"/>
    <n v="100"/>
    <n v="27.2727"/>
    <x v="4"/>
    <s v="rock"/>
    <x v="1822"/>
    <d v="2014-01-31T19:01:00"/>
    <x v="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x v="1822"/>
    <x v="1823"/>
    <x v="0"/>
    <n v="33"/>
    <b v="1"/>
    <s v="music/rock"/>
    <n v="116"/>
    <n v="24.575800000000001"/>
    <x v="4"/>
    <s v="rock"/>
    <x v="1823"/>
    <d v="2012-10-24T16:26:16"/>
    <x v="0"/>
  </r>
  <r>
    <x v="1824"/>
    <x v="1824"/>
    <s v="cd fund raiser"/>
    <n v="3000"/>
    <n v="3002"/>
    <x v="0"/>
    <s v="US"/>
    <s v="USD"/>
    <x v="1823"/>
    <x v="1824"/>
    <x v="0"/>
    <n v="40"/>
    <b v="1"/>
    <s v="music/rock"/>
    <n v="100"/>
    <n v="75.05"/>
    <x v="4"/>
    <s v="rock"/>
    <x v="1824"/>
    <d v="2014-01-08T02:08:00"/>
    <x v="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x v="0"/>
    <n v="50"/>
    <b v="1"/>
    <s v="music/rock"/>
    <n v="105"/>
    <n v="42.02"/>
    <x v="4"/>
    <s v="rock"/>
    <x v="1825"/>
    <d v="2013-07-11T20:01:43"/>
    <x v="0"/>
  </r>
  <r>
    <x v="1826"/>
    <x v="1826"/>
    <s v="Hear your favorite Bear Ghost in eargasmic quality!"/>
    <n v="2000"/>
    <n v="2020"/>
    <x v="0"/>
    <s v="US"/>
    <s v="USD"/>
    <x v="1825"/>
    <x v="1826"/>
    <x v="0"/>
    <n v="38"/>
    <b v="1"/>
    <s v="music/rock"/>
    <n v="101"/>
    <n v="53.157899999999998"/>
    <x v="4"/>
    <s v="rock"/>
    <x v="1826"/>
    <d v="2014-02-17T22:10:17"/>
    <x v="0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x v="0"/>
    <n v="96"/>
    <b v="1"/>
    <s v="music/rock"/>
    <n v="101"/>
    <n v="83.885400000000004"/>
    <x v="4"/>
    <s v="rock"/>
    <x v="1827"/>
    <d v="2011-03-03T07:49:21"/>
    <x v="0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x v="0"/>
    <n v="48"/>
    <b v="1"/>
    <s v="music/rock"/>
    <n v="100"/>
    <n v="417.33330000000001"/>
    <x v="4"/>
    <s v="rock"/>
    <x v="1828"/>
    <d v="2014-05-09T22:00:00"/>
    <x v="0"/>
  </r>
  <r>
    <x v="1829"/>
    <x v="1829"/>
    <s v="Everything is set to record are EP except for our finances. Please donate if you can! Any amount is appreciated. "/>
    <n v="1500"/>
    <n v="2500.25"/>
    <x v="0"/>
    <s v="US"/>
    <s v="USD"/>
    <x v="1828"/>
    <x v="1829"/>
    <x v="0"/>
    <n v="33"/>
    <b v="1"/>
    <s v="music/rock"/>
    <n v="167"/>
    <n v="75.765199999999993"/>
    <x v="4"/>
    <s v="rock"/>
    <x v="1829"/>
    <d v="2011-01-21T22:00:00"/>
    <x v="0"/>
  </r>
  <r>
    <x v="1830"/>
    <x v="1830"/>
    <s v="We have come a long way on our new record, but now we need your help.  Help us, and together we can make magic!"/>
    <n v="15000"/>
    <n v="15230"/>
    <x v="0"/>
    <s v="US"/>
    <s v="USD"/>
    <x v="1829"/>
    <x v="1830"/>
    <x v="0"/>
    <n v="226"/>
    <b v="1"/>
    <s v="music/rock"/>
    <n v="102"/>
    <n v="67.389399999999995"/>
    <x v="4"/>
    <s v="rock"/>
    <x v="1830"/>
    <d v="2014-02-24T16:25:07"/>
    <x v="0"/>
  </r>
  <r>
    <x v="1831"/>
    <x v="1831"/>
    <s v="After a 2 year Odyssey, Darling Waste's trailer is still not home! We need $3,500 to get it through U.S. Customs!"/>
    <n v="1000"/>
    <n v="1030"/>
    <x v="0"/>
    <s v="US"/>
    <s v="USD"/>
    <x v="1830"/>
    <x v="1831"/>
    <x v="0"/>
    <n v="14"/>
    <b v="1"/>
    <s v="music/rock"/>
    <n v="103"/>
    <n v="73.571399999999997"/>
    <x v="4"/>
    <s v="rock"/>
    <x v="1831"/>
    <d v="2012-05-12T23:54:23"/>
    <x v="0"/>
  </r>
  <r>
    <x v="1832"/>
    <x v="1832"/>
    <s v="Hi! We're the music duo Black Swan Theories and our project is to manufacture our debut CD of 10 already-completed songs.  "/>
    <n v="350"/>
    <n v="500"/>
    <x v="0"/>
    <s v="US"/>
    <s v="USD"/>
    <x v="1831"/>
    <x v="1832"/>
    <x v="0"/>
    <n v="20"/>
    <b v="1"/>
    <s v="music/rock"/>
    <n v="143"/>
    <n v="25"/>
    <x v="4"/>
    <s v="rock"/>
    <x v="1832"/>
    <d v="2011-03-04T12:57:07"/>
    <x v="0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x v="1833"/>
    <x v="0"/>
    <n v="25"/>
    <b v="1"/>
    <s v="music/rock"/>
    <n v="263"/>
    <n v="42"/>
    <x v="4"/>
    <s v="rock"/>
    <x v="1833"/>
    <d v="2013-03-02T07:59:00"/>
    <x v="0"/>
  </r>
  <r>
    <x v="1834"/>
    <x v="1834"/>
    <s v="Help us fund our first tour and promote our new EP!"/>
    <n v="10000"/>
    <n v="11805"/>
    <x v="0"/>
    <s v="US"/>
    <s v="USD"/>
    <x v="1833"/>
    <x v="1834"/>
    <x v="0"/>
    <n v="90"/>
    <b v="1"/>
    <s v="music/rock"/>
    <n v="118"/>
    <n v="131.16669999999999"/>
    <x v="4"/>
    <s v="rock"/>
    <x v="1834"/>
    <d v="2015-01-24T23:08:15"/>
    <x v="0"/>
  </r>
  <r>
    <x v="1835"/>
    <x v="1835"/>
    <s v="WE ARE A HARD ROCK/PUNK BAND SEEKING FUNDS TO RECORD A NEW EP. _x000a__x000a_https://www.reverbnation.com/dirtylittlerebel"/>
    <n v="500"/>
    <n v="520"/>
    <x v="0"/>
    <s v="GB"/>
    <s v="GBP"/>
    <x v="1834"/>
    <x v="1835"/>
    <x v="0"/>
    <n v="11"/>
    <b v="1"/>
    <s v="music/rock"/>
    <n v="104"/>
    <n v="47.2727"/>
    <x v="4"/>
    <s v="rock"/>
    <x v="1835"/>
    <d v="2016-03-31T15:51:11"/>
    <x v="0"/>
  </r>
  <r>
    <x v="1836"/>
    <x v="1836"/>
    <s v="Help fund our 2013 Sound &amp; Lighting Touring rig!"/>
    <n v="5000"/>
    <n v="10017"/>
    <x v="0"/>
    <s v="US"/>
    <s v="USD"/>
    <x v="1835"/>
    <x v="1836"/>
    <x v="0"/>
    <n v="55"/>
    <b v="1"/>
    <s v="music/rock"/>
    <n v="200"/>
    <n v="182.12729999999999"/>
    <x v="4"/>
    <s v="rock"/>
    <x v="1836"/>
    <d v="2013-02-17T19:25:29"/>
    <x v="0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x v="0"/>
    <n v="30"/>
    <b v="1"/>
    <s v="music/rock"/>
    <n v="307"/>
    <n v="61.366700000000002"/>
    <x v="4"/>
    <s v="rock"/>
    <x v="1837"/>
    <d v="2012-03-18T00:08:55"/>
    <x v="0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x v="1838"/>
    <x v="0"/>
    <n v="28"/>
    <b v="1"/>
    <s v="music/rock"/>
    <n v="100"/>
    <n v="35.767499999999998"/>
    <x v="4"/>
    <s v="rock"/>
    <x v="1838"/>
    <d v="2011-10-01T03:00:00"/>
    <x v="0"/>
  </r>
  <r>
    <x v="1839"/>
    <x v="1839"/>
    <s v="The King of Mars, a Chicago rock band, needs your help funding their first EP! Visit us at thekingofmars.com for more."/>
    <n v="1000"/>
    <n v="2053"/>
    <x v="0"/>
    <s v="US"/>
    <s v="USD"/>
    <x v="1838"/>
    <x v="1839"/>
    <x v="0"/>
    <n v="45"/>
    <b v="1"/>
    <s v="music/rock"/>
    <n v="205"/>
    <n v="45.622199999999999"/>
    <x v="4"/>
    <s v="rock"/>
    <x v="1839"/>
    <d v="2016-10-01T17:19:42"/>
    <x v="0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x v="1839"/>
    <x v="1840"/>
    <x v="0"/>
    <n v="13"/>
    <b v="1"/>
    <s v="music/rock"/>
    <n v="109"/>
    <n v="75.384600000000006"/>
    <x v="4"/>
    <s v="rock"/>
    <x v="1840"/>
    <d v="2013-05-07T04:59:00"/>
    <x v="0"/>
  </r>
  <r>
    <x v="1841"/>
    <x v="1841"/>
    <s v="Hard Rock with a Positive Message. Help us fund, release and promote our debut EP!"/>
    <n v="2000"/>
    <n v="2035"/>
    <x v="0"/>
    <s v="US"/>
    <s v="USD"/>
    <x v="1840"/>
    <x v="1841"/>
    <x v="0"/>
    <n v="40"/>
    <b v="1"/>
    <s v="music/rock"/>
    <n v="102"/>
    <n v="50.875"/>
    <x v="4"/>
    <s v="rock"/>
    <x v="1841"/>
    <d v="2014-05-20T04:59:00"/>
    <x v="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x v="1841"/>
    <x v="1842"/>
    <x v="0"/>
    <n v="21"/>
    <b v="1"/>
    <s v="music/rock"/>
    <n v="125"/>
    <n v="119.28570000000001"/>
    <x v="4"/>
    <s v="rock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x v="0"/>
    <n v="134"/>
    <b v="1"/>
    <s v="music/rock"/>
    <n v="124"/>
    <n v="92.541899999999998"/>
    <x v="4"/>
    <s v="rock"/>
    <x v="1843"/>
    <d v="2011-02-20T23:52:34"/>
    <x v="0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x v="1844"/>
    <x v="0"/>
    <n v="20"/>
    <b v="1"/>
    <s v="music/rock"/>
    <n v="101"/>
    <n v="76.05"/>
    <x v="4"/>
    <s v="rock"/>
    <x v="1844"/>
    <d v="2011-06-11T03:00:00"/>
    <x v="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x v="0"/>
    <n v="19"/>
    <b v="1"/>
    <s v="music/rock"/>
    <n v="100"/>
    <n v="52.631599999999999"/>
    <x v="4"/>
    <s v="rock"/>
    <x v="1845"/>
    <d v="2016-06-17T04:55:00"/>
    <x v="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x v="1846"/>
    <x v="0"/>
    <n v="209"/>
    <b v="1"/>
    <s v="music/rock"/>
    <n v="138"/>
    <n v="98.990399999999994"/>
    <x v="4"/>
    <s v="rock"/>
    <x v="1846"/>
    <d v="2012-12-15T15:36:17"/>
    <x v="0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x v="0"/>
    <n v="38"/>
    <b v="1"/>
    <s v="music/rock"/>
    <n v="121"/>
    <n v="79.526300000000006"/>
    <x v="4"/>
    <s v="rock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x v="0"/>
    <n v="24"/>
    <b v="1"/>
    <s v="music/rock"/>
    <n v="107"/>
    <n v="134.20830000000001"/>
    <x v="4"/>
    <s v="rock"/>
    <x v="1848"/>
    <d v="2011-07-31T06:59:00"/>
    <x v="0"/>
  </r>
  <r>
    <x v="1849"/>
    <x v="1849"/>
    <s v="Release the Skylines is a small, local Cleveland metal band looking to record an album."/>
    <n v="300"/>
    <n v="301"/>
    <x v="0"/>
    <s v="US"/>
    <s v="USD"/>
    <x v="1848"/>
    <x v="1849"/>
    <x v="0"/>
    <n v="8"/>
    <b v="1"/>
    <s v="music/rock"/>
    <n v="100"/>
    <n v="37.625"/>
    <x v="4"/>
    <s v="rock"/>
    <x v="1849"/>
    <d v="2012-10-17T20:17:39"/>
    <x v="0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x v="1850"/>
    <x v="0"/>
    <n v="179"/>
    <b v="1"/>
    <s v="music/rock"/>
    <n v="102"/>
    <n v="51.044699999999999"/>
    <x v="4"/>
    <s v="rock"/>
    <x v="1850"/>
    <d v="2014-07-10T23:01:40"/>
    <x v="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x v="1851"/>
    <x v="0"/>
    <n v="26"/>
    <b v="1"/>
    <s v="music/rock"/>
    <n v="100"/>
    <n v="50.038499999999999"/>
    <x v="4"/>
    <s v="rock"/>
    <x v="1851"/>
    <d v="2014-07-28T01:00:00"/>
    <x v="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x v="0"/>
    <n v="131"/>
    <b v="1"/>
    <s v="music/rock"/>
    <n v="117"/>
    <n v="133.93129999999999"/>
    <x v="4"/>
    <s v="rock"/>
    <x v="1852"/>
    <d v="2015-04-25T00:00:00"/>
    <x v="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x v="1852"/>
    <x v="1853"/>
    <x v="0"/>
    <n v="14"/>
    <b v="1"/>
    <s v="music/rock"/>
    <n v="102"/>
    <n v="58.214300000000001"/>
    <x v="4"/>
    <s v="rock"/>
    <x v="1853"/>
    <d v="2012-11-14T02:26:57"/>
    <x v="0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x v="1854"/>
    <x v="0"/>
    <n v="174"/>
    <b v="1"/>
    <s v="music/rock"/>
    <n v="102"/>
    <n v="88.037599999999998"/>
    <x v="4"/>
    <s v="rock"/>
    <x v="1854"/>
    <d v="2013-05-24T00:30:37"/>
    <x v="0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x v="1854"/>
    <x v="1855"/>
    <x v="0"/>
    <n v="191"/>
    <b v="1"/>
    <s v="music/rock"/>
    <n v="154"/>
    <n v="70.576800000000006"/>
    <x v="4"/>
    <s v="rock"/>
    <x v="1855"/>
    <d v="2014-01-06T12:55:40"/>
    <x v="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x v="1856"/>
    <x v="0"/>
    <n v="38"/>
    <b v="1"/>
    <s v="music/rock"/>
    <n v="101"/>
    <n v="53.289499999999997"/>
    <x v="4"/>
    <s v="rock"/>
    <x v="1856"/>
    <d v="2014-07-18T20:31:12"/>
    <x v="0"/>
  </r>
  <r>
    <x v="1857"/>
    <x v="1857"/>
    <s v="We need to get back to Nashville to record our second record, a full LP this time.  It ain't cheap and we need your help!"/>
    <n v="3000"/>
    <n v="3000"/>
    <x v="0"/>
    <s v="US"/>
    <s v="USD"/>
    <x v="1856"/>
    <x v="1857"/>
    <x v="0"/>
    <n v="22"/>
    <b v="1"/>
    <s v="music/rock"/>
    <n v="100"/>
    <n v="136.36359999999999"/>
    <x v="4"/>
    <s v="rock"/>
    <x v="1857"/>
    <d v="2014-09-12T18:26:53"/>
    <x v="0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x v="0"/>
    <n v="149"/>
    <b v="1"/>
    <s v="music/rock"/>
    <n v="109"/>
    <n v="40.5473"/>
    <x v="4"/>
    <s v="rock"/>
    <x v="1858"/>
    <d v="2011-12-16T05:48:41"/>
    <x v="0"/>
  </r>
  <r>
    <x v="1859"/>
    <x v="1859"/>
    <s v="Queen Kwong is going ON TOUR to London and Paris!"/>
    <n v="3000"/>
    <n v="3955"/>
    <x v="0"/>
    <s v="US"/>
    <s v="USD"/>
    <x v="1858"/>
    <x v="1859"/>
    <x v="0"/>
    <n v="56"/>
    <b v="1"/>
    <s v="music/rock"/>
    <n v="132"/>
    <n v="70.625"/>
    <x v="4"/>
    <s v="rock"/>
    <x v="1859"/>
    <d v="2011-09-22T18:28:49"/>
    <x v="0"/>
  </r>
  <r>
    <x v="1860"/>
    <x v="1860"/>
    <s v="ASC had a one-of-a-kind CD release party in 2013, and we want to share it with the world - in DVD format!"/>
    <n v="750"/>
    <n v="1001"/>
    <x v="0"/>
    <s v="US"/>
    <s v="USD"/>
    <x v="1859"/>
    <x v="1860"/>
    <x v="0"/>
    <n v="19"/>
    <b v="1"/>
    <s v="music/rock"/>
    <n v="133"/>
    <n v="52.684199999999997"/>
    <x v="4"/>
    <s v="rock"/>
    <x v="1860"/>
    <d v="2014-02-06T17:01:24"/>
    <x v="0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x v="0"/>
    <n v="0"/>
    <b v="0"/>
    <s v="games/mobile games"/>
    <n v="0"/>
    <s v="N/A"/>
    <x v="6"/>
    <s v="mobile games"/>
    <x v="1861"/>
    <d v="2015-01-26T07:12:21"/>
    <x v="0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x v="1861"/>
    <x v="1862"/>
    <x v="0"/>
    <n v="16"/>
    <b v="0"/>
    <s v="games/mobile games"/>
    <n v="8"/>
    <n v="90.9375"/>
    <x v="6"/>
    <s v="mobile games"/>
    <x v="1862"/>
    <d v="2017-03-08T07:30:00"/>
    <x v="0"/>
  </r>
  <r>
    <x v="1863"/>
    <x v="1863"/>
    <s v="This is an Android game where you take control of the zombies and try to eat your way to world domination!"/>
    <n v="2500"/>
    <n v="10"/>
    <x v="2"/>
    <s v="US"/>
    <s v="USD"/>
    <x v="1862"/>
    <x v="1863"/>
    <x v="0"/>
    <n v="2"/>
    <b v="0"/>
    <s v="games/mobile games"/>
    <n v="0"/>
    <n v="5"/>
    <x v="6"/>
    <s v="mobile games"/>
    <x v="1863"/>
    <d v="2014-06-12T19:08:05"/>
    <x v="0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x v="1864"/>
    <x v="0"/>
    <n v="48"/>
    <b v="0"/>
    <s v="games/mobile games"/>
    <n v="43"/>
    <n v="58.083300000000001"/>
    <x v="6"/>
    <s v="mobile games"/>
    <x v="1864"/>
    <d v="2014-05-04T17:11:40"/>
    <x v="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x v="1865"/>
    <x v="0"/>
    <n v="2"/>
    <b v="0"/>
    <s v="games/mobile games"/>
    <n v="0"/>
    <n v="2"/>
    <x v="6"/>
    <s v="mobile games"/>
    <x v="1865"/>
    <d v="2016-11-06T09:49:07"/>
    <x v="0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x v="1866"/>
    <x v="0"/>
    <n v="2"/>
    <b v="0"/>
    <s v="games/mobile games"/>
    <n v="1"/>
    <n v="62.5"/>
    <x v="6"/>
    <s v="mobile games"/>
    <x v="1866"/>
    <d v="2017-03-01T04:00:00"/>
    <x v="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x v="0"/>
    <n v="1"/>
    <b v="0"/>
    <s v="games/mobile games"/>
    <n v="0"/>
    <n v="10"/>
    <x v="6"/>
    <s v="mobile games"/>
    <x v="1867"/>
    <d v="2016-11-05T22:11:52"/>
    <x v="0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x v="1868"/>
    <x v="0"/>
    <n v="17"/>
    <b v="0"/>
    <s v="games/mobile games"/>
    <n v="5"/>
    <n v="71.588200000000001"/>
    <x v="6"/>
    <s v="mobile games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x v="0"/>
    <n v="0"/>
    <b v="0"/>
    <s v="games/mobile games"/>
    <n v="0"/>
    <s v="N/A"/>
    <x v="6"/>
    <s v="mobile games"/>
    <x v="1869"/>
    <d v="2017-01-04T00:04:09"/>
    <x v="0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x v="1870"/>
    <x v="0"/>
    <n v="11"/>
    <b v="0"/>
    <s v="games/mobile games"/>
    <n v="10"/>
    <n v="32.818199999999997"/>
    <x v="6"/>
    <s v="mobile games"/>
    <x v="1870"/>
    <d v="2016-01-31T04:17:00"/>
    <x v="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x v="1871"/>
    <x v="0"/>
    <n v="95"/>
    <b v="0"/>
    <s v="games/mobile games"/>
    <n v="72"/>
    <n v="49.1158"/>
    <x v="6"/>
    <s v="mobile games"/>
    <x v="1871"/>
    <d v="2014-11-20T19:48:21"/>
    <x v="0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x v="1872"/>
    <x v="0"/>
    <n v="13"/>
    <b v="0"/>
    <s v="games/mobile games"/>
    <n v="1"/>
    <n v="16.307700000000001"/>
    <x v="6"/>
    <s v="mobile games"/>
    <x v="1872"/>
    <d v="2015-06-30T03:06:42"/>
    <x v="0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x v="1872"/>
    <x v="1873"/>
    <x v="0"/>
    <n v="2"/>
    <b v="0"/>
    <s v="games/mobile games"/>
    <n v="0"/>
    <n v="18"/>
    <x v="6"/>
    <s v="mobile games"/>
    <x v="1873"/>
    <d v="2015-07-08T16:45:00"/>
    <x v="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x v="1874"/>
    <x v="0"/>
    <n v="2"/>
    <b v="0"/>
    <s v="games/mobile games"/>
    <n v="0"/>
    <n v="13"/>
    <x v="6"/>
    <s v="mobile games"/>
    <x v="1874"/>
    <d v="2016-06-28T23:15:33"/>
    <x v="0"/>
  </r>
  <r>
    <x v="1875"/>
    <x v="1875"/>
    <s v="Sea opposition of Crab's family and angry fishes. Who is going to win, and who is going to loose ?!"/>
    <n v="10000"/>
    <n v="51"/>
    <x v="2"/>
    <s v="US"/>
    <s v="USD"/>
    <x v="1874"/>
    <x v="1875"/>
    <x v="0"/>
    <n v="3"/>
    <b v="0"/>
    <s v="games/mobile games"/>
    <n v="1"/>
    <n v="17"/>
    <x v="6"/>
    <s v="mobile games"/>
    <x v="1875"/>
    <d v="2016-08-06T21:35:08"/>
    <x v="0"/>
  </r>
  <r>
    <x v="1876"/>
    <x v="1876"/>
    <s v="An arcade styled side scroller. Help Bob the pilot steer his plane through hordes of migrating birds strapped with explosives."/>
    <n v="280"/>
    <n v="0"/>
    <x v="2"/>
    <s v="AU"/>
    <s v="AUD"/>
    <x v="1875"/>
    <x v="1876"/>
    <x v="0"/>
    <n v="0"/>
    <b v="0"/>
    <s v="games/mobile games"/>
    <n v="0"/>
    <s v="N/A"/>
    <x v="6"/>
    <s v="mobile games"/>
    <x v="1876"/>
    <d v="2014-06-16T06:50:05"/>
    <x v="0"/>
  </r>
  <r>
    <x v="1877"/>
    <x v="1877"/>
    <s v="It's obvious you won't survive by your wits alone. Unfortunately that's all you've got, Chip. Run!"/>
    <n v="60"/>
    <n v="0"/>
    <x v="2"/>
    <s v="US"/>
    <s v="USD"/>
    <x v="1876"/>
    <x v="1877"/>
    <x v="0"/>
    <n v="0"/>
    <b v="0"/>
    <s v="games/mobile games"/>
    <n v="0"/>
    <s v="N/A"/>
    <x v="6"/>
    <s v="mobile games"/>
    <x v="1877"/>
    <d v="2015-03-01T00:42:05"/>
    <x v="0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x v="1878"/>
    <x v="0"/>
    <n v="0"/>
    <b v="0"/>
    <s v="games/mobile games"/>
    <n v="0"/>
    <s v="N/A"/>
    <x v="6"/>
    <s v="mobile games"/>
    <x v="1878"/>
    <d v="2014-06-13T00:12:35"/>
    <x v="0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x v="1879"/>
    <x v="0"/>
    <n v="2"/>
    <b v="0"/>
    <s v="games/mobile games"/>
    <n v="0"/>
    <n v="3"/>
    <x v="6"/>
    <s v="mobile games"/>
    <x v="1879"/>
    <d v="2016-03-14T14:35:29"/>
    <x v="0"/>
  </r>
  <r>
    <x v="1880"/>
    <x v="1880"/>
    <s v="Sim Betting Football is the only football (soccer) betting simulation  game."/>
    <n v="5000"/>
    <n v="1004"/>
    <x v="2"/>
    <s v="GB"/>
    <s v="GBP"/>
    <x v="1879"/>
    <x v="1880"/>
    <x v="0"/>
    <n v="24"/>
    <b v="0"/>
    <s v="games/mobile games"/>
    <n v="20"/>
    <n v="41.833300000000001"/>
    <x v="6"/>
    <s v="mobile games"/>
    <x v="1880"/>
    <d v="2016-03-30T12:36:20"/>
    <x v="0"/>
  </r>
  <r>
    <x v="1881"/>
    <x v="1881"/>
    <s v="We're now raising money to produce a music video. Those who donate get a vote in deciding which song!"/>
    <n v="2000"/>
    <n v="3453.69"/>
    <x v="0"/>
    <s v="US"/>
    <s v="USD"/>
    <x v="1880"/>
    <x v="1881"/>
    <x v="0"/>
    <n v="70"/>
    <b v="1"/>
    <s v="music/indie rock"/>
    <n v="173"/>
    <n v="49.3384"/>
    <x v="4"/>
    <s v="indie rock"/>
    <x v="1881"/>
    <d v="2015-03-10T02:39:49"/>
    <x v="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x v="1882"/>
    <x v="0"/>
    <n v="81"/>
    <b v="1"/>
    <s v="music/indie rock"/>
    <n v="101"/>
    <n v="41.728400000000001"/>
    <x v="4"/>
    <s v="indie rock"/>
    <x v="1882"/>
    <d v="2012-07-10T23:48:00"/>
    <x v="0"/>
  </r>
  <r>
    <x v="1883"/>
    <x v="1883"/>
    <s v="Afraid Of Figs is a high energy pop/rock band, with off-the-wall humor, catchy hooks, and wild interactive live shows."/>
    <n v="999"/>
    <n v="1047"/>
    <x v="0"/>
    <s v="US"/>
    <s v="USD"/>
    <x v="1882"/>
    <x v="1883"/>
    <x v="0"/>
    <n v="32"/>
    <b v="1"/>
    <s v="music/indie rock"/>
    <n v="105"/>
    <n v="32.718800000000002"/>
    <x v="4"/>
    <s v="indie rock"/>
    <x v="1883"/>
    <d v="2012-04-08T21:45:08"/>
    <x v="0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x v="1883"/>
    <x v="1884"/>
    <x v="0"/>
    <n v="26"/>
    <b v="1"/>
    <s v="music/indie rock"/>
    <n v="135"/>
    <n v="51.961500000000001"/>
    <x v="4"/>
    <s v="indie rock"/>
    <x v="1884"/>
    <d v="2012-11-27T12:00:00"/>
    <x v="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x v="1884"/>
    <x v="1885"/>
    <x v="0"/>
    <n v="105"/>
    <b v="1"/>
    <s v="music/indie rock"/>
    <n v="116"/>
    <n v="50.685699999999997"/>
    <x v="4"/>
    <s v="indie rock"/>
    <x v="1885"/>
    <d v="2012-08-10T22:00:00"/>
    <x v="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x v="1886"/>
    <x v="0"/>
    <n v="29"/>
    <b v="1"/>
    <s v="music/indie rock"/>
    <n v="102"/>
    <n v="42.241399999999999"/>
    <x v="4"/>
    <s v="indie rock"/>
    <x v="1886"/>
    <d v="2014-11-12T22:45:38"/>
    <x v="0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x v="1887"/>
    <x v="0"/>
    <n v="8"/>
    <b v="1"/>
    <s v="music/indie rock"/>
    <n v="111"/>
    <n v="416.875"/>
    <x v="4"/>
    <s v="indie rock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x v="0"/>
    <n v="89"/>
    <b v="1"/>
    <s v="music/indie rock"/>
    <n v="166"/>
    <n v="46.651699999999998"/>
    <x v="4"/>
    <s v="indie rock"/>
    <x v="1888"/>
    <d v="2010-06-01T04:59:00"/>
    <x v="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x v="1889"/>
    <x v="0"/>
    <n v="44"/>
    <b v="1"/>
    <s v="music/indie rock"/>
    <n v="107"/>
    <n v="48.454500000000003"/>
    <x v="4"/>
    <s v="indie rock"/>
    <x v="1889"/>
    <d v="2013-03-11T18:02:26"/>
    <x v="0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x v="1889"/>
    <x v="1890"/>
    <x v="0"/>
    <n v="246"/>
    <b v="1"/>
    <s v="music/indie rock"/>
    <n v="145"/>
    <n v="70.528999999999996"/>
    <x v="4"/>
    <s v="indie rock"/>
    <x v="1890"/>
    <d v="2012-12-15T18:52:08"/>
    <x v="0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x v="0"/>
    <n v="120"/>
    <b v="1"/>
    <s v="music/indie rock"/>
    <n v="106"/>
    <n v="87.958299999999994"/>
    <x v="4"/>
    <s v="indie rock"/>
    <x v="1891"/>
    <d v="2010-07-22T06:00:00"/>
    <x v="0"/>
  </r>
  <r>
    <x v="1892"/>
    <x v="1892"/>
    <s v="Nemes has just recorded a new album and is raising $500 to get it mixed and mastered professionally."/>
    <n v="500"/>
    <n v="683"/>
    <x v="0"/>
    <s v="US"/>
    <s v="USD"/>
    <x v="1891"/>
    <x v="1892"/>
    <x v="0"/>
    <n v="26"/>
    <b v="1"/>
    <s v="music/indie rock"/>
    <n v="137"/>
    <n v="26.269200000000001"/>
    <x v="4"/>
    <s v="indie rock"/>
    <x v="1892"/>
    <d v="2011-06-07T15:18:01"/>
    <x v="0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x v="0"/>
    <n v="45"/>
    <b v="1"/>
    <s v="music/indie rock"/>
    <n v="104"/>
    <n v="57.777799999999999"/>
    <x v="4"/>
    <s v="indie rock"/>
    <x v="1893"/>
    <d v="2011-04-16T03:59:00"/>
    <x v="0"/>
  </r>
  <r>
    <x v="1894"/>
    <x v="1894"/>
    <s v="Im trying to raise $1000 for a 3 song EP in a studio!"/>
    <n v="1000"/>
    <n v="1145"/>
    <x v="0"/>
    <s v="US"/>
    <s v="USD"/>
    <x v="1893"/>
    <x v="1894"/>
    <x v="0"/>
    <n v="20"/>
    <b v="1"/>
    <s v="music/indie rock"/>
    <n v="115"/>
    <n v="57.25"/>
    <x v="4"/>
    <s v="indie rock"/>
    <x v="1894"/>
    <d v="2012-02-12T21:43:03"/>
    <x v="0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x v="1895"/>
    <x v="0"/>
    <n v="47"/>
    <b v="1"/>
    <s v="music/indie rock"/>
    <n v="102"/>
    <n v="196.34039999999999"/>
    <x v="4"/>
    <s v="indie rock"/>
    <x v="1895"/>
    <d v="2015-10-20T17:55:22"/>
    <x v="0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x v="1896"/>
    <x v="0"/>
    <n v="13"/>
    <b v="1"/>
    <s v="music/indie rock"/>
    <n v="124"/>
    <n v="43"/>
    <x v="4"/>
    <s v="indie rock"/>
    <x v="1896"/>
    <d v="2012-04-12T17:02:45"/>
    <x v="0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x v="1897"/>
    <x v="0"/>
    <n v="183"/>
    <b v="1"/>
    <s v="music/indie rock"/>
    <n v="102"/>
    <n v="35.551900000000003"/>
    <x v="4"/>
    <s v="indie rock"/>
    <x v="1897"/>
    <d v="2014-03-04T21:00:00"/>
    <x v="0"/>
  </r>
  <r>
    <x v="1898"/>
    <x v="1898"/>
    <s v="We are heading into the studio to create the most soulfully orchestrated Indie Pop masterpiece mankind has ever witnessed."/>
    <n v="1000"/>
    <n v="1445"/>
    <x v="0"/>
    <s v="US"/>
    <s v="USD"/>
    <x v="1897"/>
    <x v="1898"/>
    <x v="0"/>
    <n v="21"/>
    <b v="1"/>
    <s v="music/indie rock"/>
    <n v="145"/>
    <n v="68.8095"/>
    <x v="4"/>
    <s v="indie rock"/>
    <x v="1898"/>
    <d v="2016-02-01T18:00:00"/>
    <x v="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x v="1899"/>
    <x v="0"/>
    <n v="42"/>
    <b v="1"/>
    <s v="music/indie rock"/>
    <n v="133"/>
    <n v="28.571400000000001"/>
    <x v="4"/>
    <s v="indie rock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x v="0"/>
    <n v="54"/>
    <b v="1"/>
    <s v="music/indie rock"/>
    <n v="109"/>
    <n v="50.631700000000002"/>
    <x v="4"/>
    <s v="indie rock"/>
    <x v="1900"/>
    <d v="2012-10-06T09:59:00"/>
    <x v="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x v="1901"/>
    <x v="0"/>
    <n v="25"/>
    <b v="0"/>
    <s v="technology/gadgets"/>
    <n v="3"/>
    <n v="106.8"/>
    <x v="2"/>
    <s v="gadgets"/>
    <x v="1901"/>
    <d v="2015-05-22T13:00:00"/>
    <x v="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x v="1902"/>
    <x v="0"/>
    <n v="3"/>
    <b v="0"/>
    <s v="technology/gadgets"/>
    <n v="1"/>
    <n v="4"/>
    <x v="2"/>
    <s v="gadgets"/>
    <x v="1902"/>
    <d v="2015-03-04T18:57:27"/>
    <x v="0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x v="1902"/>
    <x v="1903"/>
    <x v="0"/>
    <n v="41"/>
    <b v="0"/>
    <s v="technology/gadgets"/>
    <n v="47"/>
    <n v="34.0976"/>
    <x v="2"/>
    <s v="gadgets"/>
    <x v="1903"/>
    <d v="2017-01-27T18:29:51"/>
    <x v="0"/>
  </r>
  <r>
    <x v="1904"/>
    <x v="1904"/>
    <s v="Animals knocking over your waste wheeler making a mess on trash day? The S.A.D.L. will help prevent that from happening!"/>
    <n v="50000"/>
    <n v="50"/>
    <x v="2"/>
    <s v="US"/>
    <s v="USD"/>
    <x v="1903"/>
    <x v="1904"/>
    <x v="0"/>
    <n v="2"/>
    <b v="0"/>
    <s v="technology/gadgets"/>
    <n v="0"/>
    <n v="25"/>
    <x v="2"/>
    <s v="gadgets"/>
    <x v="1904"/>
    <d v="2016-01-02T16:27:01"/>
    <x v="0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x v="1905"/>
    <x v="0"/>
    <n v="4"/>
    <b v="0"/>
    <s v="technology/gadgets"/>
    <n v="0"/>
    <n v="10.5"/>
    <x v="2"/>
    <s v="gadgets"/>
    <x v="1905"/>
    <d v="2014-09-07T22:13:14"/>
    <x v="0"/>
  </r>
  <r>
    <x v="1906"/>
    <x v="1906"/>
    <s v="Max 5Tb storage, Wired lan, Additional USB ports and Hi-res DAC, 10000mAh battery, Real portable docking station"/>
    <n v="50000"/>
    <n v="21380"/>
    <x v="2"/>
    <s v="US"/>
    <s v="USD"/>
    <x v="1905"/>
    <x v="1906"/>
    <x v="0"/>
    <n v="99"/>
    <b v="0"/>
    <s v="technology/gadgets"/>
    <n v="43"/>
    <n v="215.95959999999999"/>
    <x v="2"/>
    <s v="gadgets"/>
    <x v="1906"/>
    <d v="2016-06-23T16:06:23"/>
    <x v="0"/>
  </r>
  <r>
    <x v="1907"/>
    <x v="1907"/>
    <s v="Litter-Buddy is great economical alternative to leading pet waste disposal systems with cartridge bag elements."/>
    <n v="30000"/>
    <n v="85"/>
    <x v="2"/>
    <s v="US"/>
    <s v="USD"/>
    <x v="1906"/>
    <x v="1907"/>
    <x v="0"/>
    <n v="4"/>
    <b v="0"/>
    <s v="technology/gadgets"/>
    <n v="0"/>
    <n v="21.25"/>
    <x v="2"/>
    <s v="gadgets"/>
    <x v="1907"/>
    <d v="2014-05-23T14:05:25"/>
    <x v="0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x v="1908"/>
    <x v="0"/>
    <n v="4"/>
    <b v="0"/>
    <s v="technology/gadgets"/>
    <n v="2"/>
    <n v="108.25"/>
    <x v="2"/>
    <s v="gadgets"/>
    <x v="1908"/>
    <d v="2016-12-29T22:01:40"/>
    <x v="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x v="1909"/>
    <x v="0"/>
    <n v="38"/>
    <b v="0"/>
    <s v="technology/gadgets"/>
    <n v="14"/>
    <n v="129.97370000000001"/>
    <x v="2"/>
    <s v="gadgets"/>
    <x v="1909"/>
    <d v="2014-10-23T10:17:59"/>
    <x v="0"/>
  </r>
  <r>
    <x v="1910"/>
    <x v="1910"/>
    <s v="Thinking Cleaner is an add-on for your iRobotÂ® RoombaÂ® 700/800 that makes it smarter and aware of its owner."/>
    <n v="85000"/>
    <n v="33486"/>
    <x v="2"/>
    <s v="NL"/>
    <s v="EUR"/>
    <x v="1909"/>
    <x v="1910"/>
    <x v="0"/>
    <n v="285"/>
    <b v="0"/>
    <s v="technology/gadgets"/>
    <n v="39"/>
    <n v="117.49469999999999"/>
    <x v="2"/>
    <s v="gadgets"/>
    <x v="1910"/>
    <d v="2015-10-31T22:45:00"/>
    <x v="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x v="1911"/>
    <x v="0"/>
    <n v="1"/>
    <b v="0"/>
    <s v="technology/gadgets"/>
    <n v="0"/>
    <n v="10"/>
    <x v="2"/>
    <s v="gadgets"/>
    <x v="1911"/>
    <d v="2014-08-09T00:48:54"/>
    <x v="0"/>
  </r>
  <r>
    <x v="1912"/>
    <x v="1912"/>
    <s v="Finally! Electrical Wiring Testing Made Easy...  Designed by a Professional for Professionals, Homeowners and DIYs, Too!"/>
    <n v="5000"/>
    <n v="2965"/>
    <x v="2"/>
    <s v="US"/>
    <s v="USD"/>
    <x v="1911"/>
    <x v="1912"/>
    <x v="0"/>
    <n v="42"/>
    <b v="0"/>
    <s v="technology/gadgets"/>
    <n v="59"/>
    <n v="70.595200000000006"/>
    <x v="2"/>
    <s v="gadgets"/>
    <x v="1912"/>
    <d v="2015-06-04T05:26:00"/>
    <x v="0"/>
  </r>
  <r>
    <x v="1913"/>
    <x v="1913"/>
    <s v="Tibio is a revolutionary new product designed to solve an age old problem."/>
    <n v="48000"/>
    <n v="637"/>
    <x v="2"/>
    <s v="GB"/>
    <s v="GBP"/>
    <x v="1912"/>
    <x v="1913"/>
    <x v="0"/>
    <n v="26"/>
    <b v="0"/>
    <s v="technology/gadgets"/>
    <n v="1"/>
    <n v="24.5"/>
    <x v="2"/>
    <s v="gadgets"/>
    <x v="1913"/>
    <d v="2014-10-08T12:16:18"/>
    <x v="0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x v="0"/>
    <n v="2"/>
    <b v="0"/>
    <s v="technology/gadgets"/>
    <n v="9"/>
    <n v="30"/>
    <x v="2"/>
    <s v="gadgets"/>
    <x v="1914"/>
    <d v="2014-11-01T03:59:00"/>
    <x v="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x v="1915"/>
    <x v="0"/>
    <n v="4"/>
    <b v="0"/>
    <s v="technology/gadgets"/>
    <n v="2"/>
    <n v="2"/>
    <x v="2"/>
    <s v="gadgets"/>
    <x v="1915"/>
    <d v="2014-09-02T01:10:22"/>
    <x v="0"/>
  </r>
  <r>
    <x v="1916"/>
    <x v="1916"/>
    <s v="The Paint Can Holder Makes Painting Easier and Safer on Extension Ladders."/>
    <n v="20000"/>
    <n v="102"/>
    <x v="2"/>
    <s v="US"/>
    <s v="USD"/>
    <x v="1915"/>
    <x v="1916"/>
    <x v="0"/>
    <n v="6"/>
    <b v="0"/>
    <s v="technology/gadgets"/>
    <n v="1"/>
    <n v="17"/>
    <x v="2"/>
    <s v="gadgets"/>
    <x v="1916"/>
    <d v="2016-11-07T18:12:55"/>
    <x v="0"/>
  </r>
  <r>
    <x v="1917"/>
    <x v="1917"/>
    <s v="Let's build a legendary brand altogether"/>
    <n v="390000"/>
    <n v="205025"/>
    <x v="2"/>
    <s v="HK"/>
    <s v="HKD"/>
    <x v="1916"/>
    <x v="1917"/>
    <x v="0"/>
    <n v="70"/>
    <b v="0"/>
    <s v="technology/gadgets"/>
    <n v="53"/>
    <n v="2928.9286000000002"/>
    <x v="2"/>
    <s v="gadgets"/>
    <x v="1917"/>
    <d v="2017-02-10T06:28:53"/>
    <x v="0"/>
  </r>
  <r>
    <x v="1918"/>
    <x v="1918"/>
    <s v="Repel Japanese beetles and garden pests. Grow organic fruit and vegetables to help the environment, one plant at a time."/>
    <n v="25000"/>
    <n v="260"/>
    <x v="2"/>
    <s v="US"/>
    <s v="USD"/>
    <x v="1917"/>
    <x v="1918"/>
    <x v="0"/>
    <n v="9"/>
    <b v="0"/>
    <s v="technology/gadgets"/>
    <n v="1"/>
    <n v="28.8889"/>
    <x v="2"/>
    <s v="gadgets"/>
    <x v="1918"/>
    <d v="2014-08-12T18:57:31"/>
    <x v="0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x v="1919"/>
    <x v="0"/>
    <n v="8"/>
    <b v="0"/>
    <s v="technology/gadgets"/>
    <n v="47"/>
    <n v="29.625"/>
    <x v="2"/>
    <s v="gadgets"/>
    <x v="1919"/>
    <d v="2015-05-19T21:00:49"/>
    <x v="0"/>
  </r>
  <r>
    <x v="1920"/>
    <x v="1920"/>
    <s v="A new concept in bike light safety, protecting cyclists from being hit in the side. Bright, amber sideways."/>
    <n v="10000"/>
    <n v="4303"/>
    <x v="2"/>
    <s v="GB"/>
    <s v="GBP"/>
    <x v="1919"/>
    <x v="1920"/>
    <x v="0"/>
    <n v="105"/>
    <b v="0"/>
    <s v="technology/gadgets"/>
    <n v="43"/>
    <n v="40.981000000000002"/>
    <x v="2"/>
    <s v="gadgets"/>
    <x v="1920"/>
    <d v="2015-10-21T23:00:00"/>
    <x v="0"/>
  </r>
  <r>
    <x v="1921"/>
    <x v="1921"/>
    <s v="The Fine Spirits are making an album, but we need your help!"/>
    <n v="1500"/>
    <n v="2052"/>
    <x v="0"/>
    <s v="US"/>
    <s v="USD"/>
    <x v="1920"/>
    <x v="1921"/>
    <x v="0"/>
    <n v="38"/>
    <b v="1"/>
    <s v="music/indie rock"/>
    <n v="137"/>
    <n v="54"/>
    <x v="4"/>
    <s v="indie rock"/>
    <x v="1921"/>
    <d v="2012-07-14T05:19:03"/>
    <x v="0"/>
  </r>
  <r>
    <x v="1922"/>
    <x v="1922"/>
    <s v="Low Weather's debut album is halfway finished.  With your help and your help alone we can record the rest!"/>
    <n v="2000"/>
    <n v="2311"/>
    <x v="0"/>
    <s v="US"/>
    <s v="USD"/>
    <x v="1921"/>
    <x v="1922"/>
    <x v="0"/>
    <n v="64"/>
    <b v="1"/>
    <s v="music/indie rock"/>
    <n v="116"/>
    <n v="36.109400000000001"/>
    <x v="4"/>
    <s v="indie rock"/>
    <x v="1922"/>
    <d v="2013-12-12T06:08:27"/>
    <x v="0"/>
  </r>
  <r>
    <x v="1923"/>
    <x v="1923"/>
    <s v="We just finished recording our first album! All we need is a little extra help to be able to get it printed!"/>
    <n v="125"/>
    <n v="301"/>
    <x v="0"/>
    <s v="US"/>
    <s v="USD"/>
    <x v="1922"/>
    <x v="1923"/>
    <x v="0"/>
    <n v="13"/>
    <b v="1"/>
    <s v="music/indie rock"/>
    <n v="241"/>
    <n v="23.1538"/>
    <x v="4"/>
    <s v="indie rock"/>
    <x v="1923"/>
    <d v="2011-09-27T04:59:00"/>
    <x v="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x v="1923"/>
    <x v="1924"/>
    <x v="0"/>
    <n v="33"/>
    <b v="1"/>
    <s v="music/indie rock"/>
    <n v="114"/>
    <n v="104"/>
    <x v="4"/>
    <s v="indie rock"/>
    <x v="1924"/>
    <d v="2014-01-15T19:33:00"/>
    <x v="0"/>
  </r>
  <r>
    <x v="1925"/>
    <x v="1925"/>
    <s v="The Freakniks are making their psychedelic freak-folk debut studio album and they need your help."/>
    <n v="1500"/>
    <n v="1655"/>
    <x v="0"/>
    <s v="US"/>
    <s v="USD"/>
    <x v="1924"/>
    <x v="1925"/>
    <x v="0"/>
    <n v="52"/>
    <b v="1"/>
    <s v="music/indie rock"/>
    <n v="110"/>
    <n v="31.826899999999998"/>
    <x v="4"/>
    <s v="indie rock"/>
    <x v="1925"/>
    <d v="2013-10-11T00:00:00"/>
    <x v="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x v="0"/>
    <n v="107"/>
    <b v="1"/>
    <s v="music/indie rock"/>
    <n v="195"/>
    <n v="27.389600000000002"/>
    <x v="4"/>
    <s v="indie rock"/>
    <x v="1926"/>
    <d v="2010-11-02T00:26:00"/>
    <x v="0"/>
  </r>
  <r>
    <x v="1927"/>
    <x v="1927"/>
    <s v="Hampshire is headed to GBS Detroit."/>
    <n v="600"/>
    <n v="620"/>
    <x v="0"/>
    <s v="US"/>
    <s v="USD"/>
    <x v="1926"/>
    <x v="1927"/>
    <x v="0"/>
    <n v="11"/>
    <b v="1"/>
    <s v="music/indie rock"/>
    <n v="103"/>
    <n v="56.363599999999998"/>
    <x v="4"/>
    <s v="indie rock"/>
    <x v="1927"/>
    <d v="2012-03-08T04:59:00"/>
    <x v="0"/>
  </r>
  <r>
    <x v="1928"/>
    <x v="1928"/>
    <s v="Help us master and release our debut album &quot;The Kaleidoscope Dawn&quot;"/>
    <n v="2550"/>
    <n v="2630"/>
    <x v="0"/>
    <s v="US"/>
    <s v="USD"/>
    <x v="1927"/>
    <x v="1928"/>
    <x v="0"/>
    <n v="34"/>
    <b v="1"/>
    <s v="music/indie rock"/>
    <n v="103"/>
    <n v="77.352900000000005"/>
    <x v="4"/>
    <s v="indie rock"/>
    <x v="1928"/>
    <d v="2013-05-07T15:33:14"/>
    <x v="0"/>
  </r>
  <r>
    <x v="1929"/>
    <x v="1929"/>
    <s v="Trying to raise funds to release a full-length album on LP and CD by my post-punk studio project, Surplus 1980."/>
    <n v="3200"/>
    <n v="3210"/>
    <x v="0"/>
    <s v="US"/>
    <s v="USD"/>
    <x v="1928"/>
    <x v="1929"/>
    <x v="0"/>
    <n v="75"/>
    <b v="1"/>
    <s v="music/indie rock"/>
    <n v="100"/>
    <n v="42.8"/>
    <x v="4"/>
    <s v="indie rock"/>
    <x v="1929"/>
    <d v="2011-07-05T00:31:06"/>
    <x v="0"/>
  </r>
  <r>
    <x v="1930"/>
    <x v="1930"/>
    <s v="We're nearly done recording, but we're out of money! Help us release the record!!!"/>
    <n v="1000"/>
    <n v="1270"/>
    <x v="0"/>
    <s v="US"/>
    <s v="USD"/>
    <x v="1929"/>
    <x v="1930"/>
    <x v="0"/>
    <n v="26"/>
    <b v="1"/>
    <s v="music/indie rock"/>
    <n v="127"/>
    <n v="48.846200000000003"/>
    <x v="4"/>
    <s v="indie rock"/>
    <x v="1930"/>
    <d v="2013-07-07T13:24:42"/>
    <x v="0"/>
  </r>
  <r>
    <x v="1931"/>
    <x v="1931"/>
    <s v="We're an indie rock band from Clearwater, FL headed back into the studio to finish our latest EP."/>
    <n v="2000"/>
    <n v="2412.02"/>
    <x v="0"/>
    <s v="US"/>
    <s v="USD"/>
    <x v="1930"/>
    <x v="1931"/>
    <x v="0"/>
    <n v="50"/>
    <b v="1"/>
    <s v="music/indie rock"/>
    <n v="121"/>
    <n v="48.240400000000001"/>
    <x v="4"/>
    <s v="indie rock"/>
    <x v="1931"/>
    <d v="2012-05-22T03:30:00"/>
    <x v="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x v="0"/>
    <n v="80"/>
    <b v="1"/>
    <s v="music/indie rock"/>
    <n v="107"/>
    <n v="70.212500000000006"/>
    <x v="4"/>
    <s v="indie rock"/>
    <x v="1932"/>
    <d v="2012-01-24T19:26:13"/>
    <x v="0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x v="1933"/>
    <x v="0"/>
    <n v="110"/>
    <b v="1"/>
    <s v="music/indie rock"/>
    <n v="172"/>
    <n v="94.054500000000004"/>
    <x v="4"/>
    <s v="indie rock"/>
    <x v="1933"/>
    <d v="2014-09-27T03:08:27"/>
    <x v="0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x v="1934"/>
    <x v="0"/>
    <n v="77"/>
    <b v="1"/>
    <s v="music/indie rock"/>
    <n v="124"/>
    <n v="80.2727"/>
    <x v="4"/>
    <s v="indie rock"/>
    <x v="1934"/>
    <d v="2011-12-25T05:00:00"/>
    <x v="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x v="1935"/>
    <x v="0"/>
    <n v="50"/>
    <b v="1"/>
    <s v="music/indie rock"/>
    <n v="108"/>
    <n v="54.2"/>
    <x v="4"/>
    <s v="indie rock"/>
    <x v="1935"/>
    <d v="2014-06-21T04:59:00"/>
    <x v="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x v="1935"/>
    <x v="1936"/>
    <x v="0"/>
    <n v="145"/>
    <b v="1"/>
    <s v="music/indie rock"/>
    <n v="117"/>
    <n v="60.268999999999998"/>
    <x v="4"/>
    <s v="indie rock"/>
    <x v="1936"/>
    <d v="2011-12-06T05:59:00"/>
    <x v="0"/>
  </r>
  <r>
    <x v="1937"/>
    <x v="1937"/>
    <s v="My Pal Val is headed to Groovebox Studios in Detroit, Michigan on June 15th to record and film a live GBS Detroit EP."/>
    <n v="600"/>
    <n v="1123.47"/>
    <x v="0"/>
    <s v="US"/>
    <s v="USD"/>
    <x v="1936"/>
    <x v="1937"/>
    <x v="0"/>
    <n v="29"/>
    <b v="1"/>
    <s v="music/indie rock"/>
    <n v="187"/>
    <n v="38.740299999999998"/>
    <x v="4"/>
    <s v="indie rock"/>
    <x v="1937"/>
    <d v="2012-06-15T03:59:00"/>
    <x v="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x v="1938"/>
    <x v="0"/>
    <n v="114"/>
    <b v="1"/>
    <s v="music/indie rock"/>
    <n v="116"/>
    <n v="152.54390000000001"/>
    <x v="4"/>
    <s v="indie rock"/>
    <x v="1938"/>
    <d v="2013-07-02T05:00:00"/>
    <x v="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x v="0"/>
    <n v="96"/>
    <b v="1"/>
    <s v="music/indie rock"/>
    <n v="111"/>
    <n v="115.3125"/>
    <x v="4"/>
    <s v="indie rock"/>
    <x v="1939"/>
    <d v="2013-03-10T22:38:28"/>
    <x v="0"/>
  </r>
  <r>
    <x v="1940"/>
    <x v="1940"/>
    <s v="K. is about *this* close to finishing up our third record, History Grows.  Now we just need to master it and release it!"/>
    <n v="650"/>
    <n v="1111"/>
    <x v="0"/>
    <s v="US"/>
    <s v="USD"/>
    <x v="1939"/>
    <x v="1940"/>
    <x v="0"/>
    <n v="31"/>
    <b v="1"/>
    <s v="music/indie rock"/>
    <n v="171"/>
    <n v="35.838700000000003"/>
    <x v="4"/>
    <s v="indie rock"/>
    <x v="1940"/>
    <d v="2011-06-15T03:59:00"/>
    <x v="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x v="1941"/>
    <x v="1"/>
    <n v="4883"/>
    <b v="1"/>
    <s v="technology/hardware"/>
    <n v="126"/>
    <n v="64.570099999999996"/>
    <x v="2"/>
    <s v="hardware"/>
    <x v="1941"/>
    <d v="2014-05-15T06:58:51"/>
    <x v="0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x v="1942"/>
    <x v="1"/>
    <n v="95"/>
    <b v="1"/>
    <s v="technology/hardware"/>
    <n v="138"/>
    <n v="87.436000000000007"/>
    <x v="2"/>
    <s v="hardware"/>
    <x v="1942"/>
    <d v="2011-07-04T19:52:20"/>
    <x v="0"/>
  </r>
  <r>
    <x v="1943"/>
    <x v="1943"/>
    <s v="Next-gen 100% open-source sensor beacon platform designed especially for makers, developers and IoT companies."/>
    <n v="10000"/>
    <n v="170525"/>
    <x v="0"/>
    <s v="US"/>
    <s v="USD"/>
    <x v="1942"/>
    <x v="1943"/>
    <x v="1"/>
    <n v="2478"/>
    <b v="1"/>
    <s v="technology/hardware"/>
    <n v="1705"/>
    <n v="68.815600000000003"/>
    <x v="2"/>
    <s v="hardware"/>
    <x v="1943"/>
    <d v="2016-08-11T06:28:36"/>
    <x v="0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x v="1"/>
    <n v="1789"/>
    <b v="1"/>
    <s v="technology/hardware"/>
    <n v="788"/>
    <n v="176.2002"/>
    <x v="2"/>
    <s v="hardware"/>
    <x v="1944"/>
    <d v="2014-05-01T14:01:30"/>
    <x v="0"/>
  </r>
  <r>
    <x v="1945"/>
    <x v="1945"/>
    <s v="A new electronic musical instrument which allows you to play, learn and perform music using any sound you can imagine."/>
    <n v="100000"/>
    <n v="348018"/>
    <x v="0"/>
    <s v="ES"/>
    <s v="EUR"/>
    <x v="1944"/>
    <x v="1945"/>
    <x v="1"/>
    <n v="680"/>
    <b v="1"/>
    <s v="technology/hardware"/>
    <n v="348"/>
    <n v="511.7912"/>
    <x v="2"/>
    <s v="hardware"/>
    <x v="1945"/>
    <d v="2015-07-12T06:02:38"/>
    <x v="0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x v="1945"/>
    <x v="1946"/>
    <x v="1"/>
    <n v="70"/>
    <b v="1"/>
    <s v="technology/hardware"/>
    <n v="150"/>
    <n v="160.44290000000001"/>
    <x v="2"/>
    <s v="hardware"/>
    <x v="1946"/>
    <d v="2014-04-20T02:36:01"/>
    <x v="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x v="1"/>
    <n v="23"/>
    <b v="1"/>
    <s v="technology/hardware"/>
    <n v="101"/>
    <n v="35.003"/>
    <x v="2"/>
    <s v="hardware"/>
    <x v="1947"/>
    <d v="2009-11-23T05:59:00"/>
    <x v="0"/>
  </r>
  <r>
    <x v="1948"/>
    <x v="1948"/>
    <s v="10 times more powerful than Raspberry Pi 3, x86 64-bit architecture"/>
    <n v="100000"/>
    <n v="800211"/>
    <x v="0"/>
    <s v="US"/>
    <s v="USD"/>
    <x v="1947"/>
    <x v="1948"/>
    <x v="1"/>
    <n v="4245"/>
    <b v="1"/>
    <s v="technology/hardware"/>
    <n v="800"/>
    <n v="188.5067"/>
    <x v="2"/>
    <s v="hardware"/>
    <x v="1948"/>
    <d v="2016-06-06T17:02:00"/>
    <x v="0"/>
  </r>
  <r>
    <x v="1949"/>
    <x v="1949"/>
    <s v="#ShakeYourPower brings clean energy to places in the world without electricity through the power of music."/>
    <n v="50000"/>
    <n v="53001.3"/>
    <x v="0"/>
    <s v="GB"/>
    <s v="GBP"/>
    <x v="1948"/>
    <x v="1949"/>
    <x v="1"/>
    <n v="943"/>
    <b v="1"/>
    <s v="technology/hardware"/>
    <n v="106"/>
    <n v="56.204999999999998"/>
    <x v="2"/>
    <s v="hardware"/>
    <x v="1949"/>
    <d v="2014-07-10T10:09:11"/>
    <x v="0"/>
  </r>
  <r>
    <x v="1950"/>
    <x v="1950"/>
    <s v="We're building snap-together model trebuchets that are perfect for office warfare or annoying your roommate!"/>
    <n v="48000"/>
    <n v="96248.960000000006"/>
    <x v="0"/>
    <s v="US"/>
    <s v="USD"/>
    <x v="1949"/>
    <x v="1950"/>
    <x v="1"/>
    <n v="1876"/>
    <b v="1"/>
    <s v="technology/hardware"/>
    <n v="201"/>
    <n v="51.305399999999999"/>
    <x v="2"/>
    <s v="hardware"/>
    <x v="1950"/>
    <d v="2011-04-22T04:21:13"/>
    <x v="0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x v="1951"/>
    <x v="1"/>
    <n v="834"/>
    <b v="1"/>
    <s v="technology/hardware"/>
    <n v="212"/>
    <n v="127.36450000000001"/>
    <x v="2"/>
    <s v="hardware"/>
    <x v="1951"/>
    <d v="2016-11-07T11:05:37"/>
    <x v="0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x v="1952"/>
    <x v="1"/>
    <n v="682"/>
    <b v="1"/>
    <s v="technology/hardware"/>
    <n v="198"/>
    <n v="101.8553"/>
    <x v="2"/>
    <s v="hardware"/>
    <x v="1952"/>
    <d v="2013-10-16T14:33:35"/>
    <x v="0"/>
  </r>
  <r>
    <x v="1953"/>
    <x v="1953"/>
    <s v="The NTH is an open source music synthesizer featuring instant fun, awesome sound, and a hackable design."/>
    <n v="15000"/>
    <n v="33892"/>
    <x v="0"/>
    <s v="US"/>
    <s v="USD"/>
    <x v="1952"/>
    <x v="1953"/>
    <x v="1"/>
    <n v="147"/>
    <b v="1"/>
    <s v="technology/hardware"/>
    <n v="226"/>
    <n v="230.55779999999999"/>
    <x v="2"/>
    <s v="hardware"/>
    <x v="1953"/>
    <d v="2012-03-02T03:00:00"/>
    <x v="0"/>
  </r>
  <r>
    <x v="1954"/>
    <x v="1954"/>
    <s v="The First Home Battery System You Simply Plug in to Install"/>
    <n v="50000"/>
    <n v="349474"/>
    <x v="0"/>
    <s v="US"/>
    <s v="USD"/>
    <x v="1953"/>
    <x v="1954"/>
    <x v="1"/>
    <n v="415"/>
    <b v="1"/>
    <s v="technology/hardware"/>
    <n v="699"/>
    <n v="842.10599999999999"/>
    <x v="2"/>
    <s v="hardware"/>
    <x v="1954"/>
    <d v="2016-03-12T05:00:00"/>
    <x v="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x v="1"/>
    <n v="290"/>
    <b v="1"/>
    <s v="technology/hardware"/>
    <n v="399"/>
    <n v="577.27589999999998"/>
    <x v="2"/>
    <s v="hardware"/>
    <x v="1955"/>
    <d v="2012-05-23T19:00:00"/>
    <x v="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x v="1956"/>
    <x v="1"/>
    <n v="365"/>
    <b v="1"/>
    <s v="technology/hardware"/>
    <n v="294"/>
    <n v="483.34249999999997"/>
    <x v="2"/>
    <s v="hardware"/>
    <x v="1956"/>
    <d v="2015-04-18T21:10:05"/>
    <x v="0"/>
  </r>
  <r>
    <x v="1957"/>
    <x v="1957"/>
    <s v="An open hardware platform for the best microcontroller in the world."/>
    <n v="30000"/>
    <n v="50251.41"/>
    <x v="0"/>
    <s v="US"/>
    <s v="USD"/>
    <x v="1956"/>
    <x v="1957"/>
    <x v="1"/>
    <n v="660"/>
    <b v="1"/>
    <s v="technology/hardware"/>
    <n v="168"/>
    <n v="76.138499999999993"/>
    <x v="2"/>
    <s v="hardware"/>
    <x v="1957"/>
    <d v="2012-10-27T02:21:53"/>
    <x v="0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x v="1958"/>
    <x v="1"/>
    <n v="1356"/>
    <b v="1"/>
    <s v="technology/hardware"/>
    <n v="1436"/>
    <n v="74.107699999999994"/>
    <x v="2"/>
    <s v="hardware"/>
    <x v="1958"/>
    <d v="2013-03-23T22:42:41"/>
    <x v="0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x v="1"/>
    <n v="424"/>
    <b v="1"/>
    <s v="technology/hardware"/>
    <n v="157"/>
    <n v="36.965699999999998"/>
    <x v="2"/>
    <s v="hardware"/>
    <x v="1959"/>
    <d v="2014-10-01T00:00:00"/>
    <x v="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x v="1959"/>
    <x v="1960"/>
    <x v="1"/>
    <n v="33"/>
    <b v="1"/>
    <s v="technology/hardware"/>
    <n v="118"/>
    <n v="2500.9697000000001"/>
    <x v="2"/>
    <s v="hardware"/>
    <x v="1960"/>
    <d v="2014-12-21T08:42:21"/>
    <x v="0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x v="1960"/>
    <x v="1961"/>
    <x v="1"/>
    <n v="1633"/>
    <b v="1"/>
    <s v="technology/hardware"/>
    <n v="1105"/>
    <n v="67.690200000000004"/>
    <x v="2"/>
    <s v="hardware"/>
    <x v="1961"/>
    <d v="2012-10-06T03:59:00"/>
    <x v="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x v="1"/>
    <n v="306"/>
    <b v="1"/>
    <s v="technology/hardware"/>
    <n v="193"/>
    <n v="63.047400000000003"/>
    <x v="2"/>
    <s v="hardware"/>
    <x v="1962"/>
    <d v="2014-05-13T18:43:56"/>
    <x v="0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x v="1963"/>
    <x v="1"/>
    <n v="205"/>
    <b v="1"/>
    <s v="technology/hardware"/>
    <n v="127"/>
    <n v="117.6"/>
    <x v="2"/>
    <s v="hardware"/>
    <x v="1963"/>
    <d v="2014-09-16T10:18:54"/>
    <x v="0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x v="1963"/>
    <x v="1964"/>
    <x v="1"/>
    <n v="1281"/>
    <b v="1"/>
    <s v="technology/hardware"/>
    <n v="260"/>
    <n v="180.75190000000001"/>
    <x v="2"/>
    <s v="hardware"/>
    <x v="1964"/>
    <d v="2016-04-22T06:32:52"/>
    <x v="0"/>
  </r>
  <r>
    <x v="1965"/>
    <x v="1965"/>
    <s v="BoardX is a collection of electronic circuit boards that stack on top of one another to share resources and communicate"/>
    <n v="5000"/>
    <n v="13114"/>
    <x v="0"/>
    <s v="US"/>
    <s v="USD"/>
    <x v="1964"/>
    <x v="1965"/>
    <x v="1"/>
    <n v="103"/>
    <b v="1"/>
    <s v="technology/hardware"/>
    <n v="262"/>
    <n v="127.32040000000001"/>
    <x v="2"/>
    <s v="hardware"/>
    <x v="1965"/>
    <d v="2012-01-12T01:00:00"/>
    <x v="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x v="1"/>
    <n v="1513"/>
    <b v="1"/>
    <s v="technology/hardware"/>
    <n v="207"/>
    <n v="136.64449999999999"/>
    <x v="2"/>
    <s v="hardware"/>
    <x v="1966"/>
    <d v="2014-08-14T12:58:18"/>
    <x v="0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x v="1967"/>
    <x v="1"/>
    <n v="405"/>
    <b v="1"/>
    <s v="technology/hardware"/>
    <n v="370"/>
    <n v="182.78020000000001"/>
    <x v="2"/>
    <s v="hardware"/>
    <x v="1967"/>
    <d v="2014-05-01T15:55:29"/>
    <x v="0"/>
  </r>
  <r>
    <x v="1968"/>
    <x v="1968"/>
    <s v="Bringing the advantages of wireless smart shifting to every cyclist. FITS ANY BIKE"/>
    <n v="50000"/>
    <n v="142483"/>
    <x v="0"/>
    <s v="US"/>
    <s v="USD"/>
    <x v="1967"/>
    <x v="1968"/>
    <x v="1"/>
    <n v="510"/>
    <b v="1"/>
    <s v="technology/hardware"/>
    <n v="285"/>
    <n v="279.3784"/>
    <x v="2"/>
    <s v="hardware"/>
    <x v="1968"/>
    <d v="2016-12-03T15:05:15"/>
    <x v="0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x v="1969"/>
    <x v="1"/>
    <n v="1887"/>
    <b v="1"/>
    <s v="technology/hardware"/>
    <n v="579"/>
    <n v="61.375700000000002"/>
    <x v="2"/>
    <s v="hardware"/>
    <x v="1969"/>
    <d v="2016-08-05T19:01:08"/>
    <x v="0"/>
  </r>
  <r>
    <x v="1970"/>
    <x v="1970"/>
    <s v="The APOC is a gamma particle detector that will help you learn about radiation and find radioactive things!"/>
    <n v="5000"/>
    <n v="56590"/>
    <x v="0"/>
    <s v="US"/>
    <s v="USD"/>
    <x v="1969"/>
    <x v="1970"/>
    <x v="1"/>
    <n v="701"/>
    <b v="1"/>
    <s v="technology/hardware"/>
    <n v="1132"/>
    <n v="80.727500000000006"/>
    <x v="2"/>
    <s v="hardware"/>
    <x v="1970"/>
    <d v="2013-04-20T03:38:21"/>
    <x v="0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x v="1"/>
    <n v="3863"/>
    <b v="1"/>
    <s v="technology/hardware"/>
    <n v="263"/>
    <n v="272.35590000000002"/>
    <x v="2"/>
    <s v="hardware"/>
    <x v="1971"/>
    <d v="2013-11-15T04:00:00"/>
    <x v="0"/>
  </r>
  <r>
    <x v="1972"/>
    <x v="1972"/>
    <s v="Jog It! Is an open source hand held controller designed to make running a program in Linux CNC (EMC2) and MACH3 a breeze."/>
    <n v="2500"/>
    <n v="16862"/>
    <x v="0"/>
    <s v="US"/>
    <s v="USD"/>
    <x v="1971"/>
    <x v="1972"/>
    <x v="1"/>
    <n v="238"/>
    <b v="1"/>
    <s v="technology/hardware"/>
    <n v="674"/>
    <n v="70.848699999999994"/>
    <x v="2"/>
    <s v="hardware"/>
    <x v="1972"/>
    <d v="2012-11-18T01:17:24"/>
    <x v="0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x v="1"/>
    <n v="2051"/>
    <b v="1"/>
    <s v="technology/hardware"/>
    <n v="257"/>
    <n v="247.94"/>
    <x v="2"/>
    <s v="hardware"/>
    <x v="1973"/>
    <d v="2016-08-06T07:00:00"/>
    <x v="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x v="1"/>
    <n v="402"/>
    <b v="1"/>
    <s v="technology/hardware"/>
    <n v="375"/>
    <n v="186.81389999999999"/>
    <x v="2"/>
    <s v="hardware"/>
    <x v="1974"/>
    <d v="2013-08-19T08:01:09"/>
    <x v="0"/>
  </r>
  <r>
    <x v="1975"/>
    <x v="1975"/>
    <s v="The Bugle2 is a second generation DIY kit phono preamplifier for vinyl playback."/>
    <n v="16000"/>
    <n v="33393.339999999997"/>
    <x v="0"/>
    <s v="US"/>
    <s v="USD"/>
    <x v="1974"/>
    <x v="1975"/>
    <x v="1"/>
    <n v="253"/>
    <b v="1"/>
    <s v="technology/hardware"/>
    <n v="209"/>
    <n v="131.98949999999999"/>
    <x v="2"/>
    <s v="hardware"/>
    <x v="1975"/>
    <d v="2013-03-10T18:07:31"/>
    <x v="0"/>
  </r>
  <r>
    <x v="1976"/>
    <x v="1976"/>
    <s v="Can you help us make an ultra bright white one a reality?"/>
    <n v="4000"/>
    <n v="13864"/>
    <x v="0"/>
    <s v="GB"/>
    <s v="GBP"/>
    <x v="1975"/>
    <x v="1976"/>
    <x v="1"/>
    <n v="473"/>
    <b v="1"/>
    <s v="technology/hardware"/>
    <n v="347"/>
    <n v="29.3108"/>
    <x v="2"/>
    <s v="hardware"/>
    <x v="1976"/>
    <d v="2013-07-13T21:35:25"/>
    <x v="0"/>
  </r>
  <r>
    <x v="1977"/>
    <x v="1977"/>
    <s v="Ario learns about you, syncs your body clock, and keeps you healthy through natural lighting patterns."/>
    <n v="50000"/>
    <n v="201165"/>
    <x v="0"/>
    <s v="US"/>
    <s v="USD"/>
    <x v="1976"/>
    <x v="1977"/>
    <x v="1"/>
    <n v="821"/>
    <b v="1"/>
    <s v="technology/hardware"/>
    <n v="402"/>
    <n v="245.02440000000001"/>
    <x v="2"/>
    <s v="hardware"/>
    <x v="1977"/>
    <d v="2015-12-19T07:59:00"/>
    <x v="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x v="1"/>
    <n v="388"/>
    <b v="1"/>
    <s v="technology/hardware"/>
    <n v="1027"/>
    <n v="1323.2539999999999"/>
    <x v="2"/>
    <s v="hardware"/>
    <x v="1978"/>
    <d v="2012-06-12T07:00:00"/>
    <x v="0"/>
  </r>
  <r>
    <x v="1979"/>
    <x v="1979"/>
    <s v="Truly wireless premium earbuds with a battery-boosting smartphone case for charging and storage"/>
    <n v="200000"/>
    <n v="229802.31"/>
    <x v="0"/>
    <s v="US"/>
    <s v="USD"/>
    <x v="1978"/>
    <x v="1979"/>
    <x v="1"/>
    <n v="813"/>
    <b v="1"/>
    <s v="technology/hardware"/>
    <n v="115"/>
    <n v="282.65969999999999"/>
    <x v="2"/>
    <s v="hardware"/>
    <x v="1979"/>
    <d v="2015-11-19T04:59:00"/>
    <x v="0"/>
  </r>
  <r>
    <x v="1980"/>
    <x v="1980"/>
    <s v="Multi-power charging that is smarter, stylish and designed for you."/>
    <n v="50000"/>
    <n v="177412.01"/>
    <x v="0"/>
    <s v="DE"/>
    <s v="EUR"/>
    <x v="1979"/>
    <x v="1980"/>
    <x v="1"/>
    <n v="1945"/>
    <b v="1"/>
    <s v="technology/hardware"/>
    <n v="355"/>
    <n v="91.214399999999998"/>
    <x v="2"/>
    <s v="hardware"/>
    <x v="1980"/>
    <d v="2016-04-03T12:01:02"/>
    <x v="0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x v="1981"/>
    <x v="0"/>
    <n v="12"/>
    <b v="0"/>
    <s v="photography/people"/>
    <n v="5"/>
    <n v="31.75"/>
    <x v="8"/>
    <s v="people"/>
    <x v="1981"/>
    <d v="2014-07-09T17:24:25"/>
    <x v="0"/>
  </r>
  <r>
    <x v="1982"/>
    <x v="1982"/>
    <s v="Express a very dark place in my childhood. Release my emotions through photography in a form of Art."/>
    <n v="180000"/>
    <n v="0"/>
    <x v="2"/>
    <s v="HK"/>
    <s v="HKD"/>
    <x v="1981"/>
    <x v="1982"/>
    <x v="0"/>
    <n v="0"/>
    <b v="0"/>
    <s v="photography/people"/>
    <n v="0"/>
    <s v="N/A"/>
    <x v="8"/>
    <s v="people"/>
    <x v="1982"/>
    <d v="2016-12-04T15:04:47"/>
    <x v="0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x v="1982"/>
    <x v="1983"/>
    <x v="0"/>
    <n v="16"/>
    <b v="0"/>
    <s v="photography/people"/>
    <n v="4"/>
    <n v="88.6875"/>
    <x v="8"/>
    <s v="people"/>
    <x v="1983"/>
    <d v="2016-09-02T07:00:00"/>
    <x v="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x v="1983"/>
    <x v="1984"/>
    <x v="0"/>
    <n v="7"/>
    <b v="0"/>
    <s v="photography/people"/>
    <n v="21"/>
    <n v="453.1429"/>
    <x v="8"/>
    <s v="people"/>
    <x v="1984"/>
    <d v="2014-11-30T19:58:01"/>
    <x v="0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x v="1985"/>
    <x v="0"/>
    <n v="4"/>
    <b v="0"/>
    <s v="photography/people"/>
    <n v="3"/>
    <n v="12.75"/>
    <x v="8"/>
    <s v="people"/>
    <x v="1985"/>
    <d v="2016-08-02T23:00:00"/>
    <x v="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x v="1985"/>
    <x v="1986"/>
    <x v="0"/>
    <n v="1"/>
    <b v="0"/>
    <s v="photography/people"/>
    <n v="0"/>
    <n v="1"/>
    <x v="8"/>
    <s v="people"/>
    <x v="1986"/>
    <d v="2016-03-14T09:24:43"/>
    <x v="0"/>
  </r>
  <r>
    <x v="1987"/>
    <x v="1987"/>
    <s v="A collection of images that depicts the beauty and diversity within Ethiopia"/>
    <n v="5500"/>
    <n v="2336"/>
    <x v="2"/>
    <s v="GB"/>
    <s v="GBP"/>
    <x v="1986"/>
    <x v="1987"/>
    <x v="0"/>
    <n v="28"/>
    <b v="0"/>
    <s v="photography/people"/>
    <n v="42"/>
    <n v="83.428600000000003"/>
    <x v="8"/>
    <s v="people"/>
    <x v="1987"/>
    <d v="2015-03-01T15:21:16"/>
    <x v="0"/>
  </r>
  <r>
    <x v="1988"/>
    <x v="1988"/>
    <s v="Expressing art in an image!"/>
    <n v="6000"/>
    <n v="25"/>
    <x v="2"/>
    <s v="US"/>
    <s v="USD"/>
    <x v="1987"/>
    <x v="1988"/>
    <x v="0"/>
    <n v="1"/>
    <b v="0"/>
    <s v="photography/people"/>
    <n v="0"/>
    <n v="25"/>
    <x v="8"/>
    <s v="people"/>
    <x v="1988"/>
    <d v="2015-08-20T18:19:02"/>
    <x v="0"/>
  </r>
  <r>
    <x v="1989"/>
    <x v="1989"/>
    <s v="Creating an awareness for infertility through photographing families and showcasing the real faces of infertility."/>
    <n v="5000"/>
    <n v="50"/>
    <x v="2"/>
    <s v="US"/>
    <s v="USD"/>
    <x v="1988"/>
    <x v="1989"/>
    <x v="0"/>
    <n v="1"/>
    <b v="0"/>
    <s v="photography/people"/>
    <n v="1"/>
    <n v="50"/>
    <x v="8"/>
    <s v="people"/>
    <x v="1989"/>
    <d v="2016-12-11T16:20:08"/>
    <x v="0"/>
  </r>
  <r>
    <x v="1990"/>
    <x v="1990"/>
    <s v="An art nude photography book that includes traditional black and white sepia nudes as well as experimiental color nudes."/>
    <n v="3000"/>
    <n v="509"/>
    <x v="2"/>
    <s v="US"/>
    <s v="USD"/>
    <x v="1989"/>
    <x v="1990"/>
    <x v="0"/>
    <n v="5"/>
    <b v="0"/>
    <s v="photography/people"/>
    <n v="17"/>
    <n v="101.8"/>
    <x v="8"/>
    <s v="people"/>
    <x v="1990"/>
    <d v="2016-02-13T04:42:12"/>
    <x v="0"/>
  </r>
  <r>
    <x v="1991"/>
    <x v="1991"/>
    <s v="Taking (and giving) professional portraits of survivors of human trafficking in Myanmar."/>
    <n v="2000"/>
    <n v="140"/>
    <x v="2"/>
    <s v="US"/>
    <s v="USD"/>
    <x v="1990"/>
    <x v="1991"/>
    <x v="0"/>
    <n v="3"/>
    <b v="0"/>
    <s v="photography/people"/>
    <n v="7"/>
    <n v="46.666699999999999"/>
    <x v="8"/>
    <s v="people"/>
    <x v="1991"/>
    <d v="2015-07-03T21:26:26"/>
    <x v="0"/>
  </r>
  <r>
    <x v="1992"/>
    <x v="1992"/>
    <s v="A complete revamp of all the Disney Princes &amp; Princesses!"/>
    <n v="1500"/>
    <n v="2"/>
    <x v="2"/>
    <s v="US"/>
    <s v="USD"/>
    <x v="1991"/>
    <x v="1992"/>
    <x v="0"/>
    <n v="2"/>
    <b v="0"/>
    <s v="photography/people"/>
    <n v="0"/>
    <n v="1"/>
    <x v="8"/>
    <s v="people"/>
    <x v="1992"/>
    <d v="2015-02-18T03:26:31"/>
    <x v="0"/>
  </r>
  <r>
    <x v="1993"/>
    <x v="1993"/>
    <s v="I am looking for help to open up an affordable photography studio in Cornwall for baby and family portraiture photography"/>
    <n v="2000"/>
    <n v="0"/>
    <x v="2"/>
    <s v="GB"/>
    <s v="GBP"/>
    <x v="1992"/>
    <x v="1993"/>
    <x v="0"/>
    <n v="0"/>
    <b v="0"/>
    <s v="photography/people"/>
    <n v="0"/>
    <s v="N/A"/>
    <x v="8"/>
    <s v="people"/>
    <x v="1993"/>
    <d v="2015-12-21T14:07:17"/>
    <x v="0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x v="1994"/>
    <x v="0"/>
    <n v="0"/>
    <b v="0"/>
    <s v="photography/people"/>
    <n v="0"/>
    <s v="N/A"/>
    <x v="8"/>
    <s v="people"/>
    <x v="1994"/>
    <d v="2016-12-07T01:09:02"/>
    <x v="0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x v="1994"/>
    <x v="1995"/>
    <x v="0"/>
    <n v="3"/>
    <b v="0"/>
    <s v="photography/people"/>
    <n v="8"/>
    <n v="26"/>
    <x v="8"/>
    <s v="people"/>
    <x v="1995"/>
    <d v="2015-07-16T21:38:56"/>
    <x v="0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x v="1996"/>
    <x v="0"/>
    <n v="0"/>
    <b v="0"/>
    <s v="photography/people"/>
    <n v="0"/>
    <s v="N/A"/>
    <x v="8"/>
    <s v="people"/>
    <x v="1996"/>
    <d v="2014-07-10T19:40:11"/>
    <x v="0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x v="1996"/>
    <x v="1997"/>
    <x v="0"/>
    <n v="0"/>
    <b v="0"/>
    <s v="photography/people"/>
    <n v="0"/>
    <s v="N/A"/>
    <x v="8"/>
    <s v="people"/>
    <x v="1997"/>
    <d v="2014-08-26T22:20:12"/>
    <x v="0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x v="1997"/>
    <x v="1998"/>
    <x v="0"/>
    <n v="3"/>
    <b v="0"/>
    <s v="photography/people"/>
    <n v="26"/>
    <n v="218.33330000000001"/>
    <x v="8"/>
    <s v="people"/>
    <x v="1998"/>
    <d v="2014-08-01T02:50:38"/>
    <x v="0"/>
  </r>
  <r>
    <x v="1999"/>
    <x v="1999"/>
    <s v="This is a portrait photo project aiming to inspire women to explore themselves and live their passion"/>
    <n v="31000"/>
    <n v="236"/>
    <x v="2"/>
    <s v="GB"/>
    <s v="GBP"/>
    <x v="1998"/>
    <x v="1999"/>
    <x v="0"/>
    <n v="7"/>
    <b v="0"/>
    <s v="photography/people"/>
    <n v="1"/>
    <n v="33.714300000000001"/>
    <x v="8"/>
    <s v="people"/>
    <x v="1999"/>
    <d v="2014-11-13T12:35:08"/>
    <x v="0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x v="1999"/>
    <x v="2000"/>
    <x v="0"/>
    <n v="25"/>
    <b v="0"/>
    <s v="photography/people"/>
    <n v="13"/>
    <n v="25"/>
    <x v="8"/>
    <s v="people"/>
    <x v="2000"/>
    <d v="2016-01-06T22:50:13"/>
    <x v="0"/>
  </r>
  <r>
    <x v="2001"/>
    <x v="2001"/>
    <s v="Nuimo is a universal controller for the internet of things. Control your music, lights, locks and more."/>
    <n v="55000"/>
    <n v="210171"/>
    <x v="0"/>
    <s v="DE"/>
    <s v="EUR"/>
    <x v="2000"/>
    <x v="2001"/>
    <x v="1"/>
    <n v="1637"/>
    <b v="1"/>
    <s v="technology/hardware"/>
    <n v="382"/>
    <n v="128.3879"/>
    <x v="2"/>
    <s v="hardware"/>
    <x v="2001"/>
    <d v="2015-06-12T20:00:00"/>
    <x v="0"/>
  </r>
  <r>
    <x v="2002"/>
    <x v="2002"/>
    <s v="Open-source quad-core camera effortlessly adds powerful machine vision to all your PC/Arduino/Raspberry Pi projects"/>
    <n v="50000"/>
    <n v="108397.11"/>
    <x v="0"/>
    <s v="US"/>
    <s v="USD"/>
    <x v="2001"/>
    <x v="2002"/>
    <x v="1"/>
    <n v="1375"/>
    <b v="1"/>
    <s v="technology/hardware"/>
    <n v="217"/>
    <n v="78.834299999999999"/>
    <x v="2"/>
    <s v="hardware"/>
    <x v="2002"/>
    <d v="2017-01-23T17:05:43"/>
    <x v="0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x v="1"/>
    <n v="17"/>
    <b v="1"/>
    <s v="technology/hardware"/>
    <n v="312"/>
    <n v="91.764700000000005"/>
    <x v="2"/>
    <s v="hardware"/>
    <x v="2003"/>
    <d v="2010-07-02T23:00:00"/>
    <x v="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x v="1"/>
    <n v="354"/>
    <b v="1"/>
    <s v="technology/hardware"/>
    <n v="234"/>
    <n v="331.10239999999999"/>
    <x v="2"/>
    <s v="hardware"/>
    <x v="2004"/>
    <d v="2014-07-10T14:31:03"/>
    <x v="0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x v="2004"/>
    <x v="2005"/>
    <x v="1"/>
    <n v="191"/>
    <b v="1"/>
    <s v="technology/hardware"/>
    <n v="124"/>
    <n v="194.2619"/>
    <x v="2"/>
    <s v="hardware"/>
    <x v="2005"/>
    <d v="2013-10-16T03:59:00"/>
    <x v="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x v="1"/>
    <n v="303"/>
    <b v="1"/>
    <s v="technology/hardware"/>
    <n v="248"/>
    <n v="408.9769"/>
    <x v="2"/>
    <s v="hardware"/>
    <x v="2006"/>
    <d v="2014-12-03T13:00:45"/>
    <x v="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x v="1"/>
    <n v="137"/>
    <b v="1"/>
    <s v="technology/hardware"/>
    <n v="116"/>
    <n v="84.459299999999999"/>
    <x v="2"/>
    <s v="hardware"/>
    <x v="2007"/>
    <d v="2010-08-24T04:00:00"/>
    <x v="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x v="2008"/>
    <x v="1"/>
    <n v="41"/>
    <b v="1"/>
    <s v="technology/hardware"/>
    <n v="117"/>
    <n v="44.853700000000003"/>
    <x v="2"/>
    <s v="hardware"/>
    <x v="2008"/>
    <d v="2011-09-19T14:30:22"/>
    <x v="0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x v="2008"/>
    <x v="2009"/>
    <x v="1"/>
    <n v="398"/>
    <b v="1"/>
    <s v="technology/hardware"/>
    <n v="305"/>
    <n v="383.36430000000001"/>
    <x v="2"/>
    <s v="hardware"/>
    <x v="2009"/>
    <d v="2016-11-23T08:45:43"/>
    <x v="0"/>
  </r>
  <r>
    <x v="2010"/>
    <x v="2010"/>
    <s v="Weighitz are miniature smart scales designed to weigh anything in the home."/>
    <n v="30000"/>
    <n v="96015.9"/>
    <x v="0"/>
    <s v="US"/>
    <s v="USD"/>
    <x v="2009"/>
    <x v="2010"/>
    <x v="1"/>
    <n v="1737"/>
    <b v="1"/>
    <s v="technology/hardware"/>
    <n v="320"/>
    <n v="55.276899999999998"/>
    <x v="2"/>
    <s v="hardware"/>
    <x v="2010"/>
    <d v="2016-08-18T23:54:51"/>
    <x v="0"/>
  </r>
  <r>
    <x v="2011"/>
    <x v="2011"/>
    <s v="FLUXO â€“ The first smart design lamp where you can move the light in any direction with app and sensor control."/>
    <n v="50000"/>
    <n v="409782"/>
    <x v="0"/>
    <s v="AT"/>
    <s v="EUR"/>
    <x v="2010"/>
    <x v="2011"/>
    <x v="1"/>
    <n v="971"/>
    <b v="1"/>
    <s v="technology/hardware"/>
    <n v="820"/>
    <n v="422.0206"/>
    <x v="2"/>
    <s v="hardware"/>
    <x v="2011"/>
    <d v="2016-01-11T23:00:00"/>
    <x v="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x v="2012"/>
    <x v="1"/>
    <n v="183"/>
    <b v="1"/>
    <s v="technology/hardware"/>
    <n v="235"/>
    <n v="64.180300000000003"/>
    <x v="2"/>
    <s v="hardware"/>
    <x v="2012"/>
    <d v="2015-02-05T19:44:01"/>
    <x v="0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x v="2013"/>
    <x v="1"/>
    <n v="4562"/>
    <b v="1"/>
    <s v="technology/hardware"/>
    <n v="495"/>
    <n v="173.5778"/>
    <x v="2"/>
    <s v="hardware"/>
    <x v="2013"/>
    <d v="2016-07-08T23:03:34"/>
    <x v="0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x v="1"/>
    <n v="26457"/>
    <b v="1"/>
    <s v="technology/hardware"/>
    <n v="7814"/>
    <n v="88.601699999999994"/>
    <x v="2"/>
    <s v="hardware"/>
    <x v="2014"/>
    <d v="2013-03-25T04:08:59"/>
    <x v="0"/>
  </r>
  <r>
    <x v="2015"/>
    <x v="2015"/>
    <s v="ExtraCore is a 1&quot; x 1&quot; 22 I/O pin Arduino Compatible. It's 1.7 grams and 16mhz of tiny Arduino style coolness."/>
    <n v="7200"/>
    <n v="8136.01"/>
    <x v="0"/>
    <s v="US"/>
    <s v="USD"/>
    <x v="2014"/>
    <x v="2015"/>
    <x v="1"/>
    <n v="162"/>
    <b v="1"/>
    <s v="technology/hardware"/>
    <n v="113"/>
    <n v="50.222299999999997"/>
    <x v="2"/>
    <s v="hardware"/>
    <x v="2015"/>
    <d v="2011-09-09T21:02:43"/>
    <x v="0"/>
  </r>
  <r>
    <x v="2016"/>
    <x v="2016"/>
    <s v="A smart, compact power supply designed to power anything, anywhere"/>
    <n v="10000"/>
    <n v="92154.22"/>
    <x v="0"/>
    <s v="US"/>
    <s v="USD"/>
    <x v="2015"/>
    <x v="2016"/>
    <x v="1"/>
    <n v="479"/>
    <b v="1"/>
    <s v="technology/hardware"/>
    <n v="922"/>
    <n v="192.3888"/>
    <x v="2"/>
    <s v="hardware"/>
    <x v="2016"/>
    <d v="2013-03-09T21:08:19"/>
    <x v="0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x v="1"/>
    <n v="426"/>
    <b v="1"/>
    <s v="technology/hardware"/>
    <n v="125"/>
    <n v="73.416899999999998"/>
    <x v="2"/>
    <s v="hardware"/>
    <x v="2017"/>
    <d v="2012-03-24T04:00:00"/>
    <x v="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x v="2018"/>
    <x v="1"/>
    <n v="450"/>
    <b v="1"/>
    <s v="technology/hardware"/>
    <n v="102"/>
    <n v="147.685"/>
    <x v="2"/>
    <s v="hardware"/>
    <x v="2018"/>
    <d v="2015-08-13T08:46:49"/>
    <x v="0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x v="1"/>
    <n v="1780"/>
    <b v="1"/>
    <s v="technology/hardware"/>
    <n v="485"/>
    <n v="108.96850000000001"/>
    <x v="2"/>
    <s v="hardware"/>
    <x v="2019"/>
    <d v="2016-09-22T17:00:21"/>
    <x v="0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x v="2020"/>
    <x v="1"/>
    <n v="122"/>
    <b v="1"/>
    <s v="technology/hardware"/>
    <n v="192"/>
    <n v="23.647500000000001"/>
    <x v="2"/>
    <s v="hardware"/>
    <x v="2020"/>
    <d v="2014-05-14T23:04:00"/>
    <x v="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x v="1"/>
    <n v="95"/>
    <b v="1"/>
    <s v="technology/hardware"/>
    <n v="281"/>
    <n v="147.94739999999999"/>
    <x v="2"/>
    <s v="hardware"/>
    <x v="2021"/>
    <d v="2014-09-24T01:41:37"/>
    <x v="0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x v="2022"/>
    <x v="1"/>
    <n v="325"/>
    <b v="1"/>
    <s v="technology/hardware"/>
    <n v="125"/>
    <n v="385.0369"/>
    <x v="2"/>
    <s v="hardware"/>
    <x v="2022"/>
    <d v="2016-06-11T13:39:32"/>
    <x v="0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x v="1"/>
    <n v="353"/>
    <b v="1"/>
    <s v="technology/hardware"/>
    <n v="161"/>
    <n v="457.39089999999999"/>
    <x v="2"/>
    <s v="hardware"/>
    <x v="2023"/>
    <d v="2015-06-11T10:05:53"/>
    <x v="0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x v="2024"/>
    <x v="1"/>
    <n v="105"/>
    <b v="1"/>
    <s v="technology/hardware"/>
    <n v="585"/>
    <n v="222.9905"/>
    <x v="2"/>
    <s v="hardware"/>
    <x v="2024"/>
    <d v="2012-08-13T03:00:00"/>
    <x v="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x v="2025"/>
    <x v="1"/>
    <n v="729"/>
    <b v="1"/>
    <s v="technology/hardware"/>
    <n v="201"/>
    <n v="220.7407"/>
    <x v="2"/>
    <s v="hardware"/>
    <x v="2025"/>
    <d v="2015-06-11T04:25:46"/>
    <x v="0"/>
  </r>
  <r>
    <x v="2026"/>
    <x v="2026"/>
    <s v="MIDI Sprout enables plants to play synthesizers in real time."/>
    <n v="25000"/>
    <n v="33370.769999999997"/>
    <x v="0"/>
    <s v="US"/>
    <s v="USD"/>
    <x v="2025"/>
    <x v="2026"/>
    <x v="1"/>
    <n v="454"/>
    <b v="1"/>
    <s v="technology/hardware"/>
    <n v="133"/>
    <n v="73.503900000000002"/>
    <x v="2"/>
    <s v="hardware"/>
    <x v="2026"/>
    <d v="2014-04-21T03:59:00"/>
    <x v="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x v="2027"/>
    <x v="1"/>
    <n v="539"/>
    <b v="1"/>
    <s v="technology/hardware"/>
    <n v="120"/>
    <n v="223.09649999999999"/>
    <x v="2"/>
    <s v="hardware"/>
    <x v="2027"/>
    <d v="2015-03-30T18:31:59"/>
    <x v="0"/>
  </r>
  <r>
    <x v="2028"/>
    <x v="2028"/>
    <s v="Building an open source Bussard fusion reactor, aka the Polywell."/>
    <n v="3000"/>
    <n v="3785"/>
    <x v="0"/>
    <s v="US"/>
    <s v="USD"/>
    <x v="2027"/>
    <x v="2028"/>
    <x v="1"/>
    <n v="79"/>
    <b v="1"/>
    <s v="technology/hardware"/>
    <n v="126"/>
    <n v="47.9114"/>
    <x v="2"/>
    <s v="hardware"/>
    <x v="2028"/>
    <d v="2010-03-15T21:55:00"/>
    <x v="0"/>
  </r>
  <r>
    <x v="2029"/>
    <x v="2029"/>
    <s v="Lumin8 Pro is a fun and easy to use light controller that makes light dance to your favorite music."/>
    <n v="2500"/>
    <n v="9030"/>
    <x v="0"/>
    <s v="US"/>
    <s v="USD"/>
    <x v="2028"/>
    <x v="2029"/>
    <x v="1"/>
    <n v="94"/>
    <b v="1"/>
    <s v="technology/hardware"/>
    <n v="361"/>
    <n v="96.063800000000001"/>
    <x v="2"/>
    <s v="hardware"/>
    <x v="2029"/>
    <d v="2014-08-27T00:31:21"/>
    <x v="0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x v="2030"/>
    <x v="1"/>
    <n v="625"/>
    <b v="1"/>
    <s v="technology/hardware"/>
    <n v="226"/>
    <n v="118.6144"/>
    <x v="2"/>
    <s v="hardware"/>
    <x v="2030"/>
    <d v="2012-11-29T23:54:56"/>
    <x v="0"/>
  </r>
  <r>
    <x v="2031"/>
    <x v="2031"/>
    <s v="With Linkio you can use your smartphone to control every electronic you own- for only $100!"/>
    <n v="50000"/>
    <n v="60175"/>
    <x v="0"/>
    <s v="NL"/>
    <s v="EUR"/>
    <x v="2030"/>
    <x v="2031"/>
    <x v="1"/>
    <n v="508"/>
    <b v="1"/>
    <s v="technology/hardware"/>
    <n v="120"/>
    <n v="118.4547"/>
    <x v="2"/>
    <s v="hardware"/>
    <x v="2031"/>
    <d v="2015-01-09T01:00:00"/>
    <x v="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x v="2031"/>
    <x v="2032"/>
    <x v="1"/>
    <n v="531"/>
    <b v="1"/>
    <s v="technology/hardware"/>
    <n v="304"/>
    <n v="143.21469999999999"/>
    <x v="2"/>
    <s v="hardware"/>
    <x v="2032"/>
    <d v="2016-12-15T05:00:00"/>
    <x v="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x v="1"/>
    <n v="158"/>
    <b v="1"/>
    <s v="technology/hardware"/>
    <n v="179"/>
    <n v="282.71519999999998"/>
    <x v="2"/>
    <s v="hardware"/>
    <x v="2033"/>
    <d v="2014-04-26T01:58:38"/>
    <x v="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x v="1"/>
    <n v="508"/>
    <b v="1"/>
    <s v="technology/hardware"/>
    <n v="387"/>
    <n v="593.93619999999999"/>
    <x v="2"/>
    <s v="hardware"/>
    <x v="2034"/>
    <d v="2015-05-07T06:58:00"/>
    <x v="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x v="2035"/>
    <x v="1"/>
    <n v="644"/>
    <b v="1"/>
    <s v="technology/hardware"/>
    <n v="211"/>
    <n v="262.15699999999998"/>
    <x v="2"/>
    <s v="hardware"/>
    <x v="2035"/>
    <d v="2015-12-19T01:00:00"/>
    <x v="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x v="1"/>
    <n v="848"/>
    <b v="1"/>
    <s v="technology/hardware"/>
    <n v="132"/>
    <n v="46.580800000000004"/>
    <x v="2"/>
    <s v="hardware"/>
    <x v="2036"/>
    <d v="2014-05-09T20:45:19"/>
    <x v="0"/>
  </r>
  <r>
    <x v="2037"/>
    <x v="2037"/>
    <s v="With an efficiency of 97%, bicycle technology is nearly perfect. So why do we use it only for transportation?"/>
    <n v="10000"/>
    <n v="30047.64"/>
    <x v="0"/>
    <s v="US"/>
    <s v="USD"/>
    <x v="2036"/>
    <x v="2037"/>
    <x v="1"/>
    <n v="429"/>
    <b v="1"/>
    <s v="technology/hardware"/>
    <n v="300"/>
    <n v="70.0411"/>
    <x v="2"/>
    <s v="hardware"/>
    <x v="2037"/>
    <d v="2013-12-30T06:02:33"/>
    <x v="0"/>
  </r>
  <r>
    <x v="2038"/>
    <x v="2038"/>
    <s v="The OWL is an open source, open hardware, reprogrammable effects pedal designed for musicians, coders, and hackers."/>
    <n v="8000"/>
    <n v="33641"/>
    <x v="0"/>
    <s v="GB"/>
    <s v="GBP"/>
    <x v="2037"/>
    <x v="2038"/>
    <x v="1"/>
    <n v="204"/>
    <b v="1"/>
    <s v="technology/hardware"/>
    <n v="421"/>
    <n v="164.90690000000001"/>
    <x v="2"/>
    <s v="hardware"/>
    <x v="2038"/>
    <d v="2013-07-01T18:00:00"/>
    <x v="0"/>
  </r>
  <r>
    <x v="2039"/>
    <x v="2039"/>
    <s v="Open up your digital worlds with the most sophisticated, intuitive android smart projector."/>
    <n v="125000"/>
    <n v="170271"/>
    <x v="0"/>
    <s v="US"/>
    <s v="USD"/>
    <x v="2038"/>
    <x v="2039"/>
    <x v="1"/>
    <n v="379"/>
    <b v="1"/>
    <s v="technology/hardware"/>
    <n v="136"/>
    <n v="449.26389999999998"/>
    <x v="2"/>
    <s v="hardware"/>
    <x v="2039"/>
    <d v="2016-12-01T04:59:00"/>
    <x v="0"/>
  </r>
  <r>
    <x v="2040"/>
    <x v="2040"/>
    <s v="4.29 Billion+ Capacitor Combinations._x000a_No Coding Required."/>
    <n v="3000"/>
    <n v="7445.14"/>
    <x v="0"/>
    <s v="US"/>
    <s v="USD"/>
    <x v="2039"/>
    <x v="2040"/>
    <x v="1"/>
    <n v="271"/>
    <b v="1"/>
    <s v="technology/hardware"/>
    <n v="248"/>
    <n v="27.472799999999999"/>
    <x v="2"/>
    <s v="hardware"/>
    <x v="2040"/>
    <d v="2013-11-15T23:15:03"/>
    <x v="0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x v="2041"/>
    <x v="0"/>
    <n v="120"/>
    <b v="1"/>
    <s v="technology/hardware"/>
    <n v="182"/>
    <n v="143.97499999999999"/>
    <x v="2"/>
    <s v="hardware"/>
    <x v="2041"/>
    <d v="2016-11-10T13:37:07"/>
    <x v="0"/>
  </r>
  <r>
    <x v="2042"/>
    <x v="2042"/>
    <s v="The SoundBrake headphone attachment can be used with any audio player to alert you to important outside sounds."/>
    <n v="10000"/>
    <n v="12353"/>
    <x v="0"/>
    <s v="US"/>
    <s v="USD"/>
    <x v="2041"/>
    <x v="2042"/>
    <x v="0"/>
    <n v="140"/>
    <b v="1"/>
    <s v="technology/hardware"/>
    <n v="124"/>
    <n v="88.235699999999994"/>
    <x v="2"/>
    <s v="hardware"/>
    <x v="2042"/>
    <d v="2016-01-22T16:59:34"/>
    <x v="0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x v="2043"/>
    <x v="0"/>
    <n v="193"/>
    <b v="1"/>
    <s v="technology/hardware"/>
    <n v="506"/>
    <n v="36.3264"/>
    <x v="2"/>
    <s v="hardware"/>
    <x v="2043"/>
    <d v="2016-12-11T04:59:00"/>
    <x v="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x v="2044"/>
    <x v="0"/>
    <n v="180"/>
    <b v="1"/>
    <s v="technology/hardware"/>
    <n v="108"/>
    <n v="90.177800000000005"/>
    <x v="2"/>
    <s v="hardware"/>
    <x v="2044"/>
    <d v="2015-06-13T16:25:14"/>
    <x v="0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x v="0"/>
    <n v="263"/>
    <b v="1"/>
    <s v="technology/hardware"/>
    <n v="819"/>
    <n v="152.62360000000001"/>
    <x v="2"/>
    <s v="hardware"/>
    <x v="2045"/>
    <d v="2012-07-09T02:07:27"/>
    <x v="0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x v="2046"/>
    <x v="0"/>
    <n v="217"/>
    <b v="1"/>
    <s v="technology/hardware"/>
    <n v="121"/>
    <n v="55.8065"/>
    <x v="2"/>
    <s v="hardware"/>
    <x v="2046"/>
    <d v="2013-05-23T04:07:24"/>
    <x v="0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x v="0"/>
    <n v="443"/>
    <b v="1"/>
    <s v="technology/hardware"/>
    <n v="103"/>
    <n v="227.85329999999999"/>
    <x v="2"/>
    <s v="hardware"/>
    <x v="2047"/>
    <d v="2015-04-17T00:00:00"/>
    <x v="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x v="0"/>
    <n v="1373"/>
    <b v="1"/>
    <s v="technology/hardware"/>
    <n v="148"/>
    <n v="91.829899999999995"/>
    <x v="2"/>
    <s v="hardware"/>
    <x v="2048"/>
    <d v="2013-05-23T15:38:11"/>
    <x v="0"/>
  </r>
  <r>
    <x v="2049"/>
    <x v="2049"/>
    <s v="Keyless. Alarm secured. GPS tracking."/>
    <n v="50000"/>
    <n v="60095.35"/>
    <x v="0"/>
    <s v="GB"/>
    <s v="GBP"/>
    <x v="2048"/>
    <x v="2049"/>
    <x v="0"/>
    <n v="742"/>
    <b v="1"/>
    <s v="technology/hardware"/>
    <n v="120"/>
    <n v="80.991"/>
    <x v="2"/>
    <s v="hardware"/>
    <x v="2049"/>
    <d v="2013-12-02T22:59:00"/>
    <x v="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x v="0"/>
    <n v="170"/>
    <b v="1"/>
    <s v="technology/hardware"/>
    <n v="473"/>
    <n v="278.39409999999998"/>
    <x v="2"/>
    <s v="hardware"/>
    <x v="2050"/>
    <d v="2015-05-31T01:42:58"/>
    <x v="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x v="2050"/>
    <x v="2051"/>
    <x v="0"/>
    <n v="242"/>
    <b v="1"/>
    <s v="technology/hardware"/>
    <n v="130"/>
    <n v="43.094999999999999"/>
    <x v="2"/>
    <s v="hardware"/>
    <x v="2051"/>
    <d v="2013-12-26T00:32:17"/>
    <x v="0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x v="2052"/>
    <x v="0"/>
    <n v="541"/>
    <b v="1"/>
    <s v="technology/hardware"/>
    <n v="353"/>
    <n v="326.2921"/>
    <x v="2"/>
    <s v="hardware"/>
    <x v="2052"/>
    <d v="2016-02-20T02:00:53"/>
    <x v="0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x v="2053"/>
    <x v="0"/>
    <n v="121"/>
    <b v="1"/>
    <s v="technology/hardware"/>
    <n v="101"/>
    <n v="41.7438"/>
    <x v="2"/>
    <s v="hardware"/>
    <x v="2053"/>
    <d v="2015-11-25T15:49:11"/>
    <x v="0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x v="2054"/>
    <x v="0"/>
    <n v="621"/>
    <b v="1"/>
    <s v="technology/hardware"/>
    <n v="114"/>
    <n v="64.020899999999997"/>
    <x v="2"/>
    <s v="hardware"/>
    <x v="2054"/>
    <d v="2014-05-02T12:30:10"/>
    <x v="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x v="2054"/>
    <x v="2055"/>
    <x v="0"/>
    <n v="101"/>
    <b v="1"/>
    <s v="technology/hardware"/>
    <n v="167"/>
    <n v="99.455399999999997"/>
    <x v="2"/>
    <s v="hardware"/>
    <x v="2055"/>
    <d v="2014-12-03T04:00:00"/>
    <x v="0"/>
  </r>
  <r>
    <x v="2056"/>
    <x v="2056"/>
    <s v="A lightweight backpack that can charge your smartphone 4 times or an iPad one full charge, and recharge via a USB port"/>
    <n v="50000"/>
    <n v="76726"/>
    <x v="0"/>
    <s v="US"/>
    <s v="USD"/>
    <x v="2055"/>
    <x v="2056"/>
    <x v="0"/>
    <n v="554"/>
    <b v="1"/>
    <s v="technology/hardware"/>
    <n v="153"/>
    <n v="138.49459999999999"/>
    <x v="2"/>
    <s v="hardware"/>
    <x v="2056"/>
    <d v="2013-04-17T18:15:42"/>
    <x v="0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x v="0"/>
    <n v="666"/>
    <b v="1"/>
    <s v="technology/hardware"/>
    <n v="202"/>
    <n v="45.547800000000002"/>
    <x v="2"/>
    <s v="hardware"/>
    <x v="2057"/>
    <d v="2016-02-26T11:52:12"/>
    <x v="0"/>
  </r>
  <r>
    <x v="2058"/>
    <x v="2058"/>
    <s v="Making using the serial terminal on the Raspberry Pi as easy as Pi!"/>
    <n v="2560"/>
    <n v="4308"/>
    <x v="0"/>
    <s v="GB"/>
    <s v="GBP"/>
    <x v="2057"/>
    <x v="2058"/>
    <x v="0"/>
    <n v="410"/>
    <b v="1"/>
    <s v="technology/hardware"/>
    <n v="168"/>
    <n v="10.507300000000001"/>
    <x v="2"/>
    <s v="hardware"/>
    <x v="2058"/>
    <d v="2015-03-02T20:00:00"/>
    <x v="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x v="0"/>
    <n v="375"/>
    <b v="1"/>
    <s v="technology/hardware"/>
    <n v="143"/>
    <n v="114.7653"/>
    <x v="2"/>
    <s v="hardware"/>
    <x v="2059"/>
    <d v="2016-01-31T21:59:00"/>
    <x v="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x v="2060"/>
    <x v="0"/>
    <n v="1364"/>
    <b v="1"/>
    <s v="technology/hardware"/>
    <n v="196"/>
    <n v="35.997100000000003"/>
    <x v="2"/>
    <s v="hardware"/>
    <x v="2060"/>
    <d v="2014-07-23T15:25:50"/>
    <x v="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x v="2061"/>
    <x v="0"/>
    <n v="35"/>
    <b v="1"/>
    <s v="technology/hardware"/>
    <n v="108"/>
    <n v="154.17140000000001"/>
    <x v="2"/>
    <s v="hardware"/>
    <x v="2061"/>
    <d v="2016-12-31T18:20:54"/>
    <x v="0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x v="0"/>
    <n v="203"/>
    <b v="1"/>
    <s v="technology/hardware"/>
    <n v="115"/>
    <n v="566.38919999999996"/>
    <x v="2"/>
    <s v="hardware"/>
    <x v="2062"/>
    <d v="2016-03-24T08:11:38"/>
    <x v="0"/>
  </r>
  <r>
    <x v="2063"/>
    <x v="2063"/>
    <s v="Build a professional grade Linux CNC control with Beaglebone black and our CNC cape."/>
    <n v="4000"/>
    <n v="5922"/>
    <x v="0"/>
    <s v="DE"/>
    <s v="EUR"/>
    <x v="2062"/>
    <x v="2063"/>
    <x v="0"/>
    <n v="49"/>
    <b v="1"/>
    <s v="technology/hardware"/>
    <n v="148"/>
    <n v="120.8571"/>
    <x v="2"/>
    <s v="hardware"/>
    <x v="2063"/>
    <d v="2016-05-15T17:35:01"/>
    <x v="0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x v="2063"/>
    <x v="2064"/>
    <x v="0"/>
    <n v="5812"/>
    <b v="1"/>
    <s v="technology/hardware"/>
    <n v="191"/>
    <n v="86.163799999999995"/>
    <x v="2"/>
    <s v="hardware"/>
    <x v="2064"/>
    <d v="2013-05-31T12:00:00"/>
    <x v="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x v="0"/>
    <n v="1556"/>
    <b v="1"/>
    <s v="technology/hardware"/>
    <n v="199"/>
    <n v="51.2121"/>
    <x v="2"/>
    <s v="hardware"/>
    <x v="2065"/>
    <d v="2013-12-25T08:00:29"/>
    <x v="0"/>
  </r>
  <r>
    <x v="2066"/>
    <x v="2066"/>
    <s v="Automatically opens your garage door when you come home. Open, close, and monitor your garage door from your phone."/>
    <n v="2000"/>
    <n v="4372"/>
    <x v="0"/>
    <s v="US"/>
    <s v="USD"/>
    <x v="2065"/>
    <x v="2066"/>
    <x v="0"/>
    <n v="65"/>
    <b v="1"/>
    <s v="technology/hardware"/>
    <n v="219"/>
    <n v="67.261499999999998"/>
    <x v="2"/>
    <s v="hardware"/>
    <x v="2066"/>
    <d v="2014-08-23T18:31:23"/>
    <x v="0"/>
  </r>
  <r>
    <x v="2067"/>
    <x v="2067"/>
    <s v="The next generation of premium quality LED lighting. Extreme power efficiency in a small package."/>
    <n v="495"/>
    <n v="628"/>
    <x v="0"/>
    <s v="GB"/>
    <s v="GBP"/>
    <x v="2066"/>
    <x v="2067"/>
    <x v="0"/>
    <n v="10"/>
    <b v="1"/>
    <s v="technology/hardware"/>
    <n v="127"/>
    <n v="62.8"/>
    <x v="2"/>
    <s v="hardware"/>
    <x v="2067"/>
    <d v="2015-05-24T20:29:36"/>
    <x v="0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x v="0"/>
    <n v="76"/>
    <b v="1"/>
    <s v="technology/hardware"/>
    <n v="105"/>
    <n v="346.13119999999998"/>
    <x v="2"/>
    <s v="hardware"/>
    <x v="2068"/>
    <d v="2016-10-20T20:11:55"/>
    <x v="0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x v="0"/>
    <n v="263"/>
    <b v="1"/>
    <s v="technology/hardware"/>
    <n v="128"/>
    <n v="244.1191"/>
    <x v="2"/>
    <s v="hardware"/>
    <x v="2069"/>
    <d v="2016-01-02T23:19:51"/>
    <x v="0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x v="2070"/>
    <x v="0"/>
    <n v="1530"/>
    <b v="1"/>
    <s v="technology/hardware"/>
    <n v="317"/>
    <n v="259.25420000000003"/>
    <x v="2"/>
    <s v="hardware"/>
    <x v="2070"/>
    <d v="2016-06-28T15:45:23"/>
    <x v="0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x v="2070"/>
    <x v="2071"/>
    <x v="0"/>
    <n v="278"/>
    <b v="1"/>
    <s v="technology/hardware"/>
    <n v="281"/>
    <n v="201.964"/>
    <x v="2"/>
    <s v="hardware"/>
    <x v="2071"/>
    <d v="2016-10-02T06:41:24"/>
    <x v="0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x v="0"/>
    <n v="350"/>
    <b v="1"/>
    <s v="technology/hardware"/>
    <n v="111"/>
    <n v="226.20859999999999"/>
    <x v="2"/>
    <s v="hardware"/>
    <x v="2072"/>
    <d v="2016-05-07T13:57:12"/>
    <x v="0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x v="0"/>
    <n v="470"/>
    <b v="1"/>
    <s v="technology/hardware"/>
    <n v="153"/>
    <n v="324.69"/>
    <x v="2"/>
    <s v="hardware"/>
    <x v="2073"/>
    <d v="2015-05-08T16:01:58"/>
    <x v="0"/>
  </r>
  <r>
    <x v="2074"/>
    <x v="2074"/>
    <s v="Creating PC gaming controllers to bring your gaming experience to a new level."/>
    <n v="600"/>
    <n v="615"/>
    <x v="0"/>
    <s v="US"/>
    <s v="USD"/>
    <x v="2073"/>
    <x v="2074"/>
    <x v="0"/>
    <n v="3"/>
    <b v="1"/>
    <s v="technology/hardware"/>
    <n v="103"/>
    <n v="205"/>
    <x v="2"/>
    <s v="hardware"/>
    <x v="2074"/>
    <d v="2016-05-06T19:49:42"/>
    <x v="0"/>
  </r>
  <r>
    <x v="2075"/>
    <x v="2075"/>
    <s v="The Practical Meter helps you charge your phone faster by solving a problem millions of people experience."/>
    <n v="9999"/>
    <n v="167820.6"/>
    <x v="0"/>
    <s v="US"/>
    <s v="USD"/>
    <x v="2074"/>
    <x v="2075"/>
    <x v="0"/>
    <n v="8200"/>
    <b v="1"/>
    <s v="technology/hardware"/>
    <n v="1678"/>
    <n v="20.465900000000001"/>
    <x v="2"/>
    <s v="hardware"/>
    <x v="2075"/>
    <d v="2013-07-25T16:21:28"/>
    <x v="0"/>
  </r>
  <r>
    <x v="2076"/>
    <x v="2076"/>
    <s v="Wireless earbuds filled with sound, yet so small they are almost invisible!"/>
    <n v="179000"/>
    <n v="972594.99"/>
    <x v="0"/>
    <s v="GB"/>
    <s v="GBP"/>
    <x v="2075"/>
    <x v="2076"/>
    <x v="0"/>
    <n v="8359"/>
    <b v="1"/>
    <s v="technology/hardware"/>
    <n v="543"/>
    <n v="116.35299999999999"/>
    <x v="2"/>
    <s v="hardware"/>
    <x v="2076"/>
    <d v="2014-07-23T21:08:09"/>
    <x v="0"/>
  </r>
  <r>
    <x v="2077"/>
    <x v="2077"/>
    <s v="A Whole New Way to Get TV: Watch four live TV channels at once on your tablet, smartphone, or big screen TV!"/>
    <n v="50000"/>
    <n v="57754"/>
    <x v="0"/>
    <s v="US"/>
    <s v="USD"/>
    <x v="2076"/>
    <x v="2077"/>
    <x v="0"/>
    <n v="188"/>
    <b v="1"/>
    <s v="technology/hardware"/>
    <n v="116"/>
    <n v="307.20209999999997"/>
    <x v="2"/>
    <s v="hardware"/>
    <x v="2077"/>
    <d v="2015-06-05T21:00:00"/>
    <x v="0"/>
  </r>
  <r>
    <x v="2078"/>
    <x v="2078"/>
    <s v="With hoterway you won't wait anymore for hot water in the beginning of your shower. Save Water, Energy, Time and Money."/>
    <n v="20000"/>
    <n v="26241"/>
    <x v="0"/>
    <s v="ES"/>
    <s v="EUR"/>
    <x v="2077"/>
    <x v="2078"/>
    <x v="0"/>
    <n v="48"/>
    <b v="1"/>
    <s v="technology/hardware"/>
    <n v="131"/>
    <n v="546.6875"/>
    <x v="2"/>
    <s v="hardware"/>
    <x v="2078"/>
    <d v="2016-12-18T18:30:57"/>
    <x v="0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x v="2079"/>
    <x v="0"/>
    <n v="607"/>
    <b v="1"/>
    <s v="technology/hardware"/>
    <n v="288"/>
    <n v="47.474499999999999"/>
    <x v="2"/>
    <s v="hardware"/>
    <x v="2079"/>
    <d v="2015-06-25T19:00:00"/>
    <x v="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x v="2079"/>
    <x v="2080"/>
    <x v="0"/>
    <n v="50"/>
    <b v="1"/>
    <s v="technology/hardware"/>
    <n v="508"/>
    <n v="101.56"/>
    <x v="2"/>
    <s v="hardware"/>
    <x v="2080"/>
    <d v="2015-11-11T23:58:20"/>
    <x v="0"/>
  </r>
  <r>
    <x v="2081"/>
    <x v="2081"/>
    <s v="Embarking on a Summer Tour to spread their message of cherishing your unforgettable memories through nostalgic rock music."/>
    <n v="3500"/>
    <n v="4010"/>
    <x v="0"/>
    <s v="US"/>
    <s v="USD"/>
    <x v="2080"/>
    <x v="2081"/>
    <x v="0"/>
    <n v="55"/>
    <b v="1"/>
    <s v="music/indie rock"/>
    <n v="115"/>
    <n v="72.909099999999995"/>
    <x v="4"/>
    <s v="indie rock"/>
    <x v="2081"/>
    <d v="2012-05-16T04:59:00"/>
    <x v="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x v="2082"/>
    <x v="0"/>
    <n v="38"/>
    <b v="1"/>
    <s v="music/indie rock"/>
    <n v="111"/>
    <n v="43.710500000000003"/>
    <x v="4"/>
    <s v="indie rock"/>
    <x v="2082"/>
    <d v="2011-11-24T03:53:16"/>
    <x v="0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x v="2083"/>
    <x v="0"/>
    <n v="25"/>
    <b v="1"/>
    <s v="music/indie rock"/>
    <n v="113"/>
    <n v="34"/>
    <x v="4"/>
    <s v="indie rock"/>
    <x v="2083"/>
    <d v="2012-06-04T17:19:55"/>
    <x v="0"/>
  </r>
  <r>
    <x v="2084"/>
    <x v="2084"/>
    <s v="Los Angeles based Ballerina Black are on their way to tour the UK in May. Join our club &amp; help make it happen."/>
    <n v="3000"/>
    <n v="3250"/>
    <x v="0"/>
    <s v="US"/>
    <s v="USD"/>
    <x v="2083"/>
    <x v="2084"/>
    <x v="0"/>
    <n v="46"/>
    <b v="1"/>
    <s v="music/indie rock"/>
    <n v="108"/>
    <n v="70.652199999999993"/>
    <x v="4"/>
    <s v="indie rock"/>
    <x v="2084"/>
    <d v="2014-05-04T06:59:00"/>
    <x v="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x v="2085"/>
    <x v="0"/>
    <n v="83"/>
    <b v="1"/>
    <s v="music/indie rock"/>
    <n v="124"/>
    <n v="89.301199999999994"/>
    <x v="4"/>
    <s v="indie rock"/>
    <x v="2085"/>
    <d v="2012-07-15T20:03:07"/>
    <x v="0"/>
  </r>
  <r>
    <x v="2086"/>
    <x v="2086"/>
    <s v="I am in the process of completing 4 new EPs to be released in Winter, Spring, Summer, and Fall of 2012."/>
    <n v="4000"/>
    <n v="4028"/>
    <x v="0"/>
    <s v="US"/>
    <s v="USD"/>
    <x v="2085"/>
    <x v="2086"/>
    <x v="0"/>
    <n v="35"/>
    <b v="1"/>
    <s v="music/indie rock"/>
    <n v="101"/>
    <n v="115.0857"/>
    <x v="4"/>
    <s v="indie rock"/>
    <x v="2086"/>
    <d v="2011-12-14T04:59:00"/>
    <x v="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x v="0"/>
    <n v="25"/>
    <b v="1"/>
    <s v="music/indie rock"/>
    <n v="104"/>
    <n v="62.12"/>
    <x v="4"/>
    <s v="indie rock"/>
    <x v="2087"/>
    <d v="2011-09-08T04:54:18"/>
    <x v="0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x v="2088"/>
    <x v="0"/>
    <n v="75"/>
    <b v="1"/>
    <s v="music/indie rock"/>
    <n v="116"/>
    <n v="46.204300000000003"/>
    <x v="4"/>
    <s v="indie rock"/>
    <x v="2088"/>
    <d v="2010-09-11T03:59:00"/>
    <x v="0"/>
  </r>
  <r>
    <x v="2089"/>
    <x v="2089"/>
    <s v="Little Moses is trying to record their first EP, and we can't do it without your help!"/>
    <n v="2500"/>
    <n v="3010.01"/>
    <x v="0"/>
    <s v="US"/>
    <s v="USD"/>
    <x v="2088"/>
    <x v="2089"/>
    <x v="0"/>
    <n v="62"/>
    <b v="1"/>
    <s v="music/indie rock"/>
    <n v="120"/>
    <n v="48.548499999999997"/>
    <x v="4"/>
    <s v="indie rock"/>
    <x v="2089"/>
    <d v="2013-08-02T01:49:54"/>
    <x v="0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x v="2090"/>
    <x v="0"/>
    <n v="160"/>
    <b v="1"/>
    <s v="music/indie rock"/>
    <n v="115"/>
    <n v="57.520200000000003"/>
    <x v="4"/>
    <s v="indie rock"/>
    <x v="2090"/>
    <d v="2013-02-24T09:09:15"/>
    <x v="0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x v="0"/>
    <n v="246"/>
    <b v="1"/>
    <s v="music/indie rock"/>
    <n v="120"/>
    <n v="88.147199999999998"/>
    <x v="4"/>
    <s v="indie rock"/>
    <x v="2091"/>
    <d v="2011-03-01T20:00:00"/>
    <x v="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x v="2091"/>
    <x v="2092"/>
    <x v="0"/>
    <n v="55"/>
    <b v="1"/>
    <s v="music/indie rock"/>
    <n v="101"/>
    <n v="110.4909"/>
    <x v="4"/>
    <s v="indie rock"/>
    <x v="2092"/>
    <d v="2011-10-07T16:58:52"/>
    <x v="0"/>
  </r>
  <r>
    <x v="2093"/>
    <x v="2093"/>
    <s v="Help Lift The Decade record their debut full length album with with Ace Enders! (The Early November, I Can Make A Mess)"/>
    <n v="1500"/>
    <n v="1537"/>
    <x v="0"/>
    <s v="US"/>
    <s v="USD"/>
    <x v="2092"/>
    <x v="2093"/>
    <x v="0"/>
    <n v="23"/>
    <b v="1"/>
    <s v="music/indie rock"/>
    <n v="102"/>
    <n v="66.826099999999997"/>
    <x v="4"/>
    <s v="indie rock"/>
    <x v="2093"/>
    <d v="2012-12-22T21:30:32"/>
    <x v="0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x v="0"/>
    <n v="72"/>
    <b v="1"/>
    <s v="music/indie rock"/>
    <n v="121"/>
    <n v="58.597200000000001"/>
    <x v="4"/>
    <s v="indie rock"/>
    <x v="2094"/>
    <d v="2012-03-05T03:00:00"/>
    <x v="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x v="2094"/>
    <x v="2095"/>
    <x v="0"/>
    <n v="22"/>
    <b v="1"/>
    <s v="music/indie rock"/>
    <n v="100"/>
    <n v="113.63639999999999"/>
    <x v="4"/>
    <s v="indie rock"/>
    <x v="2095"/>
    <d v="2011-10-02T17:36:13"/>
    <x v="0"/>
  </r>
  <r>
    <x v="2096"/>
    <x v="2096"/>
    <s v="Shone Nuisance is heading to GBS Detroit on Friday, October 26th to record and film their GBS Detroit EP and video."/>
    <n v="600"/>
    <n v="610"/>
    <x v="0"/>
    <s v="US"/>
    <s v="USD"/>
    <x v="2095"/>
    <x v="2096"/>
    <x v="0"/>
    <n v="14"/>
    <b v="1"/>
    <s v="music/indie rock"/>
    <n v="102"/>
    <n v="43.571399999999997"/>
    <x v="4"/>
    <s v="indie rock"/>
    <x v="2096"/>
    <d v="2012-10-26T03:59:00"/>
    <x v="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x v="2097"/>
    <x v="0"/>
    <n v="38"/>
    <b v="1"/>
    <s v="music/indie rock"/>
    <n v="100"/>
    <n v="78.947400000000002"/>
    <x v="4"/>
    <s v="indie rock"/>
    <x v="2097"/>
    <d v="2011-12-01T15:02:15"/>
    <x v="0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x v="2097"/>
    <x v="2098"/>
    <x v="0"/>
    <n v="32"/>
    <b v="1"/>
    <s v="music/indie rock"/>
    <n v="100"/>
    <n v="188.125"/>
    <x v="4"/>
    <s v="indie rock"/>
    <x v="2098"/>
    <d v="2012-03-08T02:43:55"/>
    <x v="0"/>
  </r>
  <r>
    <x v="2099"/>
    <x v="2099"/>
    <s v="Our tour van died, we need help!"/>
    <n v="3000"/>
    <n v="3971"/>
    <x v="0"/>
    <s v="US"/>
    <s v="USD"/>
    <x v="2098"/>
    <x v="2099"/>
    <x v="0"/>
    <n v="63"/>
    <b v="1"/>
    <s v="music/indie rock"/>
    <n v="132"/>
    <n v="63.031700000000001"/>
    <x v="4"/>
    <s v="indie rock"/>
    <x v="2099"/>
    <d v="2015-07-02T03:40:00"/>
    <x v="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x v="2100"/>
    <x v="0"/>
    <n v="27"/>
    <b v="1"/>
    <s v="music/indie rock"/>
    <n v="137"/>
    <n v="30.3704"/>
    <x v="4"/>
    <s v="indie rock"/>
    <x v="2100"/>
    <d v="2012-06-30T03:59:00"/>
    <x v="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x v="0"/>
    <n v="44"/>
    <b v="1"/>
    <s v="music/indie rock"/>
    <n v="113"/>
    <n v="51.4773"/>
    <x v="4"/>
    <s v="indie rock"/>
    <x v="2101"/>
    <d v="2012-02-13T03:35:14"/>
    <x v="0"/>
  </r>
  <r>
    <x v="2102"/>
    <x v="2102"/>
    <s v="The Guru is basement parties, lake swimming, a smile shared between reunited friends, and the doe-eyed innocence of youth."/>
    <n v="1000"/>
    <n v="1360"/>
    <x v="0"/>
    <s v="US"/>
    <s v="USD"/>
    <x v="2101"/>
    <x v="2102"/>
    <x v="0"/>
    <n v="38"/>
    <b v="1"/>
    <s v="music/indie rock"/>
    <n v="136"/>
    <n v="35.789499999999997"/>
    <x v="4"/>
    <s v="indie rock"/>
    <x v="2102"/>
    <d v="2011-05-05T20:50:48"/>
    <x v="0"/>
  </r>
  <r>
    <x v="2103"/>
    <x v="2103"/>
    <s v="Indie rocker, Matthew Moon, has something to share with you..."/>
    <n v="7777"/>
    <n v="11364"/>
    <x v="0"/>
    <s v="US"/>
    <s v="USD"/>
    <x v="2102"/>
    <x v="2103"/>
    <x v="0"/>
    <n v="115"/>
    <b v="1"/>
    <s v="music/indie rock"/>
    <n v="146"/>
    <n v="98.817400000000006"/>
    <x v="4"/>
    <s v="indie rock"/>
    <x v="2103"/>
    <d v="2012-11-09T19:07:07"/>
    <x v="0"/>
  </r>
  <r>
    <x v="2104"/>
    <x v="2104"/>
    <s v="In the Raw is Seattle's the Ink &amp; the Echo's debut album.  It is honest, compelling, and speaks of raw human emotion."/>
    <n v="800"/>
    <n v="1036"/>
    <x v="0"/>
    <s v="US"/>
    <s v="USD"/>
    <x v="2103"/>
    <x v="2104"/>
    <x v="0"/>
    <n v="37"/>
    <b v="1"/>
    <s v="music/indie rock"/>
    <n v="130"/>
    <n v="28"/>
    <x v="4"/>
    <s v="indie rock"/>
    <x v="2104"/>
    <d v="2013-05-31T00:00:00"/>
    <x v="0"/>
  </r>
  <r>
    <x v="2105"/>
    <x v="2105"/>
    <s v="Help Layla the Wolf fund the printing and releasing of our first E.P. Release called &quot;Sugar&quot;."/>
    <n v="2000"/>
    <n v="5080"/>
    <x v="0"/>
    <s v="US"/>
    <s v="USD"/>
    <x v="2104"/>
    <x v="2105"/>
    <x v="0"/>
    <n v="99"/>
    <b v="1"/>
    <s v="music/indie rock"/>
    <n v="254"/>
    <n v="51.313099999999999"/>
    <x v="4"/>
    <s v="indie rock"/>
    <x v="2105"/>
    <d v="2014-11-21T04:00:00"/>
    <x v="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x v="2106"/>
    <x v="0"/>
    <n v="44"/>
    <b v="1"/>
    <s v="music/indie rock"/>
    <n v="107"/>
    <n v="53.5227"/>
    <x v="4"/>
    <s v="indie rock"/>
    <x v="2106"/>
    <d v="2013-01-26T05:09:34"/>
    <x v="0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x v="2106"/>
    <x v="2107"/>
    <x v="0"/>
    <n v="58"/>
    <b v="1"/>
    <s v="music/indie rock"/>
    <n v="108"/>
    <n v="37.149299999999997"/>
    <x v="4"/>
    <s v="indie rock"/>
    <x v="2107"/>
    <d v="2014-11-12T18:03:13"/>
    <x v="0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x v="2108"/>
    <x v="0"/>
    <n v="191"/>
    <b v="1"/>
    <s v="music/indie rock"/>
    <n v="107"/>
    <n v="89.895300000000006"/>
    <x v="4"/>
    <s v="indie rock"/>
    <x v="2108"/>
    <d v="2012-09-10T03:55:00"/>
    <x v="0"/>
  </r>
  <r>
    <x v="2109"/>
    <x v="2109"/>
    <s v="We are ready to make our first full-length album, and with your help, we can make it happen!"/>
    <n v="4000"/>
    <n v="4261"/>
    <x v="0"/>
    <s v="US"/>
    <s v="USD"/>
    <x v="2108"/>
    <x v="2109"/>
    <x v="0"/>
    <n v="40"/>
    <b v="1"/>
    <s v="music/indie rock"/>
    <n v="107"/>
    <n v="106.52500000000001"/>
    <x v="4"/>
    <s v="indie rock"/>
    <x v="2109"/>
    <d v="2015-07-05T17:00:17"/>
    <x v="0"/>
  </r>
  <r>
    <x v="2110"/>
    <x v="2110"/>
    <s v="Brent Brown's breakout new album! Requires help from the record label... You!"/>
    <n v="2000"/>
    <n v="2007"/>
    <x v="0"/>
    <s v="US"/>
    <s v="USD"/>
    <x v="2109"/>
    <x v="2110"/>
    <x v="0"/>
    <n v="38"/>
    <b v="1"/>
    <s v="music/indie rock"/>
    <n v="100"/>
    <n v="52.815800000000003"/>
    <x v="4"/>
    <s v="indie rock"/>
    <x v="2110"/>
    <d v="2014-05-28T04:59:00"/>
    <x v="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x v="2111"/>
    <x v="0"/>
    <n v="39"/>
    <b v="1"/>
    <s v="music/indie rock"/>
    <n v="107"/>
    <n v="54.615400000000001"/>
    <x v="4"/>
    <s v="indie rock"/>
    <x v="2111"/>
    <d v="2011-08-15T01:00:00"/>
    <x v="0"/>
  </r>
  <r>
    <x v="2112"/>
    <x v="2112"/>
    <s v="BBB is going back into the studio to record and release &quot;Felix From Canada&quot; by popular demand.  We need your help!"/>
    <n v="300"/>
    <n v="300"/>
    <x v="0"/>
    <s v="US"/>
    <s v="USD"/>
    <x v="2111"/>
    <x v="2112"/>
    <x v="0"/>
    <n v="11"/>
    <b v="1"/>
    <s v="music/indie rock"/>
    <n v="100"/>
    <n v="27.2727"/>
    <x v="4"/>
    <s v="indie rock"/>
    <x v="2112"/>
    <d v="2013-04-15T22:16:33"/>
    <x v="0"/>
  </r>
  <r>
    <x v="2113"/>
    <x v="2113"/>
    <s v="Help us fund our second full-length album Honeycomb!"/>
    <n v="7000"/>
    <n v="7340"/>
    <x v="0"/>
    <s v="US"/>
    <s v="USD"/>
    <x v="2112"/>
    <x v="2113"/>
    <x v="0"/>
    <n v="107"/>
    <b v="1"/>
    <s v="music/indie rock"/>
    <n v="105"/>
    <n v="68.598100000000002"/>
    <x v="4"/>
    <s v="indie rock"/>
    <x v="2113"/>
    <d v="2014-09-23T20:46:16"/>
    <x v="0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x v="0"/>
    <n v="147"/>
    <b v="1"/>
    <s v="music/indie rock"/>
    <n v="105"/>
    <n v="35.612200000000001"/>
    <x v="4"/>
    <s v="indie rock"/>
    <x v="2114"/>
    <d v="2010-12-09T04:59:00"/>
    <x v="0"/>
  </r>
  <r>
    <x v="2115"/>
    <x v="2115"/>
    <s v="The Violet Tone is heading to California but we need your help!  We've been at this for years and finally have a shot!"/>
    <n v="1500"/>
    <n v="3385"/>
    <x v="0"/>
    <s v="US"/>
    <s v="USD"/>
    <x v="2114"/>
    <x v="2115"/>
    <x v="0"/>
    <n v="36"/>
    <b v="1"/>
    <s v="music/indie rock"/>
    <n v="226"/>
    <n v="94.027799999999999"/>
    <x v="4"/>
    <s v="indie rock"/>
    <x v="2115"/>
    <d v="2011-02-20T01:56:41"/>
    <x v="0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x v="2115"/>
    <x v="2116"/>
    <x v="0"/>
    <n v="92"/>
    <b v="1"/>
    <s v="music/indie rock"/>
    <n v="101"/>
    <n v="526.45650000000001"/>
    <x v="4"/>
    <s v="indie rock"/>
    <x v="2116"/>
    <d v="2012-10-02T18:40:03"/>
    <x v="0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x v="2117"/>
    <x v="0"/>
    <n v="35"/>
    <b v="1"/>
    <s v="music/indie rock"/>
    <n v="148"/>
    <n v="50.6571"/>
    <x v="4"/>
    <s v="indie rock"/>
    <x v="2117"/>
    <d v="2015-10-27T04:59:00"/>
    <x v="0"/>
  </r>
  <r>
    <x v="2118"/>
    <x v="2118"/>
    <s v="PORCHES.  and Documentarians tour from New York to San Francisco and back."/>
    <n v="1000"/>
    <n v="1346.11"/>
    <x v="0"/>
    <s v="US"/>
    <s v="USD"/>
    <x v="2117"/>
    <x v="2118"/>
    <x v="0"/>
    <n v="17"/>
    <b v="1"/>
    <s v="music/indie rock"/>
    <n v="135"/>
    <n v="79.182900000000004"/>
    <x v="4"/>
    <s v="indie rock"/>
    <x v="2118"/>
    <d v="2011-07-24T20:08:56"/>
    <x v="0"/>
  </r>
  <r>
    <x v="2119"/>
    <x v="2119"/>
    <s v="big long now is recording our debut album and we are looking for help mastering and pressing it to vinyl"/>
    <n v="2000"/>
    <n v="2015"/>
    <x v="0"/>
    <s v="US"/>
    <s v="USD"/>
    <x v="2118"/>
    <x v="2119"/>
    <x v="0"/>
    <n v="22"/>
    <b v="1"/>
    <s v="music/indie rock"/>
    <n v="101"/>
    <n v="91.590900000000005"/>
    <x v="4"/>
    <s v="indie rock"/>
    <x v="2119"/>
    <d v="2012-08-16T03:07:25"/>
    <x v="0"/>
  </r>
  <r>
    <x v="2120"/>
    <x v="2120"/>
    <s v="&lt;3_x000a_Coming in from outer space. Help Hearty Har record their 1st album!!"/>
    <n v="8000"/>
    <n v="8070.43"/>
    <x v="0"/>
    <s v="US"/>
    <s v="USD"/>
    <x v="2119"/>
    <x v="2120"/>
    <x v="0"/>
    <n v="69"/>
    <b v="1"/>
    <s v="music/indie rock"/>
    <n v="101"/>
    <n v="116.9628"/>
    <x v="4"/>
    <s v="indie rock"/>
    <x v="2120"/>
    <d v="2014-01-01T23:08:56"/>
    <x v="0"/>
  </r>
  <r>
    <x v="2121"/>
    <x v="2121"/>
    <s v="Join us on an epic journey to discover a millennia old secret which will change the world forever."/>
    <n v="50000"/>
    <n v="284"/>
    <x v="2"/>
    <s v="CH"/>
    <s v="CHF"/>
    <x v="2120"/>
    <x v="2121"/>
    <x v="0"/>
    <n v="10"/>
    <b v="0"/>
    <s v="games/video games"/>
    <n v="1"/>
    <n v="28.4"/>
    <x v="6"/>
    <s v="video games"/>
    <x v="2121"/>
    <d v="2017-01-11T17:49:08"/>
    <x v="0"/>
  </r>
  <r>
    <x v="2122"/>
    <x v="2122"/>
    <s v="Captain Kalani it's a retro game full of nostalgia for the old gamers but interesting for the new ones"/>
    <n v="80000"/>
    <n v="310"/>
    <x v="2"/>
    <s v="MX"/>
    <s v="MXN"/>
    <x v="2121"/>
    <x v="2122"/>
    <x v="0"/>
    <n v="3"/>
    <b v="0"/>
    <s v="games/video games"/>
    <n v="0"/>
    <n v="103.33329999999999"/>
    <x v="6"/>
    <s v="video games"/>
    <x v="2122"/>
    <d v="2017-01-07T07:12:49"/>
    <x v="0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x v="0"/>
    <n v="5"/>
    <b v="0"/>
    <s v="games/video games"/>
    <n v="10"/>
    <n v="10"/>
    <x v="6"/>
    <s v="video games"/>
    <x v="2123"/>
    <d v="2010-03-15T06:59:00"/>
    <x v="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x v="2124"/>
    <x v="0"/>
    <n v="5"/>
    <b v="0"/>
    <s v="games/video games"/>
    <n v="10"/>
    <n v="23"/>
    <x v="6"/>
    <s v="video games"/>
    <x v="2124"/>
    <d v="2010-11-30T05:00:00"/>
    <x v="0"/>
  </r>
  <r>
    <x v="2125"/>
    <x v="2125"/>
    <s v="Becoming is a video game that aims to portray mental illness through a metaphysical and emotional story."/>
    <n v="60000"/>
    <n v="852"/>
    <x v="2"/>
    <s v="US"/>
    <s v="USD"/>
    <x v="2124"/>
    <x v="2125"/>
    <x v="0"/>
    <n v="27"/>
    <b v="0"/>
    <s v="games/video games"/>
    <n v="1"/>
    <n v="31.555599999999998"/>
    <x v="6"/>
    <s v="video games"/>
    <x v="2125"/>
    <d v="2015-08-05T00:33:53"/>
    <x v="0"/>
  </r>
  <r>
    <x v="2126"/>
    <x v="2126"/>
    <s v="Lead your team to victory in this fast-paced, action, sports game! Use Power-ups and avoid attacks as you fight for victory!"/>
    <n v="20000"/>
    <n v="10"/>
    <x v="2"/>
    <s v="US"/>
    <s v="USD"/>
    <x v="2125"/>
    <x v="2126"/>
    <x v="0"/>
    <n v="2"/>
    <b v="0"/>
    <s v="games/video games"/>
    <n v="0"/>
    <n v="5"/>
    <x v="6"/>
    <s v="video games"/>
    <x v="2126"/>
    <d v="2014-12-08T23:21:27"/>
    <x v="0"/>
  </r>
  <r>
    <x v="2127"/>
    <x v="2127"/>
    <s v="Three Monkeys is an audio adventure game for PC."/>
    <n v="28000"/>
    <n v="8076"/>
    <x v="2"/>
    <s v="GB"/>
    <s v="GBP"/>
    <x v="2126"/>
    <x v="2127"/>
    <x v="0"/>
    <n v="236"/>
    <b v="0"/>
    <s v="games/video games"/>
    <n v="29"/>
    <n v="34.220300000000002"/>
    <x v="6"/>
    <s v="video games"/>
    <x v="2127"/>
    <d v="2015-03-12T11:07:43"/>
    <x v="0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x v="2128"/>
    <x v="0"/>
    <n v="1"/>
    <b v="0"/>
    <s v="games/video games"/>
    <n v="0"/>
    <n v="25"/>
    <x v="6"/>
    <s v="video games"/>
    <x v="2128"/>
    <d v="2014-09-21T18:32:49"/>
    <x v="0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x v="2129"/>
    <x v="0"/>
    <n v="12"/>
    <b v="0"/>
    <s v="games/video games"/>
    <n v="12"/>
    <n v="19.666699999999999"/>
    <x v="6"/>
    <s v="video games"/>
    <x v="2129"/>
    <d v="2016-03-10T00:35:00"/>
    <x v="0"/>
  </r>
  <r>
    <x v="2130"/>
    <x v="2130"/>
    <s v="You are the hero tasked to save your home from the villainous Sanword."/>
    <n v="42000"/>
    <n v="85"/>
    <x v="2"/>
    <s v="US"/>
    <s v="USD"/>
    <x v="2129"/>
    <x v="2130"/>
    <x v="0"/>
    <n v="4"/>
    <b v="0"/>
    <s v="games/video games"/>
    <n v="0"/>
    <n v="21.25"/>
    <x v="6"/>
    <s v="video games"/>
    <x v="2130"/>
    <d v="2014-08-16T02:04:23"/>
    <x v="0"/>
  </r>
  <r>
    <x v="2131"/>
    <x v="2131"/>
    <s v="From frightened girl to empowered woman, Scout's Honor is a tale about facing your fears and overcoming odds."/>
    <n v="500"/>
    <n v="25"/>
    <x v="2"/>
    <s v="US"/>
    <s v="USD"/>
    <x v="2130"/>
    <x v="2131"/>
    <x v="0"/>
    <n v="3"/>
    <b v="0"/>
    <s v="games/video games"/>
    <n v="5"/>
    <n v="8.3332999999999995"/>
    <x v="6"/>
    <s v="video games"/>
    <x v="2131"/>
    <d v="2015-07-12T04:58:11"/>
    <x v="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x v="0"/>
    <n v="99"/>
    <b v="0"/>
    <s v="games/video games"/>
    <n v="2"/>
    <n v="21.343299999999999"/>
    <x v="6"/>
    <s v="video games"/>
    <x v="2132"/>
    <d v="2014-02-03T11:41:32"/>
    <x v="0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x v="2133"/>
    <x v="0"/>
    <n v="3"/>
    <b v="0"/>
    <s v="games/video games"/>
    <n v="2"/>
    <n v="5.3333000000000004"/>
    <x v="6"/>
    <s v="video games"/>
    <x v="2133"/>
    <d v="2011-04-24T06:59:00"/>
    <x v="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x v="2133"/>
    <x v="2134"/>
    <x v="0"/>
    <n v="3"/>
    <b v="0"/>
    <s v="games/video games"/>
    <n v="2"/>
    <n v="34.666699999999999"/>
    <x v="6"/>
    <s v="video games"/>
    <x v="2134"/>
    <d v="2013-04-27T21:16:31"/>
    <x v="0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x v="2134"/>
    <x v="2135"/>
    <x v="0"/>
    <n v="22"/>
    <b v="0"/>
    <s v="games/video games"/>
    <n v="10"/>
    <n v="21.7273"/>
    <x v="6"/>
    <s v="video games"/>
    <x v="2135"/>
    <d v="2012-10-04T23:07:13"/>
    <x v="0"/>
  </r>
  <r>
    <x v="2136"/>
    <x v="2136"/>
    <s v="A dark and twisted game with physiological madness and corruption as a man becomes the ultimate bio weapon."/>
    <n v="80000"/>
    <n v="47.69"/>
    <x v="2"/>
    <s v="US"/>
    <s v="USD"/>
    <x v="2135"/>
    <x v="2136"/>
    <x v="0"/>
    <n v="4"/>
    <b v="0"/>
    <s v="games/video games"/>
    <n v="0"/>
    <n v="11.922499999999999"/>
    <x v="6"/>
    <s v="video games"/>
    <x v="2136"/>
    <d v="2013-10-19T12:13:06"/>
    <x v="0"/>
  </r>
  <r>
    <x v="2137"/>
    <x v="2137"/>
    <s v="Arrest, interrogate, and uncover the truth as a local woman recruited by the KGB. For Windows, Mac &amp; Linux."/>
    <n v="50000"/>
    <n v="14203"/>
    <x v="2"/>
    <s v="CA"/>
    <s v="CAD"/>
    <x v="2136"/>
    <x v="2137"/>
    <x v="0"/>
    <n v="534"/>
    <b v="0"/>
    <s v="games/video games"/>
    <n v="28"/>
    <n v="26.5974"/>
    <x v="6"/>
    <s v="video games"/>
    <x v="2137"/>
    <d v="2014-12-05T18:30:29"/>
    <x v="0"/>
  </r>
  <r>
    <x v="2138"/>
    <x v="2138"/>
    <s v="A game with a mixture of a few genres from RPG, Simulation and to adventure elements."/>
    <n v="1000"/>
    <n v="128"/>
    <x v="2"/>
    <s v="GB"/>
    <s v="GBP"/>
    <x v="2137"/>
    <x v="2138"/>
    <x v="0"/>
    <n v="12"/>
    <b v="0"/>
    <s v="games/video games"/>
    <n v="13"/>
    <n v="10.666700000000001"/>
    <x v="6"/>
    <s v="video games"/>
    <x v="2138"/>
    <d v="2013-11-09T01:18:59"/>
    <x v="0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x v="2139"/>
    <x v="0"/>
    <n v="56"/>
    <b v="0"/>
    <s v="games/video games"/>
    <n v="5"/>
    <n v="29.035699999999999"/>
    <x v="6"/>
    <s v="video games"/>
    <x v="2139"/>
    <d v="2016-11-03T18:00:08"/>
    <x v="0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x v="2140"/>
    <x v="0"/>
    <n v="11"/>
    <b v="0"/>
    <s v="games/video games"/>
    <n v="0"/>
    <n v="50.909100000000002"/>
    <x v="6"/>
    <s v="video games"/>
    <x v="2140"/>
    <d v="2013-01-11T20:00:24"/>
    <x v="0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x v="2141"/>
    <x v="0"/>
    <n v="0"/>
    <b v="0"/>
    <s v="games/video games"/>
    <n v="0"/>
    <s v="N/A"/>
    <x v="6"/>
    <s v="video games"/>
    <x v="2141"/>
    <d v="2014-11-14T06:39:19"/>
    <x v="0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x v="2142"/>
    <x v="0"/>
    <n v="12"/>
    <b v="0"/>
    <s v="games/video games"/>
    <n v="6"/>
    <n v="50.083300000000001"/>
    <x v="6"/>
    <s v="video games"/>
    <x v="2142"/>
    <d v="2015-12-30T16:50:10"/>
    <x v="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x v="2143"/>
    <x v="0"/>
    <n v="5"/>
    <b v="0"/>
    <s v="games/video games"/>
    <n v="11"/>
    <n v="45"/>
    <x v="6"/>
    <s v="video games"/>
    <x v="2143"/>
    <d v="2010-07-21T19:00:00"/>
    <x v="0"/>
  </r>
  <r>
    <x v="2144"/>
    <x v="2144"/>
    <s v="A thousand community-built sandbox games (and more!) with a fully-customizable game engine."/>
    <n v="35500"/>
    <n v="607"/>
    <x v="2"/>
    <s v="US"/>
    <s v="USD"/>
    <x v="2143"/>
    <x v="2144"/>
    <x v="0"/>
    <n v="24"/>
    <b v="0"/>
    <s v="games/video games"/>
    <n v="2"/>
    <n v="25.291699999999999"/>
    <x v="6"/>
    <s v="video games"/>
    <x v="2144"/>
    <d v="2013-09-14T13:07:20"/>
    <x v="0"/>
  </r>
  <r>
    <x v="2145"/>
    <x v="2145"/>
    <s v="When the gods of religions and days passed return to our modern world, humanity must fight for its survival and future."/>
    <n v="15000"/>
    <n v="4565"/>
    <x v="2"/>
    <s v="US"/>
    <s v="USD"/>
    <x v="2144"/>
    <x v="2145"/>
    <x v="0"/>
    <n v="89"/>
    <b v="0"/>
    <s v="games/video games"/>
    <n v="30"/>
    <n v="51.292099999999998"/>
    <x v="6"/>
    <s v="video games"/>
    <x v="2145"/>
    <d v="2013-11-27T06:41:54"/>
    <x v="0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x v="2146"/>
    <x v="0"/>
    <n v="1"/>
    <b v="0"/>
    <s v="games/video games"/>
    <n v="0"/>
    <n v="1"/>
    <x v="6"/>
    <s v="video games"/>
    <x v="2146"/>
    <d v="2016-02-11T16:18:30"/>
    <x v="0"/>
  </r>
  <r>
    <x v="2147"/>
    <x v="2147"/>
    <s v="A Point and Click Adventure on Steroids."/>
    <n v="390000"/>
    <n v="2716"/>
    <x v="2"/>
    <s v="US"/>
    <s v="USD"/>
    <x v="2146"/>
    <x v="2147"/>
    <x v="0"/>
    <n v="55"/>
    <b v="0"/>
    <s v="games/video games"/>
    <n v="1"/>
    <n v="49.381799999999998"/>
    <x v="6"/>
    <s v="video games"/>
    <x v="2147"/>
    <d v="2014-11-16T08:05:48"/>
    <x v="0"/>
  </r>
  <r>
    <x v="2148"/>
    <x v="2148"/>
    <s v="zomblock's is a online zombie survival game where you can craft new weapons,find food and water to keep yourself alive."/>
    <n v="100"/>
    <n v="2"/>
    <x v="2"/>
    <s v="GB"/>
    <s v="GBP"/>
    <x v="2147"/>
    <x v="2148"/>
    <x v="0"/>
    <n v="2"/>
    <b v="0"/>
    <s v="games/video games"/>
    <n v="2"/>
    <n v="1"/>
    <x v="6"/>
    <s v="video games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x v="0"/>
    <n v="0"/>
    <b v="0"/>
    <s v="games/video games"/>
    <n v="0"/>
    <s v="N/A"/>
    <x v="6"/>
    <s v="video games"/>
    <x v="2149"/>
    <d v="2010-07-31T00:00:00"/>
    <x v="0"/>
  </r>
  <r>
    <x v="2150"/>
    <x v="2150"/>
    <s v="A pixel styled open world detective game."/>
    <n v="50000"/>
    <n v="405"/>
    <x v="2"/>
    <s v="NO"/>
    <s v="NOK"/>
    <x v="2149"/>
    <x v="2150"/>
    <x v="0"/>
    <n v="4"/>
    <b v="0"/>
    <s v="games/video games"/>
    <n v="1"/>
    <n v="101.25"/>
    <x v="6"/>
    <s v="video games"/>
    <x v="2150"/>
    <d v="2016-07-13T06:49:59"/>
    <x v="0"/>
  </r>
  <r>
    <x v="2151"/>
    <x v="2151"/>
    <s v="Crazy Artist makes gaming more comfortable and fun for Playstation 4 users. I really want to give you a Handee Job!"/>
    <n v="45000"/>
    <n v="118"/>
    <x v="2"/>
    <s v="US"/>
    <s v="USD"/>
    <x v="2150"/>
    <x v="2151"/>
    <x v="0"/>
    <n v="6"/>
    <b v="0"/>
    <s v="games/video games"/>
    <n v="0"/>
    <n v="19.666699999999999"/>
    <x v="6"/>
    <s v="video games"/>
    <x v="2151"/>
    <d v="2016-06-29T20:20:14"/>
    <x v="0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x v="2151"/>
    <x v="2152"/>
    <x v="0"/>
    <n v="4"/>
    <b v="0"/>
    <s v="games/video games"/>
    <n v="0"/>
    <n v="12.5"/>
    <x v="6"/>
    <s v="video games"/>
    <x v="2152"/>
    <d v="2014-03-15T18:58:29"/>
    <x v="0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x v="2152"/>
    <x v="2153"/>
    <x v="0"/>
    <n v="4"/>
    <b v="0"/>
    <s v="games/video games"/>
    <n v="0"/>
    <n v="8.5"/>
    <x v="6"/>
    <s v="video games"/>
    <x v="2153"/>
    <d v="2015-01-10T07:59:00"/>
    <x v="0"/>
  </r>
  <r>
    <x v="2154"/>
    <x v="2154"/>
    <s v="A Real Time Strategy game based on Greek mythology in a fictional world."/>
    <n v="250"/>
    <n v="2"/>
    <x v="2"/>
    <s v="US"/>
    <s v="USD"/>
    <x v="2153"/>
    <x v="2154"/>
    <x v="0"/>
    <n v="2"/>
    <b v="0"/>
    <s v="games/video games"/>
    <n v="1"/>
    <n v="1"/>
    <x v="6"/>
    <s v="video games"/>
    <x v="2154"/>
    <d v="2014-01-28T15:10:27"/>
    <x v="0"/>
  </r>
  <r>
    <x v="2155"/>
    <x v="2155"/>
    <s v="A Level Editor, Turned up to eleven. Infinite creativity in one package, solo or with up to 16 of your friends."/>
    <n v="5000"/>
    <n v="115"/>
    <x v="2"/>
    <s v="GB"/>
    <s v="GBP"/>
    <x v="2154"/>
    <x v="2155"/>
    <x v="0"/>
    <n v="5"/>
    <b v="0"/>
    <s v="games/video games"/>
    <n v="2"/>
    <n v="23"/>
    <x v="6"/>
    <s v="video games"/>
    <x v="2155"/>
    <d v="2016-03-31T16:56:25"/>
    <x v="0"/>
  </r>
  <r>
    <x v="2156"/>
    <x v="2156"/>
    <s v="Captain and manage your ship along with your crew in this deep space adventure! (PC/Linux/Mac)"/>
    <n v="56000"/>
    <n v="1493"/>
    <x v="2"/>
    <s v="US"/>
    <s v="USD"/>
    <x v="2155"/>
    <x v="2156"/>
    <x v="0"/>
    <n v="83"/>
    <b v="0"/>
    <s v="games/video games"/>
    <n v="3"/>
    <n v="17.988"/>
    <x v="6"/>
    <s v="video games"/>
    <x v="2156"/>
    <d v="2013-09-16T20:30:06"/>
    <x v="0"/>
  </r>
  <r>
    <x v="2157"/>
    <x v="2157"/>
    <s v="Gamers and 90's fans unite in this small tale of epic proportions!"/>
    <n v="75000"/>
    <n v="21144"/>
    <x v="2"/>
    <s v="US"/>
    <s v="USD"/>
    <x v="2156"/>
    <x v="2157"/>
    <x v="0"/>
    <n v="57"/>
    <b v="0"/>
    <s v="games/video games"/>
    <n v="28"/>
    <n v="370.94740000000002"/>
    <x v="6"/>
    <s v="video games"/>
    <x v="2157"/>
    <d v="2016-12-23T07:59:00"/>
    <x v="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x v="2158"/>
    <x v="0"/>
    <n v="311"/>
    <b v="0"/>
    <s v="games/video games"/>
    <n v="7"/>
    <n v="63.569499999999998"/>
    <x v="6"/>
    <s v="video games"/>
    <x v="2158"/>
    <d v="2013-02-04T20:29:34"/>
    <x v="0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x v="0"/>
    <n v="2"/>
    <b v="0"/>
    <s v="games/video games"/>
    <n v="1"/>
    <n v="13"/>
    <x v="6"/>
    <s v="video games"/>
    <x v="2159"/>
    <d v="2011-07-16T17:32:54"/>
    <x v="0"/>
  </r>
  <r>
    <x v="2160"/>
    <x v="2160"/>
    <s v="An awesome side-scroller tower defense game.  Think &quot;Plants vs Zombies&quot; but from a side-on perspective."/>
    <n v="10000"/>
    <n v="85"/>
    <x v="2"/>
    <s v="US"/>
    <s v="USD"/>
    <x v="2159"/>
    <x v="2160"/>
    <x v="0"/>
    <n v="16"/>
    <b v="0"/>
    <s v="games/video games"/>
    <n v="1"/>
    <n v="5.3125"/>
    <x v="6"/>
    <s v="video games"/>
    <x v="2160"/>
    <d v="2012-05-19T17:05:05"/>
    <x v="0"/>
  </r>
  <r>
    <x v="2161"/>
    <x v="2161"/>
    <s v="We're trying to fund hard copies of our debut album!"/>
    <n v="400"/>
    <n v="463"/>
    <x v="0"/>
    <s v="US"/>
    <s v="USD"/>
    <x v="2160"/>
    <x v="2161"/>
    <x v="0"/>
    <n v="13"/>
    <b v="1"/>
    <s v="music/rock"/>
    <n v="116"/>
    <n v="35.615400000000001"/>
    <x v="4"/>
    <s v="rock"/>
    <x v="2161"/>
    <d v="2015-09-23T20:27:39"/>
    <x v="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x v="2162"/>
    <x v="0"/>
    <n v="58"/>
    <b v="1"/>
    <s v="music/rock"/>
    <n v="112"/>
    <n v="87.103399999999993"/>
    <x v="4"/>
    <s v="rock"/>
    <x v="2162"/>
    <d v="2014-07-24T18:23:11"/>
    <x v="0"/>
  </r>
  <r>
    <x v="2163"/>
    <x v="2163"/>
    <s v="Mongrel is looking to hit the studio once again in June so we can bring you a new cd later this year and we need your help!"/>
    <n v="2500"/>
    <n v="3305"/>
    <x v="0"/>
    <s v="US"/>
    <s v="USD"/>
    <x v="2162"/>
    <x v="2163"/>
    <x v="0"/>
    <n v="44"/>
    <b v="1"/>
    <s v="music/rock"/>
    <n v="132"/>
    <n v="75.113600000000005"/>
    <x v="4"/>
    <s v="rock"/>
    <x v="2163"/>
    <d v="2015-06-08T03:50:00"/>
    <x v="0"/>
  </r>
  <r>
    <x v="2164"/>
    <x v="2164"/>
    <s v="South Florida roots country/rock outfit's long awaited debut record"/>
    <n v="5500"/>
    <n v="5645"/>
    <x v="0"/>
    <s v="US"/>
    <s v="USD"/>
    <x v="2163"/>
    <x v="2164"/>
    <x v="0"/>
    <n v="83"/>
    <b v="1"/>
    <s v="music/rock"/>
    <n v="103"/>
    <n v="68.012"/>
    <x v="4"/>
    <s v="rock"/>
    <x v="2164"/>
    <d v="2016-06-25T03:59:00"/>
    <x v="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x v="2165"/>
    <x v="0"/>
    <n v="117"/>
    <b v="1"/>
    <s v="music/rock"/>
    <n v="139"/>
    <n v="29.623899999999999"/>
    <x v="4"/>
    <s v="rock"/>
    <x v="2165"/>
    <d v="2016-04-08T15:00:35"/>
    <x v="0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x v="2166"/>
    <x v="0"/>
    <n v="32"/>
    <b v="1"/>
    <s v="music/rock"/>
    <n v="147"/>
    <n v="91.625"/>
    <x v="4"/>
    <s v="rock"/>
    <x v="2166"/>
    <d v="2014-12-05T21:06:58"/>
    <x v="0"/>
  </r>
  <r>
    <x v="2167"/>
    <x v="2167"/>
    <s v="We need YOUR HELP to take one more step to this make release sound amazing!"/>
    <n v="150"/>
    <n v="180"/>
    <x v="0"/>
    <s v="US"/>
    <s v="USD"/>
    <x v="2166"/>
    <x v="2167"/>
    <x v="0"/>
    <n v="8"/>
    <b v="1"/>
    <s v="music/rock"/>
    <n v="120"/>
    <n v="22.5"/>
    <x v="4"/>
    <s v="rock"/>
    <x v="2167"/>
    <d v="2012-09-15T01:35:37"/>
    <x v="0"/>
  </r>
  <r>
    <x v="2168"/>
    <x v="2168"/>
    <s v="We're hitting the studio to record our next album, &quot;Pizazz&quot;!! Help us put the FUN in FUNK!!"/>
    <n v="18000"/>
    <n v="21884.69"/>
    <x v="0"/>
    <s v="US"/>
    <s v="USD"/>
    <x v="2167"/>
    <x v="2168"/>
    <x v="0"/>
    <n v="340"/>
    <b v="1"/>
    <s v="music/rock"/>
    <n v="122"/>
    <n v="64.366699999999994"/>
    <x v="4"/>
    <s v="rock"/>
    <x v="2168"/>
    <d v="2017-02-10T05:00:00"/>
    <x v="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x v="2169"/>
    <x v="0"/>
    <n v="7"/>
    <b v="1"/>
    <s v="music/rock"/>
    <n v="100"/>
    <n v="21.857099999999999"/>
    <x v="4"/>
    <s v="rock"/>
    <x v="2169"/>
    <d v="2017-03-02T16:49:11"/>
    <x v="0"/>
  </r>
  <r>
    <x v="2170"/>
    <x v="2170"/>
    <s v="We are a hard rock band from Northern California trying to raise $350 for our next EP. Be a part of our journey!"/>
    <n v="350"/>
    <n v="633"/>
    <x v="0"/>
    <s v="US"/>
    <s v="USD"/>
    <x v="2169"/>
    <x v="2170"/>
    <x v="0"/>
    <n v="19"/>
    <b v="1"/>
    <s v="music/rock"/>
    <n v="181"/>
    <n v="33.315800000000003"/>
    <x v="4"/>
    <s v="rock"/>
    <x v="2170"/>
    <d v="2015-08-22T18:00:22"/>
    <x v="0"/>
  </r>
  <r>
    <x v="2171"/>
    <x v="2171"/>
    <s v="Like records? We do, too! Help this Los Angeles based rock 'n' roll band get their new album out on vinyl!"/>
    <n v="4000"/>
    <n v="4243"/>
    <x v="0"/>
    <s v="US"/>
    <s v="USD"/>
    <x v="2170"/>
    <x v="2171"/>
    <x v="0"/>
    <n v="47"/>
    <b v="1"/>
    <s v="music/rock"/>
    <n v="106"/>
    <n v="90.276600000000002"/>
    <x v="4"/>
    <s v="rock"/>
    <x v="2171"/>
    <d v="2015-06-22T05:00:00"/>
    <x v="0"/>
  </r>
  <r>
    <x v="2172"/>
    <x v="2172"/>
    <s v="hey friends. We are Hollow Point 9._x000a_We are calling on you to help us._x000a_In our journey to make our debut album."/>
    <n v="1000"/>
    <n v="1000"/>
    <x v="0"/>
    <s v="US"/>
    <s v="USD"/>
    <x v="2171"/>
    <x v="2172"/>
    <x v="0"/>
    <n v="13"/>
    <b v="1"/>
    <s v="music/rock"/>
    <n v="100"/>
    <n v="76.923100000000005"/>
    <x v="4"/>
    <s v="rock"/>
    <x v="2172"/>
    <d v="2015-04-18T13:55:20"/>
    <x v="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x v="2173"/>
    <x v="0"/>
    <n v="90"/>
    <b v="1"/>
    <s v="music/rock"/>
    <n v="127"/>
    <n v="59.2333"/>
    <x v="4"/>
    <s v="rock"/>
    <x v="2173"/>
    <d v="2013-09-10T03:59:00"/>
    <x v="0"/>
  </r>
  <r>
    <x v="2174"/>
    <x v="2174"/>
    <s v="Chivo and his band of miscreants present their debut album _x000a_'Blind Energy' ...we think you are going to like it."/>
    <n v="4000"/>
    <n v="4119"/>
    <x v="0"/>
    <s v="GB"/>
    <s v="GBP"/>
    <x v="2173"/>
    <x v="2174"/>
    <x v="0"/>
    <n v="63"/>
    <b v="1"/>
    <s v="music/rock"/>
    <n v="103"/>
    <n v="65.381"/>
    <x v="4"/>
    <s v="rock"/>
    <x v="2174"/>
    <d v="2016-05-05T13:01:47"/>
    <x v="0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x v="0"/>
    <n v="26"/>
    <b v="1"/>
    <s v="music/rock"/>
    <n v="250"/>
    <n v="67.307699999999997"/>
    <x v="4"/>
    <s v="rock"/>
    <x v="2175"/>
    <d v="2016-07-21T00:13:06"/>
    <x v="0"/>
  </r>
  <r>
    <x v="2176"/>
    <x v="2176"/>
    <s v="The Mike Farley Band has re-assembled its original line up and needs your help to make a new full-length album!"/>
    <n v="5000"/>
    <n v="6301"/>
    <x v="0"/>
    <s v="US"/>
    <s v="USD"/>
    <x v="2175"/>
    <x v="2176"/>
    <x v="0"/>
    <n v="71"/>
    <b v="1"/>
    <s v="music/rock"/>
    <n v="126"/>
    <n v="88.746499999999997"/>
    <x v="4"/>
    <s v="rock"/>
    <x v="2176"/>
    <d v="2015-05-02T15:11:49"/>
    <x v="0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x v="2176"/>
    <x v="2177"/>
    <x v="0"/>
    <n v="38"/>
    <b v="1"/>
    <s v="music/rock"/>
    <n v="100"/>
    <n v="65.868399999999994"/>
    <x v="4"/>
    <s v="rock"/>
    <x v="2177"/>
    <d v="2016-06-06T06:01:07"/>
    <x v="0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x v="2177"/>
    <x v="2178"/>
    <x v="0"/>
    <n v="859"/>
    <b v="1"/>
    <s v="music/rock"/>
    <n v="139"/>
    <n v="40.349200000000003"/>
    <x v="4"/>
    <s v="rock"/>
    <x v="2178"/>
    <d v="2017-01-18T15:16:37"/>
    <x v="0"/>
  </r>
  <r>
    <x v="2179"/>
    <x v="2179"/>
    <s v="Woodhouse is making an EP!  If you are a fan of whiskey and loud guitars, contribute to the cause!"/>
    <n v="1000"/>
    <n v="1614"/>
    <x v="0"/>
    <s v="US"/>
    <s v="USD"/>
    <x v="2178"/>
    <x v="2179"/>
    <x v="0"/>
    <n v="21"/>
    <b v="1"/>
    <s v="music/rock"/>
    <n v="161"/>
    <n v="76.857100000000003"/>
    <x v="4"/>
    <s v="rock"/>
    <x v="2179"/>
    <d v="2015-04-11T04:06:32"/>
    <x v="0"/>
  </r>
  <r>
    <x v="2180"/>
    <x v="2180"/>
    <s v="Help fund the new record by independent alternative rockers FOUR STAR MARY &quot;PIECES&quot;"/>
    <n v="5000"/>
    <n v="5359.21"/>
    <x v="0"/>
    <s v="US"/>
    <s v="USD"/>
    <x v="2179"/>
    <x v="2180"/>
    <x v="0"/>
    <n v="78"/>
    <b v="1"/>
    <s v="music/rock"/>
    <n v="107"/>
    <n v="68.707800000000006"/>
    <x v="4"/>
    <s v="rock"/>
    <x v="2180"/>
    <d v="2015-11-13T17:04:28"/>
    <x v="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x v="2181"/>
    <x v="0"/>
    <n v="53"/>
    <b v="1"/>
    <s v="games/tabletop games"/>
    <n v="153"/>
    <n v="57.773600000000002"/>
    <x v="6"/>
    <s v="tabletop games"/>
    <x v="2181"/>
    <d v="2017-02-21T00:07:33"/>
    <x v="0"/>
  </r>
  <r>
    <x v="2182"/>
    <x v="2182"/>
    <s v="An incredibly comprehensive tabletop rpg book for the post apocalypse, inspired by Dungeon World."/>
    <n v="3000"/>
    <n v="15725"/>
    <x v="0"/>
    <s v="CA"/>
    <s v="CAD"/>
    <x v="2181"/>
    <x v="2182"/>
    <x v="0"/>
    <n v="356"/>
    <b v="1"/>
    <s v="games/tabletop games"/>
    <n v="524"/>
    <n v="44.171300000000002"/>
    <x v="6"/>
    <s v="tabletop games"/>
    <x v="2182"/>
    <d v="2014-10-02T21:37:05"/>
    <x v="0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x v="2183"/>
    <x v="0"/>
    <n v="279"/>
    <b v="1"/>
    <s v="games/tabletop games"/>
    <n v="489"/>
    <n v="31.566299999999998"/>
    <x v="6"/>
    <s v="tabletop games"/>
    <x v="2183"/>
    <d v="2017-02-09T05:00:00"/>
    <x v="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x v="2184"/>
    <x v="1"/>
    <n v="266"/>
    <b v="1"/>
    <s v="games/tabletop games"/>
    <n v="285"/>
    <n v="107.04510000000001"/>
    <x v="6"/>
    <s v="tabletop games"/>
    <x v="2184"/>
    <d v="2016-01-25T16:00:00"/>
    <x v="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x v="2185"/>
    <x v="0"/>
    <n v="623"/>
    <b v="1"/>
    <s v="games/tabletop games"/>
    <n v="1857"/>
    <n v="149.03450000000001"/>
    <x v="6"/>
    <s v="tabletop games"/>
    <x v="2185"/>
    <d v="2013-03-26T08:23:59"/>
    <x v="0"/>
  </r>
  <r>
    <x v="2186"/>
    <x v="2186"/>
    <s v="The real-time digital social deduction game where there's no moderator, no sleeping, and no dying."/>
    <n v="20000"/>
    <n v="21935"/>
    <x v="0"/>
    <s v="US"/>
    <s v="USD"/>
    <x v="2185"/>
    <x v="2186"/>
    <x v="0"/>
    <n v="392"/>
    <b v="1"/>
    <s v="games/tabletop games"/>
    <n v="110"/>
    <n v="55.956600000000002"/>
    <x v="6"/>
    <s v="tabletop games"/>
    <x v="2186"/>
    <d v="2016-09-07T02:00:00"/>
    <x v="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x v="2187"/>
    <x v="1"/>
    <n v="3562"/>
    <b v="1"/>
    <s v="games/tabletop games"/>
    <n v="1015"/>
    <n v="56.970399999999998"/>
    <x v="6"/>
    <s v="tabletop games"/>
    <x v="2187"/>
    <d v="2015-04-03T03:59:00"/>
    <x v="0"/>
  </r>
  <r>
    <x v="2188"/>
    <x v="2188"/>
    <s v="Beautifully unique, precision cut, metal gaming dice derived from a passion in tabletop gaming and engineering design."/>
    <n v="5494"/>
    <n v="22645"/>
    <x v="0"/>
    <s v="AU"/>
    <s v="AUD"/>
    <x v="2187"/>
    <x v="2188"/>
    <x v="0"/>
    <n v="514"/>
    <b v="1"/>
    <s v="games/tabletop games"/>
    <n v="412"/>
    <n v="44.056399999999996"/>
    <x v="6"/>
    <s v="tabletop games"/>
    <x v="2188"/>
    <d v="2016-10-25T17:00:00"/>
    <x v="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x v="2188"/>
    <x v="2189"/>
    <x v="0"/>
    <n v="88"/>
    <b v="1"/>
    <s v="games/tabletop games"/>
    <n v="503"/>
    <n v="68.625"/>
    <x v="6"/>
    <s v="tabletop games"/>
    <x v="2189"/>
    <d v="2016-04-21T22:00:00"/>
    <x v="0"/>
  </r>
  <r>
    <x v="2190"/>
    <x v="2190"/>
    <s v="You are an evil Overlord.  Your mission?  To make everyone as miserable as possible.  Can you achieve world domination?"/>
    <n v="19000"/>
    <n v="35076"/>
    <x v="0"/>
    <s v="US"/>
    <s v="USD"/>
    <x v="2189"/>
    <x v="2190"/>
    <x v="0"/>
    <n v="537"/>
    <b v="1"/>
    <s v="games/tabletop games"/>
    <n v="185"/>
    <n v="65.318399999999997"/>
    <x v="6"/>
    <s v="tabletop games"/>
    <x v="2190"/>
    <d v="2016-03-23T06:59:00"/>
    <x v="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x v="2191"/>
    <x v="0"/>
    <n v="25"/>
    <b v="1"/>
    <s v="games/tabletop games"/>
    <n v="120"/>
    <n v="35.92"/>
    <x v="6"/>
    <s v="tabletop games"/>
    <x v="2191"/>
    <d v="2017-02-14T20:00:27"/>
    <x v="0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x v="0"/>
    <n v="3238"/>
    <b v="1"/>
    <s v="games/tabletop games"/>
    <n v="1081"/>
    <n v="40.070700000000002"/>
    <x v="6"/>
    <s v="tabletop games"/>
    <x v="2192"/>
    <d v="2016-12-15T23:00:00"/>
    <x v="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x v="2193"/>
    <x v="0"/>
    <n v="897"/>
    <b v="1"/>
    <s v="games/tabletop games"/>
    <n v="452"/>
    <n v="75.6477"/>
    <x v="6"/>
    <s v="tabletop games"/>
    <x v="2193"/>
    <d v="2016-11-21T04:59:00"/>
    <x v="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x v="2194"/>
    <x v="0"/>
    <n v="878"/>
    <b v="1"/>
    <s v="games/tabletop games"/>
    <n v="537"/>
    <n v="61.203899999999997"/>
    <x v="6"/>
    <s v="tabletop games"/>
    <x v="2194"/>
    <d v="2016-03-26T17:11:30"/>
    <x v="0"/>
  </r>
  <r>
    <x v="2195"/>
    <x v="2195"/>
    <s v="A gritty, noir tabletop RPG with a fast-paced combo-based battle system."/>
    <n v="4600"/>
    <n v="5535"/>
    <x v="0"/>
    <s v="US"/>
    <s v="USD"/>
    <x v="2194"/>
    <x v="2195"/>
    <x v="0"/>
    <n v="115"/>
    <b v="1"/>
    <s v="games/tabletop games"/>
    <n v="120"/>
    <n v="48.130400000000002"/>
    <x v="6"/>
    <s v="tabletop games"/>
    <x v="2195"/>
    <d v="2015-08-11T18:31:40"/>
    <x v="0"/>
  </r>
  <r>
    <x v="2196"/>
    <x v="2196"/>
    <s v="Race your friends in style with this classic Grand Prix game."/>
    <n v="14000"/>
    <n v="15937"/>
    <x v="0"/>
    <s v="US"/>
    <s v="USD"/>
    <x v="2195"/>
    <x v="2196"/>
    <x v="0"/>
    <n v="234"/>
    <b v="1"/>
    <s v="games/tabletop games"/>
    <n v="114"/>
    <n v="68.106800000000007"/>
    <x v="6"/>
    <s v="tabletop games"/>
    <x v="2196"/>
    <d v="2016-12-02T07:00:00"/>
    <x v="0"/>
  </r>
  <r>
    <x v="2197"/>
    <x v="2197"/>
    <s v="A strategy game of magic and deception, where aspiring  Illusionists clash in a grand contest for fame and fortune."/>
    <n v="30000"/>
    <n v="285309.33"/>
    <x v="0"/>
    <s v="US"/>
    <s v="USD"/>
    <x v="2196"/>
    <x v="2197"/>
    <x v="0"/>
    <n v="4330"/>
    <b v="1"/>
    <s v="games/tabletop games"/>
    <n v="951"/>
    <n v="65.891300000000001"/>
    <x v="6"/>
    <s v="tabletop games"/>
    <x v="2197"/>
    <d v="2015-02-28T14:00:59"/>
    <x v="0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x v="2197"/>
    <x v="2198"/>
    <x v="0"/>
    <n v="651"/>
    <b v="1"/>
    <s v="games/tabletop games"/>
    <n v="133"/>
    <n v="81.654399999999995"/>
    <x v="6"/>
    <s v="tabletop games"/>
    <x v="2198"/>
    <d v="2015-11-14T13:20:00"/>
    <x v="0"/>
  </r>
  <r>
    <x v="2199"/>
    <x v="2199"/>
    <s v="A new strategic board game designed to flip out your opponent."/>
    <n v="9000"/>
    <n v="13228"/>
    <x v="0"/>
    <s v="IE"/>
    <s v="EUR"/>
    <x v="2198"/>
    <x v="2199"/>
    <x v="1"/>
    <n v="251"/>
    <b v="1"/>
    <s v="games/tabletop games"/>
    <n v="147"/>
    <n v="52.7012"/>
    <x v="6"/>
    <s v="tabletop games"/>
    <x v="2199"/>
    <d v="2015-10-15T09:59:58"/>
    <x v="0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x v="2200"/>
    <x v="0"/>
    <n v="263"/>
    <b v="1"/>
    <s v="games/tabletop games"/>
    <n v="542"/>
    <n v="41.228099999999998"/>
    <x v="6"/>
    <s v="tabletop games"/>
    <x v="2200"/>
    <d v="2015-07-06T03:00:00"/>
    <x v="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x v="2200"/>
    <x v="2201"/>
    <x v="0"/>
    <n v="28"/>
    <b v="1"/>
    <s v="music/electronic music"/>
    <n v="383"/>
    <n v="15.035399999999999"/>
    <x v="4"/>
    <s v="electronic music"/>
    <x v="2201"/>
    <d v="2013-01-16T20:19:25"/>
    <x v="0"/>
  </r>
  <r>
    <x v="2202"/>
    <x v="2202"/>
    <s v="An electro-organic album of evolved dance music inspired by seminal cyberpunk works."/>
    <n v="4000"/>
    <n v="28167.25"/>
    <x v="0"/>
    <s v="US"/>
    <s v="USD"/>
    <x v="2201"/>
    <x v="2202"/>
    <x v="0"/>
    <n v="721"/>
    <b v="1"/>
    <s v="music/electronic music"/>
    <n v="704"/>
    <n v="39.066899999999997"/>
    <x v="4"/>
    <s v="electronic music"/>
    <x v="2202"/>
    <d v="2012-11-01T20:22:48"/>
    <x v="0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x v="2203"/>
    <x v="0"/>
    <n v="50"/>
    <b v="1"/>
    <s v="music/electronic music"/>
    <n v="110"/>
    <n v="43.82"/>
    <x v="4"/>
    <s v="electronic music"/>
    <x v="2203"/>
    <d v="2015-09-24T20:38:02"/>
    <x v="0"/>
  </r>
  <r>
    <x v="2204"/>
    <x v="2204"/>
    <s v="A professional pressing of the new (and greatest) Mirror Kisses album on beautiful white vinyl. Backers hear it first!"/>
    <n v="1500"/>
    <n v="1993"/>
    <x v="0"/>
    <s v="US"/>
    <s v="USD"/>
    <x v="2203"/>
    <x v="2204"/>
    <x v="0"/>
    <n v="73"/>
    <b v="1"/>
    <s v="music/electronic music"/>
    <n v="133"/>
    <n v="27.301400000000001"/>
    <x v="4"/>
    <s v="electronic music"/>
    <x v="2204"/>
    <d v="2013-03-09T07:28:39"/>
    <x v="0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x v="0"/>
    <n v="27"/>
    <b v="1"/>
    <s v="music/electronic music"/>
    <n v="152"/>
    <n v="42.222200000000001"/>
    <x v="4"/>
    <s v="electronic music"/>
    <x v="2205"/>
    <d v="2012-06-01T19:43:09"/>
    <x v="0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x v="2206"/>
    <x v="0"/>
    <n v="34"/>
    <b v="1"/>
    <s v="music/electronic music"/>
    <n v="103"/>
    <n v="33.235300000000002"/>
    <x v="4"/>
    <s v="electronic music"/>
    <x v="2206"/>
    <d v="2012-04-16T06:10:24"/>
    <x v="0"/>
  </r>
  <r>
    <x v="2207"/>
    <x v="2207"/>
    <s v="Each piece has a story behind it. Not of some life drama but of an experience you live whilst listening; Happiness evoking"/>
    <n v="2000"/>
    <n v="2000"/>
    <x v="0"/>
    <s v="US"/>
    <s v="USD"/>
    <x v="2206"/>
    <x v="2207"/>
    <x v="0"/>
    <n v="7"/>
    <b v="1"/>
    <s v="music/electronic music"/>
    <n v="100"/>
    <n v="285.71429999999998"/>
    <x v="4"/>
    <s v="electronic music"/>
    <x v="2207"/>
    <d v="2013-11-16T05:39:33"/>
    <x v="0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x v="2208"/>
    <x v="0"/>
    <n v="24"/>
    <b v="1"/>
    <s v="music/electronic music"/>
    <n v="102"/>
    <n v="42.333300000000001"/>
    <x v="4"/>
    <s v="electronic music"/>
    <x v="2208"/>
    <d v="2012-04-07T04:00:00"/>
    <x v="0"/>
  </r>
  <r>
    <x v="2209"/>
    <x v="2209"/>
    <s v="Support us and pledge for rewards on our new bigger Tour of the US, Canada and Colombia!"/>
    <n v="500"/>
    <n v="754"/>
    <x v="0"/>
    <s v="GB"/>
    <s v="GBP"/>
    <x v="2208"/>
    <x v="2209"/>
    <x v="0"/>
    <n v="15"/>
    <b v="1"/>
    <s v="music/electronic music"/>
    <n v="151"/>
    <n v="50.2667"/>
    <x v="4"/>
    <s v="electronic music"/>
    <x v="2209"/>
    <d v="2014-04-14T23:00:00"/>
    <x v="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x v="0"/>
    <n v="72"/>
    <b v="1"/>
    <s v="music/electronic music"/>
    <n v="111"/>
    <n v="61.902799999999999"/>
    <x v="4"/>
    <s v="electronic music"/>
    <x v="2210"/>
    <d v="2012-04-14T17:36:00"/>
    <x v="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x v="2211"/>
    <x v="0"/>
    <n v="120"/>
    <b v="1"/>
    <s v="music/electronic music"/>
    <n v="196"/>
    <n v="40.75"/>
    <x v="4"/>
    <s v="electronic music"/>
    <x v="2211"/>
    <d v="2014-04-10T06:59:00"/>
    <x v="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x v="2212"/>
    <x v="0"/>
    <n v="123"/>
    <b v="1"/>
    <s v="music/electronic music"/>
    <n v="114"/>
    <n v="55.796700000000001"/>
    <x v="4"/>
    <s v="electronic music"/>
    <x v="2212"/>
    <d v="2013-11-04T01:00:00"/>
    <x v="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x v="0"/>
    <n v="1"/>
    <b v="1"/>
    <s v="music/electronic music"/>
    <n v="200"/>
    <n v="10"/>
    <x v="4"/>
    <s v="electronic music"/>
    <x v="2213"/>
    <d v="2015-05-15T19:49:39"/>
    <x v="0"/>
  </r>
  <r>
    <x v="2214"/>
    <x v="2214"/>
    <s v="Join this Kickstarter project today to assist Spiff in converting his analog recordings from the 80's to digital!"/>
    <n v="600"/>
    <n v="1755.01"/>
    <x v="0"/>
    <s v="US"/>
    <s v="USD"/>
    <x v="2213"/>
    <x v="2214"/>
    <x v="0"/>
    <n v="24"/>
    <b v="1"/>
    <s v="music/electronic music"/>
    <n v="293"/>
    <n v="73.125399999999999"/>
    <x v="4"/>
    <s v="electronic music"/>
    <x v="2214"/>
    <d v="2014-02-06T19:00:48"/>
    <x v="0"/>
  </r>
  <r>
    <x v="2215"/>
    <x v="2215"/>
    <s v="Ambient Electro Grind-fest!"/>
    <n v="550"/>
    <n v="860"/>
    <x v="0"/>
    <s v="US"/>
    <s v="USD"/>
    <x v="2214"/>
    <x v="2215"/>
    <x v="0"/>
    <n v="33"/>
    <b v="1"/>
    <s v="music/electronic music"/>
    <n v="156"/>
    <n v="26.060600000000001"/>
    <x v="4"/>
    <s v="electronic music"/>
    <x v="2215"/>
    <d v="2012-03-13T06:59:00"/>
    <x v="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x v="2216"/>
    <x v="0"/>
    <n v="14"/>
    <b v="1"/>
    <s v="music/electronic music"/>
    <n v="106"/>
    <n v="22.642900000000001"/>
    <x v="4"/>
    <s v="electronic music"/>
    <x v="2216"/>
    <d v="2015-07-23T18:02:25"/>
    <x v="0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x v="2217"/>
    <x v="0"/>
    <n v="9"/>
    <b v="1"/>
    <s v="music/electronic music"/>
    <n v="101"/>
    <n v="47.222200000000001"/>
    <x v="4"/>
    <s v="electronic music"/>
    <x v="2217"/>
    <d v="2015-11-02T08:00:00"/>
    <x v="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x v="2217"/>
    <x v="2218"/>
    <x v="0"/>
    <n v="76"/>
    <b v="1"/>
    <s v="music/electronic music"/>
    <n v="123"/>
    <n v="32.3245"/>
    <x v="4"/>
    <s v="electronic music"/>
    <x v="2218"/>
    <d v="2012-08-29T00:00:00"/>
    <x v="0"/>
  </r>
  <r>
    <x v="2219"/>
    <x v="2219"/>
    <s v="An album that illustrates events in our lives, whether trivial or significant, through the tones of electronic music."/>
    <n v="1000"/>
    <n v="1015"/>
    <x v="0"/>
    <s v="US"/>
    <s v="USD"/>
    <x v="2218"/>
    <x v="2219"/>
    <x v="0"/>
    <n v="19"/>
    <b v="1"/>
    <s v="music/electronic music"/>
    <n v="102"/>
    <n v="53.421100000000003"/>
    <x v="4"/>
    <s v="electronic music"/>
    <x v="2219"/>
    <d v="2015-08-19T17:15:12"/>
    <x v="0"/>
  </r>
  <r>
    <x v="2220"/>
    <x v="2220"/>
    <s v="Darkpine is recording and releasing a 5-track EP within the coming months this summer and hopes for your support."/>
    <n v="3500"/>
    <n v="3540"/>
    <x v="0"/>
    <s v="US"/>
    <s v="USD"/>
    <x v="2219"/>
    <x v="2220"/>
    <x v="0"/>
    <n v="69"/>
    <b v="1"/>
    <s v="music/electronic music"/>
    <n v="101"/>
    <n v="51.304299999999998"/>
    <x v="4"/>
    <s v="electronic music"/>
    <x v="2220"/>
    <d v="2013-07-27T01:27:16"/>
    <x v="0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x v="2220"/>
    <x v="2221"/>
    <x v="0"/>
    <n v="218"/>
    <b v="1"/>
    <s v="games/tabletop games"/>
    <n v="108"/>
    <n v="37.197200000000002"/>
    <x v="6"/>
    <s v="tabletop games"/>
    <x v="2221"/>
    <d v="2016-04-23T00:00:00"/>
    <x v="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x v="0"/>
    <n v="30"/>
    <b v="1"/>
    <s v="games/tabletop games"/>
    <n v="163"/>
    <n v="27.1"/>
    <x v="6"/>
    <s v="tabletop games"/>
    <x v="2222"/>
    <d v="2012-01-28T18:54:07"/>
    <x v="0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x v="2223"/>
    <x v="0"/>
    <n v="100"/>
    <b v="1"/>
    <s v="games/tabletop games"/>
    <n v="106"/>
    <n v="206.31"/>
    <x v="6"/>
    <s v="tabletop games"/>
    <x v="2223"/>
    <d v="2015-06-27T15:22:48"/>
    <x v="0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x v="2224"/>
    <x v="0"/>
    <n v="296"/>
    <b v="1"/>
    <s v="games/tabletop games"/>
    <n v="243"/>
    <n v="82.145300000000006"/>
    <x v="6"/>
    <s v="tabletop games"/>
    <x v="2224"/>
    <d v="2016-10-29T19:00:00"/>
    <x v="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x v="2225"/>
    <x v="0"/>
    <n v="1204"/>
    <b v="1"/>
    <s v="games/tabletop games"/>
    <n v="945"/>
    <n v="164.79650000000001"/>
    <x v="6"/>
    <s v="tabletop games"/>
    <x v="2225"/>
    <d v="2014-09-21T19:00:15"/>
    <x v="0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x v="0"/>
    <n v="321"/>
    <b v="1"/>
    <s v="games/tabletop games"/>
    <n v="108"/>
    <n v="60.820300000000003"/>
    <x v="6"/>
    <s v="tabletop games"/>
    <x v="2226"/>
    <d v="2016-02-12T04:59:00"/>
    <x v="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x v="2227"/>
    <x v="0"/>
    <n v="301"/>
    <b v="1"/>
    <s v="games/tabletop games"/>
    <n v="157"/>
    <n v="67.970100000000002"/>
    <x v="6"/>
    <s v="tabletop games"/>
    <x v="2227"/>
    <d v="2013-11-13T20:22:35"/>
    <x v="0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x v="0"/>
    <n v="144"/>
    <b v="1"/>
    <s v="games/tabletop games"/>
    <n v="1174"/>
    <n v="81.561800000000005"/>
    <x v="6"/>
    <s v="tabletop games"/>
    <x v="2228"/>
    <d v="2015-08-16T06:40:36"/>
    <x v="0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x v="0"/>
    <n v="539"/>
    <b v="1"/>
    <s v="games/tabletop games"/>
    <n v="171"/>
    <n v="25.4255"/>
    <x v="6"/>
    <s v="tabletop games"/>
    <x v="2229"/>
    <d v="2013-09-03T04:00:00"/>
    <x v="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x v="0"/>
    <n v="498"/>
    <b v="1"/>
    <s v="games/tabletop games"/>
    <n v="126"/>
    <n v="21.498000000000001"/>
    <x v="6"/>
    <s v="tabletop games"/>
    <x v="2230"/>
    <d v="2014-04-25T21:08:47"/>
    <x v="0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x v="2230"/>
    <x v="2231"/>
    <x v="0"/>
    <n v="1113"/>
    <b v="1"/>
    <s v="games/tabletop games"/>
    <n v="1212"/>
    <n v="27.226600000000001"/>
    <x v="6"/>
    <s v="tabletop games"/>
    <x v="2231"/>
    <d v="2013-06-25T05:00:00"/>
    <x v="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x v="2231"/>
    <x v="2232"/>
    <x v="0"/>
    <n v="988"/>
    <b v="1"/>
    <s v="games/tabletop games"/>
    <n v="496"/>
    <n v="25.091100000000001"/>
    <x v="6"/>
    <s v="tabletop games"/>
    <x v="2232"/>
    <d v="2014-07-19T03:00:00"/>
    <x v="0"/>
  </r>
  <r>
    <x v="2233"/>
    <x v="2233"/>
    <s v="Cadaver is a lighthearted game of friendly necromancy! Players compete to resurrect as many bodies as possible!"/>
    <n v="2500"/>
    <n v="8301"/>
    <x v="0"/>
    <s v="GB"/>
    <s v="GBP"/>
    <x v="2232"/>
    <x v="2233"/>
    <x v="0"/>
    <n v="391"/>
    <b v="1"/>
    <s v="games/tabletop games"/>
    <n v="332"/>
    <n v="21.2302"/>
    <x v="6"/>
    <s v="tabletop games"/>
    <x v="2233"/>
    <d v="2015-12-14T00:00:00"/>
    <x v="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x v="2233"/>
    <x v="2234"/>
    <x v="0"/>
    <n v="28"/>
    <b v="1"/>
    <s v="games/tabletop games"/>
    <n v="1165"/>
    <n v="41.607100000000003"/>
    <x v="6"/>
    <s v="tabletop games"/>
    <x v="2234"/>
    <d v="2017-01-05T19:47:27"/>
    <x v="0"/>
  </r>
  <r>
    <x v="2235"/>
    <x v="2235"/>
    <s v="An amazing set of sceneries to create unique atmospheres for your tabletop gaming."/>
    <n v="13000"/>
    <n v="19931"/>
    <x v="0"/>
    <s v="CA"/>
    <s v="CAD"/>
    <x v="2234"/>
    <x v="2235"/>
    <x v="0"/>
    <n v="147"/>
    <b v="1"/>
    <s v="games/tabletop games"/>
    <n v="153"/>
    <n v="135.58500000000001"/>
    <x v="6"/>
    <s v="tabletop games"/>
    <x v="2235"/>
    <d v="2015-03-28T23:31:51"/>
    <x v="0"/>
  </r>
  <r>
    <x v="2236"/>
    <x v="2236"/>
    <s v="Assume the role of an intergalactic real-estate agent attempting to satisfy various creature clientele!"/>
    <n v="2800"/>
    <n v="15039"/>
    <x v="0"/>
    <s v="US"/>
    <s v="USD"/>
    <x v="2235"/>
    <x v="2236"/>
    <x v="0"/>
    <n v="680"/>
    <b v="1"/>
    <s v="games/tabletop games"/>
    <n v="537"/>
    <n v="22.116199999999999"/>
    <x v="6"/>
    <s v="tabletop games"/>
    <x v="2236"/>
    <d v="2016-02-01T14:48:43"/>
    <x v="0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x v="2236"/>
    <x v="2237"/>
    <x v="0"/>
    <n v="983"/>
    <b v="1"/>
    <s v="games/tabletop games"/>
    <n v="353"/>
    <n v="64.625600000000006"/>
    <x v="6"/>
    <s v="tabletop games"/>
    <x v="2237"/>
    <d v="2014-11-12T07:59:00"/>
    <x v="0"/>
  </r>
  <r>
    <x v="2238"/>
    <x v="2238"/>
    <s v="28mm Fantasy Miniature Range in leadfree white metal: Orcs, wolves and more."/>
    <n v="4000"/>
    <n v="5496"/>
    <x v="0"/>
    <s v="DE"/>
    <s v="EUR"/>
    <x v="2237"/>
    <x v="2238"/>
    <x v="0"/>
    <n v="79"/>
    <b v="1"/>
    <s v="games/tabletop games"/>
    <n v="137"/>
    <n v="69.569599999999994"/>
    <x v="6"/>
    <s v="tabletop games"/>
    <x v="2238"/>
    <d v="2017-03-10T14:55:16"/>
    <x v="0"/>
  </r>
  <r>
    <x v="2239"/>
    <x v="2239"/>
    <s v="Next stretch goal unlocks at $33,000 and/or 500 backers unlocks 2 bonus stretch goals."/>
    <n v="25000"/>
    <n v="32006.67"/>
    <x v="0"/>
    <s v="US"/>
    <s v="USD"/>
    <x v="2238"/>
    <x v="2239"/>
    <x v="0"/>
    <n v="426"/>
    <b v="1"/>
    <s v="games/tabletop games"/>
    <n v="128"/>
    <n v="75.132999999999996"/>
    <x v="6"/>
    <s v="tabletop games"/>
    <x v="2239"/>
    <d v="2013-12-01T04:02:00"/>
    <x v="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x v="2240"/>
    <x v="0"/>
    <n v="96"/>
    <b v="1"/>
    <s v="games/tabletop games"/>
    <n v="271"/>
    <n v="140.97919999999999"/>
    <x v="6"/>
    <s v="tabletop games"/>
    <x v="2240"/>
    <d v="2016-04-22T19:49:04"/>
    <x v="0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x v="2240"/>
    <x v="2241"/>
    <x v="0"/>
    <n v="163"/>
    <b v="1"/>
    <s v="games/tabletop games"/>
    <n v="806"/>
    <n v="49.4724"/>
    <x v="6"/>
    <s v="tabletop games"/>
    <x v="2241"/>
    <d v="2017-03-02T19:51:40"/>
    <x v="0"/>
  </r>
  <r>
    <x v="2242"/>
    <x v="2242"/>
    <s v="Inconceivable! An amazing new illustrative deck based on The Princess Bride movie."/>
    <n v="10000"/>
    <n v="136009.76"/>
    <x v="0"/>
    <s v="US"/>
    <s v="USD"/>
    <x v="2241"/>
    <x v="2242"/>
    <x v="0"/>
    <n v="2525"/>
    <b v="1"/>
    <s v="games/tabletop games"/>
    <n v="1360"/>
    <n v="53.865299999999998"/>
    <x v="6"/>
    <s v="tabletop games"/>
    <x v="2242"/>
    <d v="2013-11-27T03:02:00"/>
    <x v="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x v="0"/>
    <n v="2035"/>
    <b v="1"/>
    <s v="games/tabletop games"/>
    <n v="930250"/>
    <n v="4.5712999999999999"/>
    <x v="6"/>
    <s v="tabletop games"/>
    <x v="2243"/>
    <d v="2017-03-13T03:00:00"/>
    <x v="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x v="2243"/>
    <x v="2244"/>
    <x v="0"/>
    <n v="290"/>
    <b v="1"/>
    <s v="games/tabletop games"/>
    <n v="377"/>
    <n v="65.003399999999999"/>
    <x v="6"/>
    <s v="tabletop games"/>
    <x v="2244"/>
    <d v="2016-10-16T20:30:00"/>
    <x v="0"/>
  </r>
  <r>
    <x v="2245"/>
    <x v="2245"/>
    <s v="You've got a time machine, high-powered weapons and a whole lot of history to save. Welcome to TimeWatch!"/>
    <n v="4000"/>
    <n v="105881"/>
    <x v="0"/>
    <s v="US"/>
    <s v="USD"/>
    <x v="2244"/>
    <x v="2245"/>
    <x v="0"/>
    <n v="1980"/>
    <b v="1"/>
    <s v="games/tabletop games"/>
    <n v="2647"/>
    <n v="53.475299999999997"/>
    <x v="6"/>
    <s v="tabletop games"/>
    <x v="2245"/>
    <d v="2014-02-21T18:00:00"/>
    <x v="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x v="2245"/>
    <x v="2246"/>
    <x v="0"/>
    <n v="57"/>
    <b v="1"/>
    <s v="games/tabletop games"/>
    <n v="100"/>
    <n v="43.912300000000002"/>
    <x v="6"/>
    <s v="tabletop games"/>
    <x v="2246"/>
    <d v="2015-09-04T19:00:10"/>
    <x v="0"/>
  </r>
  <r>
    <x v="2247"/>
    <x v="2247"/>
    <s v="Take on the role of an ancient forager in this fun strategy game from the designer of Biblios."/>
    <n v="18500"/>
    <n v="19324"/>
    <x v="0"/>
    <s v="US"/>
    <s v="USD"/>
    <x v="2246"/>
    <x v="2247"/>
    <x v="0"/>
    <n v="380"/>
    <b v="1"/>
    <s v="games/tabletop games"/>
    <n v="104"/>
    <n v="50.852600000000002"/>
    <x v="6"/>
    <s v="tabletop games"/>
    <x v="2247"/>
    <d v="2015-07-29T15:59:25"/>
    <x v="0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x v="2248"/>
    <x v="0"/>
    <n v="128"/>
    <b v="1"/>
    <s v="games/tabletop games"/>
    <n v="107"/>
    <n v="58.632800000000003"/>
    <x v="6"/>
    <s v="tabletop games"/>
    <x v="2248"/>
    <d v="2016-12-14T21:01:18"/>
    <x v="0"/>
  </r>
  <r>
    <x v="2249"/>
    <x v="2249"/>
    <s v="March with the legions against the enemies of Rome in this role-playing game of military adventures."/>
    <n v="3500"/>
    <n v="5907"/>
    <x v="0"/>
    <s v="US"/>
    <s v="USD"/>
    <x v="2248"/>
    <x v="2249"/>
    <x v="0"/>
    <n v="180"/>
    <b v="1"/>
    <s v="games/tabletop games"/>
    <n v="169"/>
    <n v="32.816699999999997"/>
    <x v="6"/>
    <s v="tabletop games"/>
    <x v="2249"/>
    <d v="2013-04-02T15:52:45"/>
    <x v="0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x v="2249"/>
    <x v="2250"/>
    <x v="0"/>
    <n v="571"/>
    <b v="1"/>
    <s v="games/tabletop games"/>
    <n v="975"/>
    <n v="426.93169999999998"/>
    <x v="6"/>
    <s v="tabletop games"/>
    <x v="2250"/>
    <d v="2016-12-03T01:07:53"/>
    <x v="0"/>
  </r>
  <r>
    <x v="2251"/>
    <x v="2251"/>
    <s v="A great game full of lying, scheming, and werewolves.  Now with additional characters to add even more mayhem!"/>
    <n v="8500"/>
    <n v="11428.19"/>
    <x v="0"/>
    <s v="US"/>
    <s v="USD"/>
    <x v="2250"/>
    <x v="2251"/>
    <x v="0"/>
    <n v="480"/>
    <b v="1"/>
    <s v="games/tabletop games"/>
    <n v="134"/>
    <n v="23.808700000000002"/>
    <x v="6"/>
    <s v="tabletop games"/>
    <x v="2251"/>
    <d v="2014-08-16T08:17:57"/>
    <x v="0"/>
  </r>
  <r>
    <x v="2252"/>
    <x v="2252"/>
    <s v="A new faction for the 30 mm scale wargame, featuring skirmishes between gangs in a pimp and lethal post-apocalyptic world."/>
    <n v="9000"/>
    <n v="24505"/>
    <x v="0"/>
    <s v="ES"/>
    <s v="EUR"/>
    <x v="2251"/>
    <x v="2252"/>
    <x v="0"/>
    <n v="249"/>
    <b v="1"/>
    <s v="games/tabletop games"/>
    <n v="272"/>
    <n v="98.413700000000006"/>
    <x v="6"/>
    <s v="tabletop games"/>
    <x v="2252"/>
    <d v="2016-08-06T07:52:18"/>
    <x v="0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x v="2253"/>
    <x v="0"/>
    <n v="84"/>
    <b v="1"/>
    <s v="games/tabletop games"/>
    <n v="113"/>
    <n v="107.3214"/>
    <x v="6"/>
    <s v="tabletop games"/>
    <x v="2253"/>
    <d v="2015-11-18T16:09:07"/>
    <x v="0"/>
  </r>
  <r>
    <x v="2254"/>
    <x v="2254"/>
    <s v="A dexterity microgame by father/daughter team, Jason and Claire Kotarski. Make 100 project."/>
    <n v="500"/>
    <n v="2299"/>
    <x v="0"/>
    <s v="US"/>
    <s v="USD"/>
    <x v="2253"/>
    <x v="2254"/>
    <x v="0"/>
    <n v="197"/>
    <b v="1"/>
    <s v="games/tabletop games"/>
    <n v="460"/>
    <n v="11.6701"/>
    <x v="6"/>
    <s v="tabletop games"/>
    <x v="2254"/>
    <d v="2017-01-24T15:32:48"/>
    <x v="0"/>
  </r>
  <r>
    <x v="2255"/>
    <x v="2255"/>
    <s v="This is the second set of 5 expansions for our route-building game, Jet Set!"/>
    <n v="3950"/>
    <n v="11323"/>
    <x v="0"/>
    <s v="US"/>
    <s v="USD"/>
    <x v="2254"/>
    <x v="2255"/>
    <x v="0"/>
    <n v="271"/>
    <b v="1"/>
    <s v="games/tabletop games"/>
    <n v="287"/>
    <n v="41.782299999999999"/>
    <x v="6"/>
    <s v="tabletop games"/>
    <x v="2255"/>
    <d v="2016-05-07T22:50:51"/>
    <x v="0"/>
  </r>
  <r>
    <x v="2256"/>
    <x v="2256"/>
    <s v="Build your crypto-currency empire and sabotage your opponents. A deck building, card game. 2-4 players. 15 minutes."/>
    <n v="480"/>
    <n v="1069"/>
    <x v="0"/>
    <s v="GB"/>
    <s v="GBP"/>
    <x v="2255"/>
    <x v="2256"/>
    <x v="0"/>
    <n v="50"/>
    <b v="1"/>
    <s v="games/tabletop games"/>
    <n v="223"/>
    <n v="21.38"/>
    <x v="6"/>
    <s v="tabletop games"/>
    <x v="2256"/>
    <d v="2016-11-22T10:50:46"/>
    <x v="0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x v="0"/>
    <n v="169"/>
    <b v="1"/>
    <s v="games/tabletop games"/>
    <n v="636"/>
    <n v="94.1036"/>
    <x v="6"/>
    <s v="tabletop games"/>
    <x v="2257"/>
    <d v="2016-06-19T23:00:00"/>
    <x v="0"/>
  </r>
  <r>
    <x v="2258"/>
    <x v="2258"/>
    <s v="A Dungeon World campaign setting that takes place after the end of the worlds."/>
    <n v="2200"/>
    <n v="3223"/>
    <x v="0"/>
    <s v="US"/>
    <s v="USD"/>
    <x v="2257"/>
    <x v="2258"/>
    <x v="0"/>
    <n v="205"/>
    <b v="1"/>
    <s v="games/tabletop games"/>
    <n v="147"/>
    <n v="15.722"/>
    <x v="6"/>
    <s v="tabletop games"/>
    <x v="2258"/>
    <d v="2015-06-11T18:01:27"/>
    <x v="0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x v="2258"/>
    <x v="2259"/>
    <x v="0"/>
    <n v="206"/>
    <b v="1"/>
    <s v="games/tabletop games"/>
    <n v="1867"/>
    <n v="90.635900000000007"/>
    <x v="6"/>
    <s v="tabletop games"/>
    <x v="2259"/>
    <d v="2016-12-08T19:18:56"/>
    <x v="0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x v="2260"/>
    <x v="0"/>
    <n v="84"/>
    <b v="1"/>
    <s v="games/tabletop games"/>
    <n v="327"/>
    <n v="97.297600000000003"/>
    <x v="6"/>
    <s v="tabletop games"/>
    <x v="2260"/>
    <d v="2014-03-26T23:24:10"/>
    <x v="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x v="2261"/>
    <x v="0"/>
    <n v="210"/>
    <b v="1"/>
    <s v="games/tabletop games"/>
    <n v="780"/>
    <n v="37.119"/>
    <x v="6"/>
    <s v="tabletop games"/>
    <x v="2261"/>
    <d v="2017-02-14T17:23:40"/>
    <x v="0"/>
  </r>
  <r>
    <x v="2262"/>
    <x v="2262"/>
    <s v="An RPG about mortal servants of the Horsemen of the Apocalypse deciding to not end the world."/>
    <n v="3300"/>
    <n v="5087"/>
    <x v="0"/>
    <s v="US"/>
    <s v="USD"/>
    <x v="2261"/>
    <x v="2262"/>
    <x v="0"/>
    <n v="181"/>
    <b v="1"/>
    <s v="games/tabletop games"/>
    <n v="154"/>
    <n v="28.105"/>
    <x v="6"/>
    <s v="tabletop games"/>
    <x v="2262"/>
    <d v="2014-11-18T00:00:00"/>
    <x v="0"/>
  </r>
  <r>
    <x v="2263"/>
    <x v="2263"/>
    <s v="These are degenerated men who have, since birth, suffered the effect of mutation and turned into something wicked!"/>
    <n v="7500"/>
    <n v="8666"/>
    <x v="0"/>
    <s v="SE"/>
    <s v="SEK"/>
    <x v="2262"/>
    <x v="2263"/>
    <x v="0"/>
    <n v="60"/>
    <b v="1"/>
    <s v="games/tabletop games"/>
    <n v="116"/>
    <n v="144.4333"/>
    <x v="6"/>
    <s v="tabletop games"/>
    <x v="2263"/>
    <d v="2015-01-31T19:58:33"/>
    <x v="0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x v="2264"/>
    <x v="0"/>
    <n v="445"/>
    <b v="1"/>
    <s v="games/tabletop games"/>
    <n v="180"/>
    <n v="24.2742"/>
    <x v="6"/>
    <s v="tabletop games"/>
    <x v="2264"/>
    <d v="2016-05-23T03:00:00"/>
    <x v="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x v="2265"/>
    <x v="0"/>
    <n v="17"/>
    <b v="1"/>
    <s v="games/tabletop games"/>
    <n v="299"/>
    <n v="35.117600000000003"/>
    <x v="6"/>
    <s v="tabletop games"/>
    <x v="2265"/>
    <d v="2016-11-22T20:28:27"/>
    <x v="0"/>
  </r>
  <r>
    <x v="2266"/>
    <x v="2266"/>
    <s v="Want to be LORD OF THE GOATS? Start building your herd using thievery, magic, bombs and mostly goats."/>
    <n v="1500"/>
    <n v="4804"/>
    <x v="0"/>
    <s v="US"/>
    <s v="USD"/>
    <x v="2265"/>
    <x v="2266"/>
    <x v="0"/>
    <n v="194"/>
    <b v="1"/>
    <s v="games/tabletop games"/>
    <n v="320"/>
    <n v="24.762899999999998"/>
    <x v="6"/>
    <s v="tabletop games"/>
    <x v="2266"/>
    <d v="2016-04-27T02:00:00"/>
    <x v="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x v="0"/>
    <n v="404"/>
    <b v="1"/>
    <s v="games/tabletop games"/>
    <n v="381"/>
    <n v="188.37870000000001"/>
    <x v="6"/>
    <s v="tabletop games"/>
    <x v="2267"/>
    <d v="2014-12-21T01:00:00"/>
    <x v="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x v="2268"/>
    <x v="0"/>
    <n v="194"/>
    <b v="1"/>
    <s v="games/tabletop games"/>
    <n v="103"/>
    <n v="148.08250000000001"/>
    <x v="6"/>
    <s v="tabletop games"/>
    <x v="2268"/>
    <d v="2017-03-12T01:58:35"/>
    <x v="0"/>
  </r>
  <r>
    <x v="2269"/>
    <x v="2269"/>
    <s v="Add exciting loot drops to your CR 1-4, 5-8, 9-12, 13-16, and 17-20 encounters! Each deck has over 200 possible outcomes!"/>
    <n v="2500"/>
    <n v="45041"/>
    <x v="0"/>
    <s v="US"/>
    <s v="USD"/>
    <x v="2268"/>
    <x v="2269"/>
    <x v="0"/>
    <n v="902"/>
    <b v="1"/>
    <s v="games/tabletop games"/>
    <n v="1802"/>
    <n v="49.934600000000003"/>
    <x v="6"/>
    <s v="tabletop games"/>
    <x v="2269"/>
    <d v="2017-03-07T05:00:00"/>
    <x v="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x v="2269"/>
    <x v="2270"/>
    <x v="0"/>
    <n v="1670"/>
    <b v="1"/>
    <s v="games/tabletop games"/>
    <n v="720"/>
    <n v="107.8216"/>
    <x v="6"/>
    <s v="tabletop games"/>
    <x v="2270"/>
    <d v="2017-01-10T21:59:00"/>
    <x v="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x v="2271"/>
    <x v="0"/>
    <n v="1328"/>
    <b v="1"/>
    <s v="games/tabletop games"/>
    <n v="283"/>
    <n v="42.634"/>
    <x v="6"/>
    <s v="tabletop games"/>
    <x v="2271"/>
    <d v="2016-12-10T00:00:04"/>
    <x v="0"/>
  </r>
  <r>
    <x v="2272"/>
    <x v="2272"/>
    <s v="Pick the Lock is a game of chance and strategy. Attempt to obtain priceless treasures and outwit the other players."/>
    <n v="1000"/>
    <n v="13566"/>
    <x v="0"/>
    <s v="US"/>
    <s v="USD"/>
    <x v="2271"/>
    <x v="2272"/>
    <x v="0"/>
    <n v="944"/>
    <b v="1"/>
    <s v="games/tabletop games"/>
    <n v="1357"/>
    <n v="14.370799999999999"/>
    <x v="6"/>
    <s v="tabletop games"/>
    <x v="2272"/>
    <d v="2015-12-07T16:47:16"/>
    <x v="0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x v="0"/>
    <n v="147"/>
    <b v="1"/>
    <s v="games/tabletop games"/>
    <n v="220"/>
    <n v="37.476199999999999"/>
    <x v="6"/>
    <s v="tabletop games"/>
    <x v="2273"/>
    <d v="2017-03-12T12:10:42"/>
    <x v="0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x v="2274"/>
    <x v="0"/>
    <n v="99"/>
    <b v="1"/>
    <s v="games/tabletop games"/>
    <n v="120"/>
    <n v="30.202000000000002"/>
    <x v="6"/>
    <s v="tabletop games"/>
    <x v="2274"/>
    <d v="2014-02-23T12:00:57"/>
    <x v="0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x v="2274"/>
    <x v="2275"/>
    <x v="0"/>
    <n v="79"/>
    <b v="1"/>
    <s v="games/tabletop games"/>
    <n v="408"/>
    <n v="33.550600000000003"/>
    <x v="6"/>
    <s v="tabletop games"/>
    <x v="2275"/>
    <d v="2014-12-22T14:47:59"/>
    <x v="0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x v="2276"/>
    <x v="0"/>
    <n v="75"/>
    <b v="1"/>
    <s v="games/tabletop games"/>
    <n v="106"/>
    <n v="64.746700000000004"/>
    <x v="6"/>
    <s v="tabletop games"/>
    <x v="2276"/>
    <d v="2014-01-05T15:38:09"/>
    <x v="0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x v="2277"/>
    <x v="0"/>
    <n v="207"/>
    <b v="1"/>
    <s v="games/tabletop games"/>
    <n v="141"/>
    <n v="57.932400000000001"/>
    <x v="6"/>
    <s v="tabletop games"/>
    <x v="2277"/>
    <d v="2012-02-27T16:17:03"/>
    <x v="0"/>
  </r>
  <r>
    <x v="2278"/>
    <x v="2278"/>
    <s v="Dice forged from stone one by one entirely by hand for demanding Gamers and Collectors."/>
    <n v="2000"/>
    <n v="5414"/>
    <x v="0"/>
    <s v="IT"/>
    <s v="EUR"/>
    <x v="2277"/>
    <x v="2278"/>
    <x v="0"/>
    <n v="102"/>
    <b v="1"/>
    <s v="games/tabletop games"/>
    <n v="271"/>
    <n v="53.078400000000002"/>
    <x v="6"/>
    <s v="tabletop games"/>
    <x v="2278"/>
    <d v="2016-01-03T22:59:00"/>
    <x v="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x v="2278"/>
    <x v="2279"/>
    <x v="0"/>
    <n v="32"/>
    <b v="1"/>
    <s v="games/tabletop games"/>
    <n v="154"/>
    <n v="48.0625"/>
    <x v="6"/>
    <s v="tabletop games"/>
    <x v="2279"/>
    <d v="2015-02-04T04:00:00"/>
    <x v="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x v="0"/>
    <n v="480"/>
    <b v="1"/>
    <s v="games/tabletop games"/>
    <n v="404"/>
    <n v="82.396900000000002"/>
    <x v="6"/>
    <s v="tabletop games"/>
    <x v="2280"/>
    <d v="2015-09-17T14:59:51"/>
    <x v="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x v="2280"/>
    <x v="2281"/>
    <x v="0"/>
    <n v="11"/>
    <b v="1"/>
    <s v="music/rock"/>
    <n v="185"/>
    <n v="50.454500000000003"/>
    <x v="4"/>
    <s v="rock"/>
    <x v="2281"/>
    <d v="2011-07-25T06:50:00"/>
    <x v="0"/>
  </r>
  <r>
    <x v="2282"/>
    <x v="2282"/>
    <s v="Sage King is recording his debut album and wants YOU to be a part of the creation process"/>
    <n v="750"/>
    <n v="1390"/>
    <x v="0"/>
    <s v="US"/>
    <s v="USD"/>
    <x v="2281"/>
    <x v="2282"/>
    <x v="0"/>
    <n v="12"/>
    <b v="1"/>
    <s v="music/rock"/>
    <n v="185"/>
    <n v="115.83329999999999"/>
    <x v="4"/>
    <s v="rock"/>
    <x v="2282"/>
    <d v="2016-01-14T04:11:26"/>
    <x v="0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x v="0"/>
    <n v="48"/>
    <b v="1"/>
    <s v="music/rock"/>
    <n v="101"/>
    <n v="63.034599999999998"/>
    <x v="4"/>
    <s v="rock"/>
    <x v="2283"/>
    <d v="2012-05-09T02:00:04"/>
    <x v="0"/>
  </r>
  <r>
    <x v="2284"/>
    <x v="2284"/>
    <s v="The Vinyl Skyway reunite to make a third album. "/>
    <n v="6000"/>
    <n v="6373.27"/>
    <x v="0"/>
    <s v="US"/>
    <s v="USD"/>
    <x v="2283"/>
    <x v="2284"/>
    <x v="0"/>
    <n v="59"/>
    <b v="1"/>
    <s v="music/rock"/>
    <n v="106"/>
    <n v="108.0215"/>
    <x v="4"/>
    <s v="rock"/>
    <x v="2284"/>
    <d v="2011-03-12T04:00:00"/>
    <x v="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x v="2285"/>
    <x v="0"/>
    <n v="79"/>
    <b v="1"/>
    <s v="music/rock"/>
    <n v="121"/>
    <n v="46.0886"/>
    <x v="4"/>
    <s v="rock"/>
    <x v="2285"/>
    <d v="2012-06-29T04:27:23"/>
    <x v="0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x v="2285"/>
    <x v="2286"/>
    <x v="0"/>
    <n v="14"/>
    <b v="1"/>
    <s v="music/rock"/>
    <n v="100"/>
    <n v="107.21429999999999"/>
    <x v="4"/>
    <s v="rock"/>
    <x v="2286"/>
    <d v="2013-09-06T03:59:00"/>
    <x v="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x v="2286"/>
    <x v="2287"/>
    <x v="0"/>
    <n v="106"/>
    <b v="1"/>
    <s v="music/rock"/>
    <n v="120"/>
    <n v="50.933900000000001"/>
    <x v="4"/>
    <s v="rock"/>
    <x v="2287"/>
    <d v="2014-06-23T16:01:00"/>
    <x v="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x v="2287"/>
    <x v="2288"/>
    <x v="0"/>
    <n v="25"/>
    <b v="1"/>
    <s v="music/rock"/>
    <n v="100"/>
    <n v="40.04"/>
    <x v="4"/>
    <s v="rock"/>
    <x v="2288"/>
    <d v="2012-06-26T18:00:00"/>
    <x v="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x v="2289"/>
    <x v="0"/>
    <n v="25"/>
    <b v="1"/>
    <s v="music/rock"/>
    <n v="107"/>
    <n v="64.44"/>
    <x v="4"/>
    <s v="rock"/>
    <x v="2289"/>
    <d v="2013-12-06T23:22:00"/>
    <x v="0"/>
  </r>
  <r>
    <x v="2290"/>
    <x v="2290"/>
    <s v="American Standard needs your help pressing their debut EP. Be involved in the artistic process and receive swag in return!"/>
    <n v="1500"/>
    <n v="1561"/>
    <x v="0"/>
    <s v="US"/>
    <s v="USD"/>
    <x v="2289"/>
    <x v="2290"/>
    <x v="0"/>
    <n v="29"/>
    <b v="1"/>
    <s v="music/rock"/>
    <n v="104"/>
    <n v="53.827599999999997"/>
    <x v="4"/>
    <s v="rock"/>
    <x v="2290"/>
    <d v="2009-12-01T17:00:00"/>
    <x v="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x v="2291"/>
    <x v="0"/>
    <n v="43"/>
    <b v="1"/>
    <s v="music/rock"/>
    <n v="173"/>
    <n v="100.46510000000001"/>
    <x v="4"/>
    <s v="rock"/>
    <x v="2291"/>
    <d v="2012-04-23T04:00:00"/>
    <x v="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x v="0"/>
    <n v="46"/>
    <b v="1"/>
    <s v="music/rock"/>
    <n v="107"/>
    <n v="46.630699999999997"/>
    <x v="4"/>
    <s v="rock"/>
    <x v="2292"/>
    <d v="2012-04-18T16:44:36"/>
    <x v="0"/>
  </r>
  <r>
    <x v="2293"/>
    <x v="2293"/>
    <s v="Donate here to be a part of the upcoming album. Every little bit helps!"/>
    <n v="850"/>
    <n v="920"/>
    <x v="0"/>
    <s v="US"/>
    <s v="USD"/>
    <x v="2292"/>
    <x v="2293"/>
    <x v="0"/>
    <n v="27"/>
    <b v="1"/>
    <s v="music/rock"/>
    <n v="108"/>
    <n v="34.074100000000001"/>
    <x v="4"/>
    <s v="rock"/>
    <x v="2293"/>
    <d v="2012-09-25T03:59:00"/>
    <x v="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x v="2294"/>
    <x v="0"/>
    <n v="112"/>
    <b v="1"/>
    <s v="music/rock"/>
    <n v="146"/>
    <n v="65.214600000000004"/>
    <x v="4"/>
    <s v="rock"/>
    <x v="2294"/>
    <d v="2013-01-20T17:21:20"/>
    <x v="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x v="2295"/>
    <x v="0"/>
    <n v="34"/>
    <b v="1"/>
    <s v="music/rock"/>
    <n v="125"/>
    <n v="44.2059"/>
    <x v="4"/>
    <s v="rock"/>
    <x v="2295"/>
    <d v="2013-01-26T22:54:16"/>
    <x v="0"/>
  </r>
  <r>
    <x v="2296"/>
    <x v="2296"/>
    <s v="Ed Hamell AKA Hamell on Trial is recording an album titled The Happiest Man in the World. He needs your help."/>
    <n v="7000"/>
    <n v="10435"/>
    <x v="0"/>
    <s v="US"/>
    <s v="USD"/>
    <x v="2295"/>
    <x v="2296"/>
    <x v="0"/>
    <n v="145"/>
    <b v="1"/>
    <s v="music/rock"/>
    <n v="149"/>
    <n v="71.965500000000006"/>
    <x v="4"/>
    <s v="rock"/>
    <x v="2296"/>
    <d v="2012-02-23T17:33:46"/>
    <x v="0"/>
  </r>
  <r>
    <x v="2297"/>
    <x v="2297"/>
    <s v="New Jersey Alternative Rock band COCO needs YOUR help self-releasing debut EP!"/>
    <n v="1000"/>
    <n v="1006"/>
    <x v="0"/>
    <s v="US"/>
    <s v="USD"/>
    <x v="2296"/>
    <x v="2297"/>
    <x v="0"/>
    <n v="19"/>
    <b v="1"/>
    <s v="music/rock"/>
    <n v="101"/>
    <n v="52.947400000000002"/>
    <x v="4"/>
    <s v="rock"/>
    <x v="2297"/>
    <d v="2012-03-14T03:59:00"/>
    <x v="0"/>
  </r>
  <r>
    <x v="2298"/>
    <x v="2298"/>
    <s v="My name is Jonny Gray, and my friends and I are working together to raise funds for my debut album"/>
    <n v="30000"/>
    <n v="31522"/>
    <x v="0"/>
    <s v="US"/>
    <s v="USD"/>
    <x v="2297"/>
    <x v="2298"/>
    <x v="0"/>
    <n v="288"/>
    <b v="1"/>
    <s v="music/rock"/>
    <n v="105"/>
    <n v="109.45140000000001"/>
    <x v="4"/>
    <s v="rock"/>
    <x v="2298"/>
    <d v="2014-03-26T19:10:33"/>
    <x v="0"/>
  </r>
  <r>
    <x v="2299"/>
    <x v="2299"/>
    <s v="Fly Radio has finished tracking their album now all that is left is the mixing/mastering and duplication!"/>
    <n v="300"/>
    <n v="1050.5"/>
    <x v="0"/>
    <s v="US"/>
    <s v="USD"/>
    <x v="2298"/>
    <x v="2299"/>
    <x v="0"/>
    <n v="14"/>
    <b v="1"/>
    <s v="music/rock"/>
    <n v="350"/>
    <n v="75.035700000000006"/>
    <x v="4"/>
    <s v="rock"/>
    <x v="2299"/>
    <d v="2011-02-06T00:46:49"/>
    <x v="0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x v="2299"/>
    <x v="2300"/>
    <x v="0"/>
    <n v="7"/>
    <b v="1"/>
    <s v="music/rock"/>
    <n v="101"/>
    <n v="115.71429999999999"/>
    <x v="4"/>
    <s v="rock"/>
    <x v="2300"/>
    <d v="2012-06-28T17:26:56"/>
    <x v="0"/>
  </r>
  <r>
    <x v="2301"/>
    <x v="2301"/>
    <s v="We are America's first trock band, and we're ready to bring you our first album!"/>
    <n v="5000"/>
    <n v="6680.22"/>
    <x v="0"/>
    <s v="US"/>
    <s v="USD"/>
    <x v="2300"/>
    <x v="2301"/>
    <x v="1"/>
    <n v="211"/>
    <b v="1"/>
    <s v="music/indie rock"/>
    <n v="134"/>
    <n v="31.659800000000001"/>
    <x v="4"/>
    <s v="indie rock"/>
    <x v="2301"/>
    <d v="2013-06-21T03:31:36"/>
    <x v="0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x v="2302"/>
    <x v="1"/>
    <n v="85"/>
    <b v="1"/>
    <s v="music/indie rock"/>
    <n v="171"/>
    <n v="46.176499999999997"/>
    <x v="4"/>
    <s v="indie rock"/>
    <x v="2302"/>
    <d v="2013-12-31T07:00:00"/>
    <x v="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x v="2303"/>
    <x v="1"/>
    <n v="103"/>
    <b v="1"/>
    <s v="music/indie rock"/>
    <n v="109"/>
    <n v="68.481700000000004"/>
    <x v="4"/>
    <s v="indie rock"/>
    <x v="2303"/>
    <d v="2011-12-13T03:39:56"/>
    <x v="0"/>
  </r>
  <r>
    <x v="2304"/>
    <x v="2304"/>
    <s v="This winter and springtime we will be recording a new full-length album with big voices, big fireworks and mega soul.  "/>
    <n v="6000"/>
    <n v="6042.02"/>
    <x v="0"/>
    <s v="US"/>
    <s v="USD"/>
    <x v="1254"/>
    <x v="2304"/>
    <x v="1"/>
    <n v="113"/>
    <b v="1"/>
    <s v="music/indie rock"/>
    <n v="101"/>
    <n v="53.469200000000001"/>
    <x v="4"/>
    <s v="indie rock"/>
    <x v="2304"/>
    <d v="2011-01-01T04:59:00"/>
    <x v="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x v="2305"/>
    <x v="1"/>
    <n v="167"/>
    <b v="1"/>
    <s v="music/indie rock"/>
    <n v="101"/>
    <n v="109.1078"/>
    <x v="4"/>
    <s v="indie rock"/>
    <x v="2305"/>
    <d v="2014-08-08T18:00:00"/>
    <x v="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x v="2304"/>
    <x v="2306"/>
    <x v="1"/>
    <n v="73"/>
    <b v="1"/>
    <s v="music/indie rock"/>
    <n v="107"/>
    <n v="51.185600000000001"/>
    <x v="4"/>
    <s v="indie rock"/>
    <x v="2306"/>
    <d v="2012-03-10T04:02:09"/>
    <x v="0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x v="1"/>
    <n v="75"/>
    <b v="1"/>
    <s v="music/indie rock"/>
    <n v="107"/>
    <n v="27.936800000000002"/>
    <x v="4"/>
    <s v="indie rock"/>
    <x v="2307"/>
    <d v="2012-05-05T19:15:28"/>
    <x v="0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x v="2308"/>
    <x v="1"/>
    <n v="614"/>
    <b v="1"/>
    <s v="music/indie rock"/>
    <n v="101"/>
    <n v="82.496899999999997"/>
    <x v="4"/>
    <s v="indie rock"/>
    <x v="2308"/>
    <d v="2014-08-29T01:00:00"/>
    <x v="0"/>
  </r>
  <r>
    <x v="2309"/>
    <x v="2309"/>
    <s v="|| HELP MARNY LION PROUDFIT RECORD HER SECOND INDIE FOLK ALBUM THIS MARCH â€“ THE BARN IS WAITING ||"/>
    <n v="6000"/>
    <n v="6400.47"/>
    <x v="0"/>
    <s v="US"/>
    <s v="USD"/>
    <x v="2307"/>
    <x v="2309"/>
    <x v="1"/>
    <n v="107"/>
    <b v="1"/>
    <s v="music/indie rock"/>
    <n v="107"/>
    <n v="59.817500000000003"/>
    <x v="4"/>
    <s v="indie rock"/>
    <x v="2309"/>
    <d v="2013-03-09T23:42:17"/>
    <x v="0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x v="1"/>
    <n v="1224"/>
    <b v="1"/>
    <s v="music/indie rock"/>
    <n v="429"/>
    <n v="64.816500000000005"/>
    <x v="4"/>
    <s v="indie rock"/>
    <x v="2310"/>
    <d v="2013-03-21T18:03:35"/>
    <x v="0"/>
  </r>
  <r>
    <x v="2311"/>
    <x v="2311"/>
    <s v="I'm heading back into the studio!  I'm planning to record a CD of original songs and one with some jazz standards."/>
    <n v="9000"/>
    <n v="9370"/>
    <x v="0"/>
    <s v="US"/>
    <s v="USD"/>
    <x v="2309"/>
    <x v="2311"/>
    <x v="1"/>
    <n v="104"/>
    <b v="1"/>
    <s v="music/indie rock"/>
    <n v="104"/>
    <n v="90.096199999999996"/>
    <x v="4"/>
    <s v="indie rock"/>
    <x v="2311"/>
    <d v="2014-05-07T00:06:29"/>
    <x v="0"/>
  </r>
  <r>
    <x v="2312"/>
    <x v="2312"/>
    <s v="Help Brooklyn psychedelic synth rockers DINOWALRUS release their 3rd Record, COMPLEXION, on vinyl!"/>
    <n v="3000"/>
    <n v="3236"/>
    <x v="0"/>
    <s v="US"/>
    <s v="USD"/>
    <x v="2310"/>
    <x v="2312"/>
    <x v="1"/>
    <n v="79"/>
    <b v="1"/>
    <s v="music/indie rock"/>
    <n v="108"/>
    <n v="40.962000000000003"/>
    <x v="4"/>
    <s v="indie rock"/>
    <x v="2312"/>
    <d v="2014-04-18T23:00:00"/>
    <x v="0"/>
  </r>
  <r>
    <x v="2313"/>
    <x v="2313"/>
    <s v="A Sunny Day in Glasgow are recording a new album and we need your help!"/>
    <n v="5000"/>
    <n v="8792.02"/>
    <x v="0"/>
    <s v="US"/>
    <s v="USD"/>
    <x v="2311"/>
    <x v="2313"/>
    <x v="1"/>
    <n v="157"/>
    <b v="1"/>
    <s v="music/indie rock"/>
    <n v="176"/>
    <n v="56.000100000000003"/>
    <x v="4"/>
    <s v="indie rock"/>
    <x v="2313"/>
    <d v="2012-05-03T23:00:26"/>
    <x v="0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x v="1"/>
    <n v="50"/>
    <b v="1"/>
    <s v="music/indie rock"/>
    <n v="157"/>
    <n v="37.672800000000002"/>
    <x v="4"/>
    <s v="indie rock"/>
    <x v="2314"/>
    <d v="2012-06-07T13:14:17"/>
    <x v="0"/>
  </r>
  <r>
    <x v="2315"/>
    <x v="2315"/>
    <s v="Rice invites you to be a part of the creation of their first album and spread their message of love."/>
    <n v="2500"/>
    <n v="2565"/>
    <x v="0"/>
    <s v="US"/>
    <s v="USD"/>
    <x v="2313"/>
    <x v="2315"/>
    <x v="1"/>
    <n v="64"/>
    <b v="1"/>
    <s v="music/indie rock"/>
    <n v="103"/>
    <n v="40.078099999999999"/>
    <x v="4"/>
    <s v="indie rock"/>
    <x v="2315"/>
    <d v="2012-05-05T17:25:43"/>
    <x v="0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x v="1"/>
    <n v="200"/>
    <b v="1"/>
    <s v="music/indie rock"/>
    <n v="104"/>
    <n v="78.031999999999996"/>
    <x v="4"/>
    <s v="indie rock"/>
    <x v="2316"/>
    <d v="2009-12-09T18:24:00"/>
    <x v="0"/>
  </r>
  <r>
    <x v="2317"/>
    <x v="2317"/>
    <s v="Snag the first Wolf Interval release by droners ibreatheFUR and He Can Jog. One month to preorder and then they're gone!"/>
    <n v="400"/>
    <n v="416"/>
    <x v="0"/>
    <s v="US"/>
    <s v="USD"/>
    <x v="2315"/>
    <x v="2317"/>
    <x v="1"/>
    <n v="22"/>
    <b v="1"/>
    <s v="music/indie rock"/>
    <n v="104"/>
    <n v="18.909099999999999"/>
    <x v="4"/>
    <s v="indie rock"/>
    <x v="2317"/>
    <d v="2010-02-15T05:00:00"/>
    <x v="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x v="1"/>
    <n v="163"/>
    <b v="1"/>
    <s v="music/indie rock"/>
    <n v="121"/>
    <n v="37.134999999999998"/>
    <x v="4"/>
    <s v="indie rock"/>
    <x v="2318"/>
    <d v="2009-09-26T03:59:00"/>
    <x v="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x v="2317"/>
    <x v="2319"/>
    <x v="1"/>
    <n v="77"/>
    <b v="1"/>
    <s v="music/indie rock"/>
    <n v="108"/>
    <n v="41.960999999999999"/>
    <x v="4"/>
    <s v="indie rock"/>
    <x v="2319"/>
    <d v="2013-12-15T01:58:05"/>
    <x v="0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x v="2320"/>
    <x v="1"/>
    <n v="89"/>
    <b v="1"/>
    <s v="music/indie rock"/>
    <n v="109"/>
    <n v="61.044899999999998"/>
    <x v="4"/>
    <s v="indie rock"/>
    <x v="2320"/>
    <d v="2014-04-02T18:36:40"/>
    <x v="0"/>
  </r>
  <r>
    <x v="2321"/>
    <x v="2321"/>
    <s v="Universal organic liquid seasoning brewed all natural from lupine, oat, salt and water for soups, salads, stews and more"/>
    <n v="10557"/>
    <n v="4130"/>
    <x v="3"/>
    <s v="AT"/>
    <s v="EUR"/>
    <x v="2319"/>
    <x v="2321"/>
    <x v="0"/>
    <n v="64"/>
    <b v="0"/>
    <s v="food/small batch"/>
    <n v="39"/>
    <n v="64.531300000000002"/>
    <x v="7"/>
    <s v="small batch"/>
    <x v="2321"/>
    <d v="2017-04-04T05:15:01"/>
    <x v="0"/>
  </r>
  <r>
    <x v="2322"/>
    <x v="2322"/>
    <s v="Jen bakes shortbread is a small batch, all natural shortbread cookie business looking for smart funding to grow!"/>
    <n v="2700"/>
    <n v="85"/>
    <x v="3"/>
    <s v="US"/>
    <s v="USD"/>
    <x v="2320"/>
    <x v="2322"/>
    <x v="0"/>
    <n v="4"/>
    <b v="0"/>
    <s v="food/small batch"/>
    <n v="3"/>
    <n v="21.25"/>
    <x v="7"/>
    <s v="small batch"/>
    <x v="2322"/>
    <d v="2017-04-09T20:29:29"/>
    <x v="0"/>
  </r>
  <r>
    <x v="2323"/>
    <x v="2323"/>
    <s v="You can never go wrong with a Beef Stick, great taste with no fillers and can easily goes with you everywhere."/>
    <n v="250"/>
    <n v="120"/>
    <x v="3"/>
    <s v="US"/>
    <s v="USD"/>
    <x v="2321"/>
    <x v="2323"/>
    <x v="0"/>
    <n v="4"/>
    <b v="0"/>
    <s v="food/small batch"/>
    <n v="48"/>
    <n v="30"/>
    <x v="7"/>
    <s v="small batch"/>
    <x v="2323"/>
    <d v="2017-03-20T18:07:27"/>
    <x v="0"/>
  </r>
  <r>
    <x v="2324"/>
    <x v="2324"/>
    <s v="A city centre shop selling great locally made food with room to chat and learn about eachother."/>
    <n v="7500"/>
    <n v="1555"/>
    <x v="3"/>
    <s v="GB"/>
    <s v="GBP"/>
    <x v="2322"/>
    <x v="2324"/>
    <x v="0"/>
    <n v="61"/>
    <b v="0"/>
    <s v="food/small batch"/>
    <n v="21"/>
    <n v="25.491800000000001"/>
    <x v="7"/>
    <s v="small batch"/>
    <x v="2324"/>
    <d v="2017-03-26T20:14:45"/>
    <x v="0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x v="2323"/>
    <x v="2325"/>
    <x v="0"/>
    <n v="7"/>
    <b v="0"/>
    <s v="food/small batch"/>
    <n v="8"/>
    <n v="11.428599999999999"/>
    <x v="7"/>
    <s v="small batch"/>
    <x v="2325"/>
    <d v="2017-03-29T23:32:11"/>
    <x v="0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x v="2326"/>
    <x v="0"/>
    <n v="1"/>
    <b v="0"/>
    <s v="food/small batch"/>
    <n v="1"/>
    <n v="108"/>
    <x v="7"/>
    <s v="small batch"/>
    <x v="2326"/>
    <d v="2017-04-30T17:00:00"/>
    <x v="0"/>
  </r>
  <r>
    <x v="2327"/>
    <x v="2327"/>
    <s v="Gourmet Fermentation in a Mason Jar. Create delicious, nutritious fermented foods at home."/>
    <n v="35000"/>
    <n v="184133.01"/>
    <x v="0"/>
    <s v="US"/>
    <s v="USD"/>
    <x v="2325"/>
    <x v="2327"/>
    <x v="1"/>
    <n v="3355"/>
    <b v="1"/>
    <s v="food/small batch"/>
    <n v="526"/>
    <n v="54.883200000000002"/>
    <x v="7"/>
    <s v="small batch"/>
    <x v="2327"/>
    <d v="2014-08-26T22:00:40"/>
    <x v="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x v="1"/>
    <n v="537"/>
    <b v="1"/>
    <s v="food/small batch"/>
    <n v="254"/>
    <n v="47.383600000000001"/>
    <x v="7"/>
    <s v="small batch"/>
    <x v="2328"/>
    <d v="2015-06-14T18:45:37"/>
    <x v="0"/>
  </r>
  <r>
    <x v="2329"/>
    <x v="2329"/>
    <s v="Vodka, whiskey and fruit brandy - coming soon! We are a coastal distillery located in historic Half Moon Bay, California."/>
    <n v="25000"/>
    <n v="26480"/>
    <x v="0"/>
    <s v="US"/>
    <s v="USD"/>
    <x v="2327"/>
    <x v="2329"/>
    <x v="1"/>
    <n v="125"/>
    <b v="1"/>
    <s v="food/small batch"/>
    <n v="106"/>
    <n v="211.84"/>
    <x v="7"/>
    <s v="small batch"/>
    <x v="2329"/>
    <d v="2014-07-17T14:59:06"/>
    <x v="0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x v="2330"/>
    <x v="1"/>
    <n v="163"/>
    <b v="1"/>
    <s v="food/small batch"/>
    <n v="102"/>
    <n v="219.9264"/>
    <x v="7"/>
    <s v="small batch"/>
    <x v="2330"/>
    <d v="2015-12-25T00:00:00"/>
    <x v="0"/>
  </r>
  <r>
    <x v="2331"/>
    <x v="2331"/>
    <s v="Handcrafted, organic, single-origin, bean-to-bar, dark chocolate. Like fine wine, the secret is in the terroir."/>
    <n v="8000"/>
    <n v="11545.1"/>
    <x v="0"/>
    <s v="US"/>
    <s v="USD"/>
    <x v="2329"/>
    <x v="2331"/>
    <x v="1"/>
    <n v="283"/>
    <b v="1"/>
    <s v="food/small batch"/>
    <n v="144"/>
    <n v="40.795400000000001"/>
    <x v="7"/>
    <s v="small batch"/>
    <x v="2331"/>
    <d v="2014-08-18T00:08:10"/>
    <x v="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x v="1"/>
    <n v="352"/>
    <b v="1"/>
    <s v="food/small batch"/>
    <n v="106"/>
    <n v="75.502799999999993"/>
    <x v="7"/>
    <s v="small batch"/>
    <x v="2332"/>
    <d v="2015-02-06T15:04:31"/>
    <x v="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x v="2333"/>
    <x v="1"/>
    <n v="94"/>
    <b v="1"/>
    <s v="food/small batch"/>
    <n v="212"/>
    <n v="13.5426"/>
    <x v="7"/>
    <s v="small batch"/>
    <x v="2333"/>
    <d v="2014-05-29T17:50:00"/>
    <x v="0"/>
  </r>
  <r>
    <x v="2334"/>
    <x v="2334"/>
    <s v="Help us get our delicious, organic, artisanal frozen pops on grocery store shelves in the Baltimore &amp; DC areas."/>
    <n v="4000"/>
    <n v="4078"/>
    <x v="0"/>
    <s v="US"/>
    <s v="USD"/>
    <x v="2332"/>
    <x v="2334"/>
    <x v="1"/>
    <n v="67"/>
    <b v="1"/>
    <s v="food/small batch"/>
    <n v="102"/>
    <n v="60.865699999999997"/>
    <x v="7"/>
    <s v="small batch"/>
    <x v="2334"/>
    <d v="2014-11-05T17:34:00"/>
    <x v="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x v="2335"/>
    <x v="1"/>
    <n v="221"/>
    <b v="1"/>
    <s v="food/small batch"/>
    <n v="102"/>
    <n v="115.6923"/>
    <x v="7"/>
    <s v="small batch"/>
    <x v="2335"/>
    <d v="2014-06-11T13:44:03"/>
    <x v="0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x v="2336"/>
    <x v="1"/>
    <n v="2165"/>
    <b v="1"/>
    <s v="food/small batch"/>
    <n v="521"/>
    <n v="48.104599999999998"/>
    <x v="7"/>
    <s v="small batch"/>
    <x v="2336"/>
    <d v="2014-03-08T22:11:35"/>
    <x v="0"/>
  </r>
  <r>
    <x v="2337"/>
    <x v="2337"/>
    <s v="We make small batch, locally sourced bitters and shrubs for cocktails and cooking."/>
    <n v="12000"/>
    <n v="13279"/>
    <x v="0"/>
    <s v="US"/>
    <s v="USD"/>
    <x v="2335"/>
    <x v="2337"/>
    <x v="1"/>
    <n v="179"/>
    <b v="1"/>
    <s v="food/small batch"/>
    <n v="111"/>
    <n v="74.184399999999997"/>
    <x v="7"/>
    <s v="small batch"/>
    <x v="2337"/>
    <d v="2014-06-26T15:22:23"/>
    <x v="0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x v="1"/>
    <n v="123"/>
    <b v="1"/>
    <s v="food/small batch"/>
    <n v="101"/>
    <n v="123.3455"/>
    <x v="7"/>
    <s v="small batch"/>
    <x v="2338"/>
    <d v="2014-06-29T21:31:24"/>
    <x v="0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x v="2337"/>
    <x v="2339"/>
    <x v="1"/>
    <n v="1104"/>
    <b v="1"/>
    <s v="food/small batch"/>
    <n v="294"/>
    <n v="66.623199999999997"/>
    <x v="7"/>
    <s v="small batch"/>
    <x v="2339"/>
    <d v="2016-12-19T07:59:00"/>
    <x v="0"/>
  </r>
  <r>
    <x v="2340"/>
    <x v="2340"/>
    <s v="Strange Matter Coffee is opening a scratch bakery featuring craft doughnuts with vegan and gluten free options!"/>
    <n v="40000"/>
    <n v="42311"/>
    <x v="0"/>
    <s v="US"/>
    <s v="USD"/>
    <x v="2338"/>
    <x v="2340"/>
    <x v="1"/>
    <n v="403"/>
    <b v="1"/>
    <s v="food/small batch"/>
    <n v="106"/>
    <n v="104.9901"/>
    <x v="7"/>
    <s v="small batch"/>
    <x v="2340"/>
    <d v="2016-10-30T15:25:38"/>
    <x v="0"/>
  </r>
  <r>
    <x v="2341"/>
    <x v="2341"/>
    <s v="This website will serve as an interface to change lives and have a community routing for your success!"/>
    <n v="5000"/>
    <n v="0"/>
    <x v="1"/>
    <s v="US"/>
    <s v="USD"/>
    <x v="2339"/>
    <x v="2341"/>
    <x v="0"/>
    <n v="0"/>
    <b v="0"/>
    <s v="technology/web"/>
    <n v="0"/>
    <s v="N/A"/>
    <x v="2"/>
    <s v="web"/>
    <x v="2341"/>
    <d v="2015-07-12T19:31:44"/>
    <x v="0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x v="2340"/>
    <x v="2342"/>
    <x v="0"/>
    <n v="0"/>
    <b v="0"/>
    <s v="technology/web"/>
    <n v="0"/>
    <s v="N/A"/>
    <x v="2"/>
    <s v="web"/>
    <x v="2342"/>
    <d v="2014-10-06T05:00:00"/>
    <x v="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x v="2341"/>
    <x v="2343"/>
    <x v="0"/>
    <n v="1"/>
    <b v="0"/>
    <s v="technology/web"/>
    <n v="3"/>
    <n v="300"/>
    <x v="2"/>
    <s v="web"/>
    <x v="2343"/>
    <d v="2016-01-08T19:47:00"/>
    <x v="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x v="2344"/>
    <x v="0"/>
    <n v="1"/>
    <b v="0"/>
    <s v="technology/web"/>
    <n v="0"/>
    <n v="1"/>
    <x v="2"/>
    <s v="web"/>
    <x v="2344"/>
    <d v="2016-06-24T17:27:49"/>
    <x v="0"/>
  </r>
  <r>
    <x v="2345"/>
    <x v="2345"/>
    <s v="My team and I are creating a social media website for pet lovers across the world! Fashion, animal shows, adoptions, and more."/>
    <n v="3000"/>
    <n v="0"/>
    <x v="1"/>
    <s v="US"/>
    <s v="USD"/>
    <x v="2343"/>
    <x v="2345"/>
    <x v="0"/>
    <n v="0"/>
    <b v="0"/>
    <s v="technology/web"/>
    <n v="0"/>
    <s v="N/A"/>
    <x v="2"/>
    <s v="web"/>
    <x v="2345"/>
    <d v="2015-03-31T23:39:00"/>
    <x v="0"/>
  </r>
  <r>
    <x v="2346"/>
    <x v="2346"/>
    <s v="Watch and Make FREE 3D Videos &amp; Pics - No Viewer needed. To Help Learn we have Training and Instant 3D viewers."/>
    <n v="60000"/>
    <n v="39"/>
    <x v="1"/>
    <s v="US"/>
    <s v="USD"/>
    <x v="2344"/>
    <x v="2346"/>
    <x v="0"/>
    <n v="3"/>
    <b v="0"/>
    <s v="technology/web"/>
    <n v="0"/>
    <n v="13"/>
    <x v="2"/>
    <s v="web"/>
    <x v="2346"/>
    <d v="2016-10-17T19:10:31"/>
    <x v="0"/>
  </r>
  <r>
    <x v="2347"/>
    <x v="2347"/>
    <s v="Back this project and get access to a course about building COMPLETE web applications without coding."/>
    <n v="1000"/>
    <n v="15"/>
    <x v="1"/>
    <s v="US"/>
    <s v="USD"/>
    <x v="2345"/>
    <x v="2347"/>
    <x v="0"/>
    <n v="1"/>
    <b v="0"/>
    <s v="technology/web"/>
    <n v="2"/>
    <n v="15"/>
    <x v="2"/>
    <s v="web"/>
    <x v="2347"/>
    <d v="2016-08-25T14:34:36"/>
    <x v="0"/>
  </r>
  <r>
    <x v="2348"/>
    <x v="2348"/>
    <s v="Own, Buy, Sell 3D property! 3D games, 3D traveling and earn in one virtual 3D NEASPACE, Best for Oculus Rift environment."/>
    <n v="70000"/>
    <n v="270"/>
    <x v="1"/>
    <s v="US"/>
    <s v="USD"/>
    <x v="2346"/>
    <x v="2348"/>
    <x v="0"/>
    <n v="5"/>
    <b v="0"/>
    <s v="technology/web"/>
    <n v="0"/>
    <n v="54"/>
    <x v="2"/>
    <s v="web"/>
    <x v="2348"/>
    <d v="2016-02-20T22:22:18"/>
    <x v="0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x v="2347"/>
    <x v="2349"/>
    <x v="0"/>
    <n v="0"/>
    <b v="0"/>
    <s v="technology/web"/>
    <n v="0"/>
    <s v="N/A"/>
    <x v="2"/>
    <s v="web"/>
    <x v="2349"/>
    <d v="2015-08-11T18:37:08"/>
    <x v="0"/>
  </r>
  <r>
    <x v="2350"/>
    <x v="2350"/>
    <s v="HoxWi are the future for real time interaction with on-line customers via chat or video conference."/>
    <n v="50000"/>
    <n v="0"/>
    <x v="1"/>
    <s v="IE"/>
    <s v="EUR"/>
    <x v="2348"/>
    <x v="2350"/>
    <x v="0"/>
    <n v="0"/>
    <b v="0"/>
    <s v="technology/web"/>
    <n v="0"/>
    <s v="N/A"/>
    <x v="2"/>
    <s v="web"/>
    <x v="2350"/>
    <d v="2017-01-03T20:12:50"/>
    <x v="0"/>
  </r>
  <r>
    <x v="2351"/>
    <x v="2351"/>
    <s v="Donate $30 or more and receive a free selfie stick."/>
    <n v="18900"/>
    <n v="108"/>
    <x v="1"/>
    <s v="NZ"/>
    <s v="NZD"/>
    <x v="2349"/>
    <x v="2351"/>
    <x v="0"/>
    <n v="7"/>
    <b v="0"/>
    <s v="technology/web"/>
    <n v="1"/>
    <n v="15.428599999999999"/>
    <x v="2"/>
    <s v="web"/>
    <x v="2351"/>
    <d v="2015-04-30T02:25:39"/>
    <x v="0"/>
  </r>
  <r>
    <x v="2352"/>
    <x v="2352"/>
    <s v="It is the mission of the Seekerâ€™s School of Thought and Philosophy to provide a safe and nurturing environment for all."/>
    <n v="2000"/>
    <n v="0"/>
    <x v="1"/>
    <s v="US"/>
    <s v="USD"/>
    <x v="2350"/>
    <x v="2352"/>
    <x v="0"/>
    <n v="0"/>
    <b v="0"/>
    <s v="technology/web"/>
    <n v="0"/>
    <s v="N/A"/>
    <x v="2"/>
    <s v="web"/>
    <x v="2352"/>
    <d v="2015-06-06T15:12:32"/>
    <x v="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x v="2353"/>
    <x v="0"/>
    <n v="0"/>
    <b v="0"/>
    <s v="technology/web"/>
    <n v="0"/>
    <s v="N/A"/>
    <x v="2"/>
    <s v="web"/>
    <x v="2353"/>
    <d v="2015-04-21T16:13:42"/>
    <x v="0"/>
  </r>
  <r>
    <x v="2354"/>
    <x v="2354"/>
    <s v="Almost done with doctorate degree but need funding of $35,000 to complete research of project."/>
    <n v="35000"/>
    <n v="25"/>
    <x v="1"/>
    <s v="US"/>
    <s v="USD"/>
    <x v="2352"/>
    <x v="2354"/>
    <x v="0"/>
    <n v="1"/>
    <b v="0"/>
    <s v="technology/web"/>
    <n v="0"/>
    <n v="25"/>
    <x v="2"/>
    <s v="web"/>
    <x v="2354"/>
    <d v="2015-01-10T17:21:00"/>
    <x v="0"/>
  </r>
  <r>
    <x v="2355"/>
    <x v="2355"/>
    <s v="PriceItUpPlease will be an easy to use website that estimates the amount of your startup costs for that great idea you have!"/>
    <n v="8000"/>
    <n v="55"/>
    <x v="1"/>
    <s v="AU"/>
    <s v="AUD"/>
    <x v="2353"/>
    <x v="2355"/>
    <x v="0"/>
    <n v="2"/>
    <b v="0"/>
    <s v="technology/web"/>
    <n v="1"/>
    <n v="27.5"/>
    <x v="2"/>
    <s v="web"/>
    <x v="2355"/>
    <d v="2015-05-02T22:02:16"/>
    <x v="0"/>
  </r>
  <r>
    <x v="2356"/>
    <x v="2356"/>
    <s v="HardstyleUnited.com The Global Hardstyle community. Your Hardstyle community."/>
    <n v="10000"/>
    <n v="0"/>
    <x v="1"/>
    <s v="NL"/>
    <s v="EUR"/>
    <x v="2354"/>
    <x v="2356"/>
    <x v="0"/>
    <n v="0"/>
    <b v="0"/>
    <s v="technology/web"/>
    <n v="0"/>
    <s v="N/A"/>
    <x v="2"/>
    <s v="web"/>
    <x v="2356"/>
    <d v="2015-06-05T18:48:24"/>
    <x v="0"/>
  </r>
  <r>
    <x v="2357"/>
    <x v="2357"/>
    <s v="Click For Therapy is a website that was created to connect consumers and therapists across the UK."/>
    <n v="27000"/>
    <n v="0"/>
    <x v="1"/>
    <s v="GB"/>
    <s v="GBP"/>
    <x v="2355"/>
    <x v="2357"/>
    <x v="0"/>
    <n v="0"/>
    <b v="0"/>
    <s v="technology/web"/>
    <n v="0"/>
    <s v="N/A"/>
    <x v="2"/>
    <s v="web"/>
    <x v="2357"/>
    <d v="2015-10-17T14:52:58"/>
    <x v="0"/>
  </r>
  <r>
    <x v="2358"/>
    <x v="2358"/>
    <s v="A website to auction, sell and swap items in the uk without a charge, without excess fees, the next ebay."/>
    <n v="1500"/>
    <n v="0"/>
    <x v="1"/>
    <s v="GB"/>
    <s v="GBP"/>
    <x v="2356"/>
    <x v="2358"/>
    <x v="0"/>
    <n v="0"/>
    <b v="0"/>
    <s v="technology/web"/>
    <n v="0"/>
    <s v="N/A"/>
    <x v="2"/>
    <s v="web"/>
    <x v="2358"/>
    <d v="2015-01-31T00:39:00"/>
    <x v="0"/>
  </r>
  <r>
    <x v="2359"/>
    <x v="2359"/>
    <s v="I want to crowdfund the sequencing of my own genome to make it publicly available with crowd-sourced interpretation."/>
    <n v="7500"/>
    <n v="1101"/>
    <x v="1"/>
    <s v="US"/>
    <s v="USD"/>
    <x v="2357"/>
    <x v="2359"/>
    <x v="0"/>
    <n v="3"/>
    <b v="0"/>
    <s v="technology/web"/>
    <n v="15"/>
    <n v="367"/>
    <x v="2"/>
    <s v="web"/>
    <x v="2359"/>
    <d v="2015-08-03T15:35:24"/>
    <x v="0"/>
  </r>
  <r>
    <x v="2360"/>
    <x v="2360"/>
    <s v="Welcome to Bee Bay Canada, your commission free microjobs website.  Sell at any price and keep 100% of what you earn!"/>
    <n v="5000"/>
    <n v="2"/>
    <x v="1"/>
    <s v="CA"/>
    <s v="CAD"/>
    <x v="2358"/>
    <x v="2360"/>
    <x v="0"/>
    <n v="1"/>
    <b v="0"/>
    <s v="technology/web"/>
    <n v="0"/>
    <n v="2"/>
    <x v="2"/>
    <s v="web"/>
    <x v="2360"/>
    <d v="2016-02-07T16:58:00"/>
    <x v="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x v="2361"/>
    <x v="0"/>
    <n v="0"/>
    <b v="0"/>
    <s v="technology/web"/>
    <n v="0"/>
    <s v="N/A"/>
    <x v="2"/>
    <s v="web"/>
    <x v="2361"/>
    <d v="2016-04-30T22:00:00"/>
    <x v="0"/>
  </r>
  <r>
    <x v="2362"/>
    <x v="2362"/>
    <s v="The Columbus Ruby Brigade has brought monthly ruby goodness and camaraderie to all participants."/>
    <n v="420"/>
    <n v="120"/>
    <x v="1"/>
    <s v="US"/>
    <s v="USD"/>
    <x v="2360"/>
    <x v="2362"/>
    <x v="0"/>
    <n v="2"/>
    <b v="0"/>
    <s v="technology/web"/>
    <n v="29"/>
    <n v="60"/>
    <x v="2"/>
    <s v="web"/>
    <x v="2362"/>
    <d v="2014-12-11T16:31:10"/>
    <x v="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x v="2363"/>
    <x v="0"/>
    <n v="0"/>
    <b v="0"/>
    <s v="technology/web"/>
    <n v="0"/>
    <s v="N/A"/>
    <x v="2"/>
    <s v="web"/>
    <x v="2363"/>
    <d v="2015-12-29T00:16:40"/>
    <x v="0"/>
  </r>
  <r>
    <x v="2364"/>
    <x v="2364"/>
    <s v="Making a Minecraft server and Website and I need your help to fund it. Thanks in Advance!"/>
    <n v="128"/>
    <n v="0"/>
    <x v="1"/>
    <s v="US"/>
    <s v="USD"/>
    <x v="2362"/>
    <x v="2364"/>
    <x v="0"/>
    <n v="0"/>
    <b v="0"/>
    <s v="technology/web"/>
    <n v="0"/>
    <s v="N/A"/>
    <x v="2"/>
    <s v="web"/>
    <x v="2364"/>
    <d v="2015-10-26T22:25:56"/>
    <x v="0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x v="2363"/>
    <x v="2365"/>
    <x v="0"/>
    <n v="0"/>
    <b v="0"/>
    <s v="technology/web"/>
    <n v="0"/>
    <s v="N/A"/>
    <x v="2"/>
    <s v="web"/>
    <x v="2365"/>
    <d v="2016-01-17T23:00:00"/>
    <x v="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x v="2364"/>
    <x v="2366"/>
    <x v="0"/>
    <n v="27"/>
    <b v="0"/>
    <s v="technology/web"/>
    <n v="11"/>
    <n v="97.407399999999996"/>
    <x v="2"/>
    <s v="web"/>
    <x v="2366"/>
    <d v="2015-10-21T12:45:33"/>
    <x v="0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x v="2365"/>
    <x v="2367"/>
    <x v="0"/>
    <n v="14"/>
    <b v="0"/>
    <s v="technology/web"/>
    <n v="1"/>
    <n v="47.857100000000003"/>
    <x v="2"/>
    <s v="web"/>
    <x v="2367"/>
    <d v="2016-04-25T22:16:56"/>
    <x v="0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x v="2368"/>
    <x v="0"/>
    <n v="2"/>
    <b v="0"/>
    <s v="technology/web"/>
    <n v="0"/>
    <n v="50"/>
    <x v="2"/>
    <s v="web"/>
    <x v="2368"/>
    <d v="2015-04-14T16:19:25"/>
    <x v="0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x v="2369"/>
    <x v="0"/>
    <n v="0"/>
    <b v="0"/>
    <s v="technology/web"/>
    <n v="0"/>
    <s v="N/A"/>
    <x v="2"/>
    <s v="web"/>
    <x v="2369"/>
    <d v="2016-02-10T19:30:11"/>
    <x v="0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x v="2368"/>
    <x v="2370"/>
    <x v="0"/>
    <n v="4"/>
    <b v="0"/>
    <s v="technology/web"/>
    <n v="0"/>
    <n v="20.5"/>
    <x v="2"/>
    <s v="web"/>
    <x v="2370"/>
    <d v="2014-12-18T04:32:21"/>
    <x v="0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x v="2371"/>
    <x v="0"/>
    <n v="0"/>
    <b v="0"/>
    <s v="technology/web"/>
    <n v="0"/>
    <s v="N/A"/>
    <x v="2"/>
    <s v="web"/>
    <x v="2371"/>
    <d v="2015-06-25T18:39:56"/>
    <x v="0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x v="2372"/>
    <x v="0"/>
    <n v="6"/>
    <b v="0"/>
    <s v="technology/web"/>
    <n v="3"/>
    <n v="30"/>
    <x v="2"/>
    <s v="web"/>
    <x v="2372"/>
    <d v="2015-04-24T01:39:31"/>
    <x v="0"/>
  </r>
  <r>
    <x v="2373"/>
    <x v="2373"/>
    <s v="We want to create a safe marketplace for buying and selling bicycles."/>
    <n v="850000"/>
    <n v="50"/>
    <x v="1"/>
    <s v="SE"/>
    <s v="SEK"/>
    <x v="2371"/>
    <x v="2373"/>
    <x v="0"/>
    <n v="1"/>
    <b v="0"/>
    <s v="technology/web"/>
    <n v="0"/>
    <n v="50"/>
    <x v="2"/>
    <s v="web"/>
    <x v="2373"/>
    <d v="2015-08-29T15:53:44"/>
    <x v="0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x v="2374"/>
    <x v="0"/>
    <n v="1"/>
    <b v="0"/>
    <s v="technology/web"/>
    <n v="0"/>
    <n v="10"/>
    <x v="2"/>
    <s v="web"/>
    <x v="2374"/>
    <d v="2015-02-12T20:14:20"/>
    <x v="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x v="2375"/>
    <x v="0"/>
    <n v="0"/>
    <b v="0"/>
    <s v="technology/web"/>
    <n v="0"/>
    <s v="N/A"/>
    <x v="2"/>
    <s v="web"/>
    <x v="2375"/>
    <d v="2016-09-09T20:03:57"/>
    <x v="0"/>
  </r>
  <r>
    <x v="2376"/>
    <x v="2376"/>
    <s v="Tough, pre-manufactured lost and found stickers that forward messages to the owners email and cellphone."/>
    <n v="3000"/>
    <n v="326.33"/>
    <x v="1"/>
    <s v="US"/>
    <s v="USD"/>
    <x v="2374"/>
    <x v="2376"/>
    <x v="0"/>
    <n v="4"/>
    <b v="0"/>
    <s v="technology/web"/>
    <n v="11"/>
    <n v="81.582499999999996"/>
    <x v="2"/>
    <s v="web"/>
    <x v="2376"/>
    <d v="2015-12-10T22:12:46"/>
    <x v="0"/>
  </r>
  <r>
    <x v="2377"/>
    <x v="2377"/>
    <s v="Fluttify is an Online Video Sharing Platform allowing friends to share their favorite Trending Content with each other."/>
    <n v="2500"/>
    <n v="0"/>
    <x v="1"/>
    <s v="CA"/>
    <s v="CAD"/>
    <x v="2375"/>
    <x v="2377"/>
    <x v="0"/>
    <n v="0"/>
    <b v="0"/>
    <s v="technology/web"/>
    <n v="0"/>
    <s v="N/A"/>
    <x v="2"/>
    <s v="web"/>
    <x v="2377"/>
    <d v="2016-11-25T21:53:03"/>
    <x v="0"/>
  </r>
  <r>
    <x v="2378"/>
    <x v="2378"/>
    <s v="KEEPUP allows you to extend your social circle by introducing you to new people via your friends."/>
    <n v="110000"/>
    <n v="0"/>
    <x v="1"/>
    <s v="US"/>
    <s v="USD"/>
    <x v="2376"/>
    <x v="2378"/>
    <x v="0"/>
    <n v="0"/>
    <b v="0"/>
    <s v="technology/web"/>
    <n v="0"/>
    <s v="N/A"/>
    <x v="2"/>
    <s v="web"/>
    <x v="2378"/>
    <d v="2015-08-26T00:18:50"/>
    <x v="0"/>
  </r>
  <r>
    <x v="2379"/>
    <x v="2379"/>
    <s v="Selectcooks.com is a community marketplace for people to list, find and hire chefs."/>
    <n v="30000"/>
    <n v="0"/>
    <x v="1"/>
    <s v="US"/>
    <s v="USD"/>
    <x v="2377"/>
    <x v="2379"/>
    <x v="0"/>
    <n v="0"/>
    <b v="0"/>
    <s v="technology/web"/>
    <n v="0"/>
    <s v="N/A"/>
    <x v="2"/>
    <s v="web"/>
    <x v="2379"/>
    <d v="2015-10-05T00:23:36"/>
    <x v="0"/>
  </r>
  <r>
    <x v="2380"/>
    <x v="2380"/>
    <s v="Tired of waiting for likes? Here is a brand new social network centered on real-time hashtag chatting. Just chat and enjoy!"/>
    <n v="15000"/>
    <n v="55"/>
    <x v="1"/>
    <s v="US"/>
    <s v="USD"/>
    <x v="2378"/>
    <x v="2380"/>
    <x v="0"/>
    <n v="3"/>
    <b v="0"/>
    <s v="technology/web"/>
    <n v="0"/>
    <n v="18.333300000000001"/>
    <x v="2"/>
    <s v="web"/>
    <x v="2380"/>
    <d v="2015-10-01T19:02:22"/>
    <x v="0"/>
  </r>
  <r>
    <x v="2381"/>
    <x v="2381"/>
    <s v="Social Media Platform for the Marijuana Industry to create professionalism and a stable lasting market."/>
    <n v="86350"/>
    <n v="1571"/>
    <x v="1"/>
    <s v="US"/>
    <s v="USD"/>
    <x v="2379"/>
    <x v="2381"/>
    <x v="0"/>
    <n v="7"/>
    <b v="0"/>
    <s v="technology/web"/>
    <n v="2"/>
    <n v="224.42859999999999"/>
    <x v="2"/>
    <s v="web"/>
    <x v="2381"/>
    <d v="2015-04-10T22:27:28"/>
    <x v="0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x v="2382"/>
    <x v="0"/>
    <n v="2"/>
    <b v="0"/>
    <s v="technology/web"/>
    <n v="3"/>
    <n v="37.5"/>
    <x v="2"/>
    <s v="web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x v="0"/>
    <n v="3"/>
    <b v="0"/>
    <s v="technology/web"/>
    <n v="4"/>
    <n v="145"/>
    <x v="2"/>
    <s v="web"/>
    <x v="2383"/>
    <d v="2015-02-22T01:21:47"/>
    <x v="0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x v="2384"/>
    <x v="0"/>
    <n v="8"/>
    <b v="0"/>
    <s v="technology/web"/>
    <n v="1"/>
    <n v="1"/>
    <x v="2"/>
    <s v="web"/>
    <x v="2384"/>
    <d v="2014-11-14T02:37:23"/>
    <x v="0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x v="2385"/>
    <x v="0"/>
    <n v="7"/>
    <b v="0"/>
    <s v="technology/web"/>
    <n v="1"/>
    <n v="112.5714"/>
    <x v="2"/>
    <s v="web"/>
    <x v="2385"/>
    <d v="2015-08-05T16:50:32"/>
    <x v="0"/>
  </r>
  <r>
    <x v="2386"/>
    <x v="2386"/>
    <s v="Realjobmatch is not just a job search site but a matching site , matching the right jobseekers with the best jobs."/>
    <n v="30000"/>
    <n v="0"/>
    <x v="1"/>
    <s v="CA"/>
    <s v="CAD"/>
    <x v="2384"/>
    <x v="2386"/>
    <x v="0"/>
    <n v="0"/>
    <b v="0"/>
    <s v="technology/web"/>
    <n v="0"/>
    <s v="N/A"/>
    <x v="2"/>
    <s v="web"/>
    <x v="2386"/>
    <d v="2015-01-10T20:07:04"/>
    <x v="0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x v="2387"/>
    <x v="0"/>
    <n v="3"/>
    <b v="0"/>
    <s v="technology/web"/>
    <n v="1"/>
    <n v="342"/>
    <x v="2"/>
    <s v="web"/>
    <x v="2387"/>
    <d v="2016-07-22T15:02:20"/>
    <x v="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x v="2388"/>
    <x v="0"/>
    <n v="8"/>
    <b v="0"/>
    <s v="technology/web"/>
    <n v="1"/>
    <n v="57.875"/>
    <x v="2"/>
    <s v="web"/>
    <x v="2388"/>
    <d v="2015-01-15T19:29:00"/>
    <x v="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x v="0"/>
    <n v="1"/>
    <b v="0"/>
    <s v="technology/web"/>
    <n v="0"/>
    <n v="30"/>
    <x v="2"/>
    <s v="web"/>
    <x v="2389"/>
    <d v="2015-07-25T21:59:00"/>
    <x v="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x v="2390"/>
    <x v="0"/>
    <n v="0"/>
    <b v="0"/>
    <s v="technology/web"/>
    <n v="0"/>
    <s v="N/A"/>
    <x v="2"/>
    <s v="web"/>
    <x v="2390"/>
    <d v="2015-01-04T06:17:44"/>
    <x v="0"/>
  </r>
  <r>
    <x v="2391"/>
    <x v="2391"/>
    <s v="Using the power of internet to help people save hundreds in car repair."/>
    <n v="20000"/>
    <n v="25"/>
    <x v="1"/>
    <s v="US"/>
    <s v="USD"/>
    <x v="2389"/>
    <x v="2391"/>
    <x v="0"/>
    <n v="1"/>
    <b v="0"/>
    <s v="technology/web"/>
    <n v="0"/>
    <n v="25"/>
    <x v="2"/>
    <s v="web"/>
    <x v="2391"/>
    <d v="2015-03-31T18:04:04"/>
    <x v="0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x v="2392"/>
    <x v="0"/>
    <n v="0"/>
    <b v="0"/>
    <s v="technology/web"/>
    <n v="0"/>
    <s v="N/A"/>
    <x v="2"/>
    <s v="web"/>
    <x v="2392"/>
    <d v="2015-10-29T02:53:43"/>
    <x v="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x v="2393"/>
    <x v="0"/>
    <n v="1"/>
    <b v="0"/>
    <s v="technology/web"/>
    <n v="0"/>
    <n v="50"/>
    <x v="2"/>
    <s v="web"/>
    <x v="2393"/>
    <d v="2015-08-08T15:33:37"/>
    <x v="0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x v="0"/>
    <n v="2"/>
    <b v="0"/>
    <s v="technology/web"/>
    <n v="0"/>
    <n v="1.5"/>
    <x v="2"/>
    <s v="web"/>
    <x v="2394"/>
    <d v="2015-02-26T08:41:33"/>
    <x v="0"/>
  </r>
  <r>
    <x v="2395"/>
    <x v="2395"/>
    <s v="I am making a social website where people can anonymously or openly vent, All walks of life all over the world"/>
    <n v="33000"/>
    <n v="0"/>
    <x v="1"/>
    <s v="US"/>
    <s v="USD"/>
    <x v="2393"/>
    <x v="2395"/>
    <x v="0"/>
    <n v="0"/>
    <b v="0"/>
    <s v="technology/web"/>
    <n v="0"/>
    <s v="N/A"/>
    <x v="2"/>
    <s v="web"/>
    <x v="2395"/>
    <d v="2017-01-10T08:57:00"/>
    <x v="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x v="2396"/>
    <x v="0"/>
    <n v="1"/>
    <b v="0"/>
    <s v="technology/web"/>
    <n v="0"/>
    <n v="10"/>
    <x v="2"/>
    <s v="web"/>
    <x v="2396"/>
    <d v="2015-10-15T20:22:38"/>
    <x v="0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x v="2397"/>
    <x v="0"/>
    <n v="0"/>
    <b v="0"/>
    <s v="technology/web"/>
    <n v="0"/>
    <s v="N/A"/>
    <x v="2"/>
    <s v="web"/>
    <x v="2397"/>
    <d v="2015-01-02T21:14:16"/>
    <x v="0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x v="2396"/>
    <x v="2398"/>
    <x v="0"/>
    <n v="0"/>
    <b v="0"/>
    <s v="technology/web"/>
    <n v="0"/>
    <s v="N/A"/>
    <x v="2"/>
    <s v="web"/>
    <x v="2398"/>
    <d v="2015-07-02T21:59:44"/>
    <x v="0"/>
  </r>
  <r>
    <x v="2399"/>
    <x v="2399"/>
    <s v="SheLifts is going to be the number One international social HUB &amp; information resource for women into weight lifting"/>
    <n v="13000"/>
    <n v="0"/>
    <x v="1"/>
    <s v="SE"/>
    <s v="SEK"/>
    <x v="2397"/>
    <x v="2399"/>
    <x v="0"/>
    <n v="0"/>
    <b v="0"/>
    <s v="technology/web"/>
    <n v="0"/>
    <s v="N/A"/>
    <x v="2"/>
    <s v="web"/>
    <x v="2399"/>
    <d v="2014-12-18T20:28:26"/>
    <x v="0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x v="2400"/>
    <x v="0"/>
    <n v="0"/>
    <b v="0"/>
    <s v="technology/web"/>
    <n v="0"/>
    <s v="N/A"/>
    <x v="2"/>
    <s v="web"/>
    <x v="2400"/>
    <d v="2016-04-14T06:26:04"/>
    <x v="0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x v="0"/>
    <n v="9"/>
    <b v="0"/>
    <s v="food/food trucks"/>
    <n v="1"/>
    <n v="22.333300000000001"/>
    <x v="7"/>
    <s v="food trucks"/>
    <x v="2401"/>
    <d v="2016-03-05T19:44:56"/>
    <x v="0"/>
  </r>
  <r>
    <x v="2402"/>
    <x v="2402"/>
    <s v="Small town, delicious treats, and a mobile truck"/>
    <n v="12000"/>
    <n v="52"/>
    <x v="2"/>
    <s v="US"/>
    <s v="USD"/>
    <x v="2400"/>
    <x v="2402"/>
    <x v="0"/>
    <n v="1"/>
    <b v="0"/>
    <s v="food/food trucks"/>
    <n v="0"/>
    <n v="52"/>
    <x v="7"/>
    <s v="food trucks"/>
    <x v="2402"/>
    <d v="2015-05-13T16:18:51"/>
    <x v="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x v="2401"/>
    <x v="2403"/>
    <x v="0"/>
    <n v="12"/>
    <b v="0"/>
    <s v="food/food trucks"/>
    <n v="17"/>
    <n v="16.833300000000001"/>
    <x v="7"/>
    <s v="food trucks"/>
    <x v="2403"/>
    <d v="2016-03-30T20:10:58"/>
    <x v="0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x v="2402"/>
    <x v="2404"/>
    <x v="0"/>
    <n v="0"/>
    <b v="0"/>
    <s v="food/food trucks"/>
    <n v="0"/>
    <s v="N/A"/>
    <x v="7"/>
    <s v="food trucks"/>
    <x v="2404"/>
    <d v="2016-01-03T00:56:47"/>
    <x v="0"/>
  </r>
  <r>
    <x v="2405"/>
    <x v="2405"/>
    <s v="We are the first gaming-themed food truck, bringing gourmet pub fare to the Jacksonville area."/>
    <n v="5000"/>
    <n v="1126"/>
    <x v="2"/>
    <s v="US"/>
    <s v="USD"/>
    <x v="2403"/>
    <x v="2405"/>
    <x v="0"/>
    <n v="20"/>
    <b v="0"/>
    <s v="food/food trucks"/>
    <n v="23"/>
    <n v="56.3"/>
    <x v="7"/>
    <s v="food trucks"/>
    <x v="2405"/>
    <d v="2016-09-03T14:02:55"/>
    <x v="0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x v="2406"/>
    <x v="0"/>
    <n v="16"/>
    <b v="0"/>
    <s v="food/food trucks"/>
    <n v="41"/>
    <n v="84.0625"/>
    <x v="7"/>
    <s v="food trucks"/>
    <x v="2406"/>
    <d v="2015-01-19T02:39:50"/>
    <x v="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x v="2405"/>
    <x v="2407"/>
    <x v="0"/>
    <n v="33"/>
    <b v="0"/>
    <s v="food/food trucks"/>
    <n v="25"/>
    <n v="168.3939"/>
    <x v="7"/>
    <s v="food trucks"/>
    <x v="2407"/>
    <d v="2015-04-11T06:00:00"/>
    <x v="0"/>
  </r>
  <r>
    <x v="2408"/>
    <x v="2408"/>
    <s v="A US Army Vet trying to get a Peruvian food truck going! Really good Peruvian food now mobile!"/>
    <n v="15000"/>
    <n v="30"/>
    <x v="2"/>
    <s v="US"/>
    <s v="USD"/>
    <x v="2406"/>
    <x v="2408"/>
    <x v="0"/>
    <n v="2"/>
    <b v="0"/>
    <s v="food/food trucks"/>
    <n v="0"/>
    <n v="15"/>
    <x v="7"/>
    <s v="food trucks"/>
    <x v="2408"/>
    <d v="2014-11-06T04:22:37"/>
    <x v="0"/>
  </r>
  <r>
    <x v="2409"/>
    <x v="2409"/>
    <s v="I am looking to start a food truck with an infusion of my Puerto Rican heritage and my love for BBQ."/>
    <n v="25000"/>
    <n v="460"/>
    <x v="2"/>
    <s v="US"/>
    <s v="USD"/>
    <x v="2407"/>
    <x v="2409"/>
    <x v="0"/>
    <n v="6"/>
    <b v="0"/>
    <s v="food/food trucks"/>
    <n v="2"/>
    <n v="76.666700000000006"/>
    <x v="7"/>
    <s v="food trucks"/>
    <x v="2409"/>
    <d v="2015-08-18T21:01:15"/>
    <x v="0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x v="2408"/>
    <x v="2410"/>
    <x v="0"/>
    <n v="0"/>
    <b v="0"/>
    <s v="food/food trucks"/>
    <n v="0"/>
    <s v="N/A"/>
    <x v="7"/>
    <s v="food trucks"/>
    <x v="2410"/>
    <d v="2015-09-07T09:47:55"/>
    <x v="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x v="2411"/>
    <x v="0"/>
    <n v="3"/>
    <b v="0"/>
    <s v="food/food trucks"/>
    <n v="1"/>
    <n v="50.333300000000001"/>
    <x v="7"/>
    <s v="food trucks"/>
    <x v="2411"/>
    <d v="2015-08-25T17:34:42"/>
    <x v="0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x v="2412"/>
    <x v="0"/>
    <n v="0"/>
    <b v="0"/>
    <s v="food/food trucks"/>
    <n v="0"/>
    <s v="N/A"/>
    <x v="7"/>
    <s v="food trucks"/>
    <x v="2412"/>
    <d v="2016-11-26T18:41:13"/>
    <x v="0"/>
  </r>
  <r>
    <x v="2413"/>
    <x v="2413"/>
    <s v="Lone Pine Coffee Brewery will be a portable third-wave coffee shop available for wedding receptions and other events!"/>
    <n v="3000"/>
    <n v="25"/>
    <x v="2"/>
    <s v="US"/>
    <s v="USD"/>
    <x v="2411"/>
    <x v="2413"/>
    <x v="0"/>
    <n v="3"/>
    <b v="0"/>
    <s v="food/food trucks"/>
    <n v="1"/>
    <n v="8.3332999999999995"/>
    <x v="7"/>
    <s v="food trucks"/>
    <x v="2413"/>
    <d v="2014-05-31T23:30:00"/>
    <x v="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x v="2414"/>
    <x v="0"/>
    <n v="13"/>
    <b v="0"/>
    <s v="food/food trucks"/>
    <n v="3"/>
    <n v="35.384599999999999"/>
    <x v="7"/>
    <s v="food trucks"/>
    <x v="2414"/>
    <d v="2015-08-22T03:59:00"/>
    <x v="0"/>
  </r>
  <r>
    <x v="2415"/>
    <x v="2415"/>
    <s v="It will be ridiculously easy to become addicted to the full, rich flavor of locally raised beef, pork, and more..."/>
    <n v="60000"/>
    <n v="335"/>
    <x v="2"/>
    <s v="US"/>
    <s v="USD"/>
    <x v="2413"/>
    <x v="2415"/>
    <x v="0"/>
    <n v="6"/>
    <b v="0"/>
    <s v="food/food trucks"/>
    <n v="1"/>
    <n v="55.833300000000001"/>
    <x v="7"/>
    <s v="food trucks"/>
    <x v="2415"/>
    <d v="2016-07-15T20:42:26"/>
    <x v="0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x v="0"/>
    <n v="1"/>
    <b v="0"/>
    <s v="food/food trucks"/>
    <n v="0"/>
    <n v="5"/>
    <x v="7"/>
    <s v="food trucks"/>
    <x v="2416"/>
    <d v="2015-03-14T15:00:00"/>
    <x v="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x v="2417"/>
    <x v="0"/>
    <n v="0"/>
    <b v="0"/>
    <s v="food/food trucks"/>
    <n v="0"/>
    <s v="N/A"/>
    <x v="7"/>
    <s v="food trucks"/>
    <x v="2417"/>
    <d v="2014-08-10T21:13:07"/>
    <x v="0"/>
  </r>
  <r>
    <x v="2418"/>
    <x v="2418"/>
    <s v="I want to start my food truck business."/>
    <n v="25000"/>
    <n v="5"/>
    <x v="2"/>
    <s v="US"/>
    <s v="USD"/>
    <x v="2416"/>
    <x v="2418"/>
    <x v="0"/>
    <n v="5"/>
    <b v="0"/>
    <s v="food/food trucks"/>
    <n v="0"/>
    <n v="1"/>
    <x v="7"/>
    <s v="food trucks"/>
    <x v="2418"/>
    <d v="2015-03-24T19:34:04"/>
    <x v="0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x v="2419"/>
    <x v="0"/>
    <n v="0"/>
    <b v="0"/>
    <s v="food/food trucks"/>
    <n v="0"/>
    <s v="N/A"/>
    <x v="7"/>
    <s v="food trucks"/>
    <x v="2419"/>
    <d v="2015-02-18T17:43:09"/>
    <x v="0"/>
  </r>
  <r>
    <x v="2420"/>
    <x v="2420"/>
    <s v="Pangea Cuisines offers authentic hand crafted dishes, utilizing fresh ingredients selected that very morning."/>
    <n v="16870"/>
    <n v="2501"/>
    <x v="2"/>
    <s v="US"/>
    <s v="USD"/>
    <x v="2418"/>
    <x v="2420"/>
    <x v="0"/>
    <n v="36"/>
    <b v="0"/>
    <s v="food/food trucks"/>
    <n v="15"/>
    <n v="69.472200000000001"/>
    <x v="7"/>
    <s v="food trucks"/>
    <x v="2420"/>
    <d v="2014-11-10T01:41:35"/>
    <x v="0"/>
  </r>
  <r>
    <x v="2421"/>
    <x v="2421"/>
    <s v="help me start Merrill's first hot dog cart in this empty lot"/>
    <n v="6000"/>
    <n v="1"/>
    <x v="2"/>
    <s v="US"/>
    <s v="USD"/>
    <x v="2419"/>
    <x v="2421"/>
    <x v="0"/>
    <n v="1"/>
    <b v="0"/>
    <s v="food/food trucks"/>
    <n v="0"/>
    <n v="1"/>
    <x v="7"/>
    <s v="food trucks"/>
    <x v="2421"/>
    <d v="2015-02-21T16:29:56"/>
    <x v="0"/>
  </r>
  <r>
    <x v="2422"/>
    <x v="2422"/>
    <s v="Family owned business serving BBQ and seafood to the public"/>
    <n v="500"/>
    <n v="1"/>
    <x v="2"/>
    <s v="US"/>
    <s v="USD"/>
    <x v="2420"/>
    <x v="2422"/>
    <x v="0"/>
    <n v="1"/>
    <b v="0"/>
    <s v="food/food trucks"/>
    <n v="0"/>
    <n v="1"/>
    <x v="7"/>
    <s v="food trucks"/>
    <x v="2422"/>
    <d v="2015-03-11T16:23:56"/>
    <x v="0"/>
  </r>
  <r>
    <x v="2423"/>
    <x v="2423"/>
    <s v="FBTR is a Texas-style, North Carolina based, homemade BBQ company looking to bring good meat to the masses."/>
    <n v="60000"/>
    <n v="8"/>
    <x v="2"/>
    <s v="US"/>
    <s v="USD"/>
    <x v="2421"/>
    <x v="2423"/>
    <x v="0"/>
    <n v="1"/>
    <b v="0"/>
    <s v="food/food trucks"/>
    <n v="0"/>
    <n v="8"/>
    <x v="7"/>
    <s v="food trucks"/>
    <x v="2423"/>
    <d v="2014-12-31T16:54:50"/>
    <x v="0"/>
  </r>
  <r>
    <x v="2424"/>
    <x v="2424"/>
    <s v="Great and creative food from the heart in the form of a sweet food truck!"/>
    <n v="25000"/>
    <n v="310"/>
    <x v="2"/>
    <s v="US"/>
    <s v="USD"/>
    <x v="2422"/>
    <x v="2424"/>
    <x v="0"/>
    <n v="9"/>
    <b v="0"/>
    <s v="food/food trucks"/>
    <n v="1"/>
    <n v="34.444400000000002"/>
    <x v="7"/>
    <s v="food trucks"/>
    <x v="2424"/>
    <d v="2014-10-27T21:25:08"/>
    <x v="0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x v="2423"/>
    <x v="2425"/>
    <x v="0"/>
    <n v="1"/>
    <b v="0"/>
    <s v="food/food trucks"/>
    <n v="0"/>
    <n v="1"/>
    <x v="7"/>
    <s v="food trucks"/>
    <x v="2425"/>
    <d v="2016-05-27T22:04:00"/>
    <x v="0"/>
  </r>
  <r>
    <x v="2426"/>
    <x v="2426"/>
    <s v="Aspiring to create a food truck with many delicious low calorie meals to encourage healthy eating while enjoying every bite."/>
    <n v="20000"/>
    <n v="0"/>
    <x v="2"/>
    <s v="US"/>
    <s v="USD"/>
    <x v="2424"/>
    <x v="2426"/>
    <x v="0"/>
    <n v="0"/>
    <b v="0"/>
    <s v="food/food trucks"/>
    <n v="0"/>
    <s v="N/A"/>
    <x v="7"/>
    <s v="food trucks"/>
    <x v="2426"/>
    <d v="2015-08-08T04:04:52"/>
    <x v="0"/>
  </r>
  <r>
    <x v="2427"/>
    <x v="2427"/>
    <s v="Fast and simple lunches for those on the go.  All (lunch) deals $10 or less."/>
    <n v="50000"/>
    <n v="1"/>
    <x v="2"/>
    <s v="US"/>
    <s v="USD"/>
    <x v="2425"/>
    <x v="2427"/>
    <x v="0"/>
    <n v="1"/>
    <b v="0"/>
    <s v="food/food trucks"/>
    <n v="0"/>
    <n v="1"/>
    <x v="7"/>
    <s v="food trucks"/>
    <x v="2427"/>
    <d v="2016-03-23T06:38:53"/>
    <x v="0"/>
  </r>
  <r>
    <x v="2428"/>
    <x v="2428"/>
    <s v="From Moo 2 You! We want to offer premium burgers to a taco flooded environment."/>
    <n v="35000"/>
    <n v="1"/>
    <x v="2"/>
    <s v="US"/>
    <s v="USD"/>
    <x v="2426"/>
    <x v="2428"/>
    <x v="0"/>
    <n v="1"/>
    <b v="0"/>
    <s v="food/food trucks"/>
    <n v="0"/>
    <n v="1"/>
    <x v="7"/>
    <s v="food trucks"/>
    <x v="2428"/>
    <d v="2015-03-12T17:49:11"/>
    <x v="0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x v="0"/>
    <n v="4"/>
    <b v="0"/>
    <s v="food/food trucks"/>
    <n v="1"/>
    <n v="501.25"/>
    <x v="7"/>
    <s v="food trucks"/>
    <x v="2429"/>
    <d v="2017-02-05T16:44:00"/>
    <x v="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x v="2430"/>
    <x v="0"/>
    <n v="2"/>
    <b v="0"/>
    <s v="food/food trucks"/>
    <n v="1"/>
    <n v="10.5"/>
    <x v="7"/>
    <s v="food trucks"/>
    <x v="2430"/>
    <d v="2016-02-12T03:08:24"/>
    <x v="0"/>
  </r>
  <r>
    <x v="2431"/>
    <x v="2431"/>
    <s v="Go to Colorado and run a food truck with homemade food of all kinds."/>
    <n v="100000"/>
    <n v="2"/>
    <x v="2"/>
    <s v="US"/>
    <s v="USD"/>
    <x v="2429"/>
    <x v="2431"/>
    <x v="0"/>
    <n v="2"/>
    <b v="0"/>
    <s v="food/food trucks"/>
    <n v="0"/>
    <n v="1"/>
    <x v="7"/>
    <s v="food trucks"/>
    <x v="2431"/>
    <d v="2016-06-28T02:23:33"/>
    <x v="0"/>
  </r>
  <r>
    <x v="2432"/>
    <x v="2432"/>
    <s v="Looking to start competition cooking and need start-up help.  Offering brisket tasting to all contributors."/>
    <n v="14000"/>
    <n v="2"/>
    <x v="2"/>
    <s v="US"/>
    <s v="USD"/>
    <x v="2430"/>
    <x v="2432"/>
    <x v="0"/>
    <n v="2"/>
    <b v="0"/>
    <s v="food/food trucks"/>
    <n v="0"/>
    <n v="1"/>
    <x v="7"/>
    <s v="food trucks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x v="0"/>
    <n v="0"/>
    <b v="0"/>
    <s v="food/food trucks"/>
    <n v="0"/>
    <s v="N/A"/>
    <x v="7"/>
    <s v="food trucks"/>
    <x v="2433"/>
    <d v="2016-02-27T21:35:43"/>
    <x v="0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x v="2434"/>
    <x v="0"/>
    <n v="2"/>
    <b v="0"/>
    <s v="food/food trucks"/>
    <n v="0"/>
    <n v="13"/>
    <x v="7"/>
    <s v="food trucks"/>
    <x v="2434"/>
    <d v="2015-08-04T04:27:54"/>
    <x v="0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x v="2435"/>
    <x v="0"/>
    <n v="4"/>
    <b v="0"/>
    <s v="food/food trucks"/>
    <n v="0"/>
    <n v="306"/>
    <x v="7"/>
    <s v="food trucks"/>
    <x v="2435"/>
    <d v="2015-10-05T06:39:46"/>
    <x v="0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x v="0"/>
    <n v="2"/>
    <b v="0"/>
    <s v="food/food trucks"/>
    <n v="0"/>
    <n v="22.5"/>
    <x v="7"/>
    <s v="food trucks"/>
    <x v="2436"/>
    <d v="2016-01-29T14:46:10"/>
    <x v="0"/>
  </r>
  <r>
    <x v="2437"/>
    <x v="2437"/>
    <s v="Homemade Gumbo, Stews and Curry to be served hot and fresh everyday at any festival or concert we can attend."/>
    <n v="8000"/>
    <n v="0"/>
    <x v="2"/>
    <s v="US"/>
    <s v="USD"/>
    <x v="2435"/>
    <x v="2437"/>
    <x v="0"/>
    <n v="0"/>
    <b v="0"/>
    <s v="food/food trucks"/>
    <n v="0"/>
    <s v="N/A"/>
    <x v="7"/>
    <s v="food trucks"/>
    <x v="2437"/>
    <d v="2015-03-17T18:00:00"/>
    <x v="0"/>
  </r>
  <r>
    <x v="2438"/>
    <x v="2438"/>
    <s v="I'm starting a catering and food truck business of southern comfort food. My FOOD is my Art!  _x000a_Thanks for you help!"/>
    <n v="15000"/>
    <n v="50"/>
    <x v="2"/>
    <s v="US"/>
    <s v="USD"/>
    <x v="2436"/>
    <x v="2438"/>
    <x v="0"/>
    <n v="1"/>
    <b v="0"/>
    <s v="food/food trucks"/>
    <n v="0"/>
    <n v="50"/>
    <x v="7"/>
    <s v="food trucks"/>
    <x v="2438"/>
    <d v="2015-12-07T22:57:42"/>
    <x v="0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x v="0"/>
    <n v="0"/>
    <b v="0"/>
    <s v="food/food trucks"/>
    <n v="0"/>
    <s v="N/A"/>
    <x v="7"/>
    <s v="food trucks"/>
    <x v="2439"/>
    <d v="2015-10-18T19:38:49"/>
    <x v="0"/>
  </r>
  <r>
    <x v="2440"/>
    <x v="2440"/>
    <s v="Starting a entire clean energy food truck and set a new standard for Cambodia"/>
    <n v="5000"/>
    <n v="10"/>
    <x v="2"/>
    <s v="BE"/>
    <s v="EUR"/>
    <x v="2438"/>
    <x v="2440"/>
    <x v="0"/>
    <n v="2"/>
    <b v="0"/>
    <s v="food/food trucks"/>
    <n v="0"/>
    <n v="5"/>
    <x v="7"/>
    <s v="food trucks"/>
    <x v="2440"/>
    <d v="2016-02-13T21:35:13"/>
    <x v="0"/>
  </r>
  <r>
    <x v="2441"/>
    <x v="2441"/>
    <s v="YOU can help Alchemy Pops POP up on a street near you!"/>
    <n v="7500"/>
    <n v="8091"/>
    <x v="0"/>
    <s v="US"/>
    <s v="USD"/>
    <x v="2439"/>
    <x v="2441"/>
    <x v="0"/>
    <n v="109"/>
    <b v="1"/>
    <s v="food/small batch"/>
    <n v="108"/>
    <n v="74.229399999999998"/>
    <x v="7"/>
    <s v="small batch"/>
    <x v="2441"/>
    <d v="2015-07-23T04:59:00"/>
    <x v="0"/>
  </r>
  <r>
    <x v="2442"/>
    <x v="2442"/>
    <s v="The first tea from a new sustainable tea region in India's young, rising Himalayas."/>
    <n v="24000"/>
    <n v="30226"/>
    <x v="0"/>
    <s v="US"/>
    <s v="USD"/>
    <x v="2440"/>
    <x v="2442"/>
    <x v="0"/>
    <n v="372"/>
    <b v="1"/>
    <s v="food/small batch"/>
    <n v="126"/>
    <n v="81.252700000000004"/>
    <x v="7"/>
    <s v="small batch"/>
    <x v="2442"/>
    <d v="2015-03-19T15:00:28"/>
    <x v="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x v="0"/>
    <n v="311"/>
    <b v="1"/>
    <s v="food/small batch"/>
    <n v="203"/>
    <n v="130.2347"/>
    <x v="7"/>
    <s v="small batch"/>
    <x v="2443"/>
    <d v="2014-08-15T15:00:22"/>
    <x v="0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x v="2444"/>
    <x v="0"/>
    <n v="61"/>
    <b v="1"/>
    <s v="food/small batch"/>
    <n v="109"/>
    <n v="53.409799999999997"/>
    <x v="7"/>
    <s v="small batch"/>
    <x v="2444"/>
    <d v="2016-05-25T18:06:31"/>
    <x v="0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x v="0"/>
    <n v="115"/>
    <b v="1"/>
    <s v="food/small batch"/>
    <n v="173"/>
    <n v="75.130399999999995"/>
    <x v="7"/>
    <s v="small batch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x v="0"/>
    <n v="111"/>
    <b v="1"/>
    <s v="food/small batch"/>
    <n v="168"/>
    <n v="75.666700000000006"/>
    <x v="7"/>
    <s v="small batch"/>
    <x v="2446"/>
    <d v="2016-11-26T15:27:51"/>
    <x v="0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x v="2447"/>
    <x v="0"/>
    <n v="337"/>
    <b v="1"/>
    <s v="food/small batch"/>
    <n v="427"/>
    <n v="31.691400000000002"/>
    <x v="7"/>
    <s v="small batch"/>
    <x v="2447"/>
    <d v="2016-11-12T04:00:00"/>
    <x v="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x v="2446"/>
    <x v="2448"/>
    <x v="0"/>
    <n v="9"/>
    <b v="1"/>
    <s v="food/small batch"/>
    <n v="108"/>
    <n v="47.777799999999999"/>
    <x v="7"/>
    <s v="small batch"/>
    <x v="2448"/>
    <d v="2016-08-31T05:36:00"/>
    <x v="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x v="2449"/>
    <x v="0"/>
    <n v="120"/>
    <b v="1"/>
    <s v="food/small batch"/>
    <n v="108"/>
    <n v="90"/>
    <x v="7"/>
    <s v="small batch"/>
    <x v="2449"/>
    <d v="2014-11-30T04:25:15"/>
    <x v="0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x v="0"/>
    <n v="102"/>
    <b v="1"/>
    <s v="food/small batch"/>
    <n v="102"/>
    <n v="149.31399999999999"/>
    <x v="7"/>
    <s v="small batch"/>
    <x v="2450"/>
    <d v="2014-10-28T03:11:00"/>
    <x v="0"/>
  </r>
  <r>
    <x v="2451"/>
    <x v="2451"/>
    <s v="Meet the best tasting high protein, low sugar protein snack on the planet. Guaranteed to turn you into a stone cold fox."/>
    <n v="10000"/>
    <n v="11545"/>
    <x v="0"/>
    <s v="US"/>
    <s v="USD"/>
    <x v="2449"/>
    <x v="2451"/>
    <x v="0"/>
    <n v="186"/>
    <b v="1"/>
    <s v="food/small batch"/>
    <n v="115"/>
    <n v="62.069899999999997"/>
    <x v="7"/>
    <s v="small batch"/>
    <x v="2451"/>
    <d v="2017-03-05T21:48:10"/>
    <x v="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x v="2452"/>
    <x v="0"/>
    <n v="15"/>
    <b v="1"/>
    <s v="food/small batch"/>
    <n v="134"/>
    <n v="53.4"/>
    <x v="7"/>
    <s v="small batch"/>
    <x v="2452"/>
    <d v="2015-12-29T23:00:00"/>
    <x v="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x v="2451"/>
    <x v="2453"/>
    <x v="0"/>
    <n v="67"/>
    <b v="1"/>
    <s v="food/small batch"/>
    <n v="155"/>
    <n v="69.268699999999995"/>
    <x v="7"/>
    <s v="small batch"/>
    <x v="2453"/>
    <d v="2017-02-02T16:36:49"/>
    <x v="0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x v="2454"/>
    <x v="0"/>
    <n v="130"/>
    <b v="1"/>
    <s v="food/small batch"/>
    <n v="101"/>
    <n v="271.5077"/>
    <x v="7"/>
    <s v="small batch"/>
    <x v="2454"/>
    <d v="2017-03-11T04:50:08"/>
    <x v="0"/>
  </r>
  <r>
    <x v="2455"/>
    <x v="2455"/>
    <s v="Mama wants everyone to try her secret recipes for sauces and rubs. She uses only the freshest ingredients for them."/>
    <n v="300"/>
    <n v="546"/>
    <x v="0"/>
    <s v="US"/>
    <s v="USD"/>
    <x v="2453"/>
    <x v="2455"/>
    <x v="0"/>
    <n v="16"/>
    <b v="1"/>
    <s v="food/small batch"/>
    <n v="182"/>
    <n v="34.125"/>
    <x v="7"/>
    <s v="small batch"/>
    <x v="2455"/>
    <d v="2016-04-20T18:45:50"/>
    <x v="0"/>
  </r>
  <r>
    <x v="2456"/>
    <x v="2456"/>
    <s v="These beef sticks will make your taste buds dance with happiness. Plus they are healthier than most available today!"/>
    <n v="1500"/>
    <n v="2713"/>
    <x v="0"/>
    <s v="US"/>
    <s v="USD"/>
    <x v="2454"/>
    <x v="2456"/>
    <x v="0"/>
    <n v="67"/>
    <b v="1"/>
    <s v="food/small batch"/>
    <n v="181"/>
    <n v="40.4925"/>
    <x v="7"/>
    <s v="small batch"/>
    <x v="2456"/>
    <d v="2017-02-25T23:03:59"/>
    <x v="0"/>
  </r>
  <r>
    <x v="2457"/>
    <x v="2457"/>
    <s v="If you love wine, and have ever dreamed of crafting your own. You can in 3 easy steps.  Sample~Sprinkle~Savor."/>
    <n v="23000"/>
    <n v="23530"/>
    <x v="0"/>
    <s v="US"/>
    <s v="USD"/>
    <x v="2455"/>
    <x v="2457"/>
    <x v="0"/>
    <n v="124"/>
    <b v="1"/>
    <s v="food/small batch"/>
    <n v="102"/>
    <n v="189.75810000000001"/>
    <x v="7"/>
    <s v="small batch"/>
    <x v="2457"/>
    <d v="2016-03-24T13:27:36"/>
    <x v="0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x v="2458"/>
    <x v="0"/>
    <n v="80"/>
    <b v="1"/>
    <s v="food/small batch"/>
    <n v="110"/>
    <n v="68.862499999999997"/>
    <x v="7"/>
    <s v="small batch"/>
    <x v="2458"/>
    <d v="2016-06-09T19:00:00"/>
    <x v="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x v="0"/>
    <n v="282"/>
    <b v="1"/>
    <s v="food/small batch"/>
    <n v="102"/>
    <n v="108.7766"/>
    <x v="7"/>
    <s v="small batch"/>
    <x v="2459"/>
    <d v="2016-03-23T14:18:05"/>
    <x v="0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x v="2458"/>
    <x v="2460"/>
    <x v="0"/>
    <n v="68"/>
    <b v="1"/>
    <s v="food/small batch"/>
    <n v="101"/>
    <n v="125.9853"/>
    <x v="7"/>
    <s v="small batch"/>
    <x v="2460"/>
    <d v="2017-01-03T04:17:00"/>
    <x v="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x v="2461"/>
    <x v="0"/>
    <n v="86"/>
    <b v="1"/>
    <s v="music/indie rock"/>
    <n v="104"/>
    <n v="90.523300000000006"/>
    <x v="4"/>
    <s v="indie rock"/>
    <x v="2461"/>
    <d v="2011-10-01T03:00:00"/>
    <x v="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x v="2462"/>
    <x v="0"/>
    <n v="115"/>
    <b v="1"/>
    <s v="music/indie rock"/>
    <n v="111"/>
    <n v="28.880400000000002"/>
    <x v="4"/>
    <s v="indie rock"/>
    <x v="2462"/>
    <d v="2012-07-19T04:28:16"/>
    <x v="0"/>
  </r>
  <r>
    <x v="2463"/>
    <x v="2463"/>
    <s v="Emma Ate The Lion's debut full length album"/>
    <n v="2000"/>
    <n v="2325"/>
    <x v="0"/>
    <s v="US"/>
    <s v="USD"/>
    <x v="2460"/>
    <x v="2463"/>
    <x v="0"/>
    <n v="75"/>
    <b v="1"/>
    <s v="music/indie rock"/>
    <n v="116"/>
    <n v="31"/>
    <x v="4"/>
    <s v="indie rock"/>
    <x v="2463"/>
    <d v="2013-04-16T19:00:00"/>
    <x v="0"/>
  </r>
  <r>
    <x v="2464"/>
    <x v="2464"/>
    <s v="The Enemy Feathers are passing the proverbial hat to see if we can raise enough money to complete Our NEW EP"/>
    <n v="2000"/>
    <n v="2222"/>
    <x v="0"/>
    <s v="CA"/>
    <s v="CAD"/>
    <x v="2461"/>
    <x v="2464"/>
    <x v="0"/>
    <n v="43"/>
    <b v="1"/>
    <s v="music/indie rock"/>
    <n v="111"/>
    <n v="51.674399999999999"/>
    <x v="4"/>
    <s v="indie rock"/>
    <x v="2464"/>
    <d v="2015-09-30T19:29:00"/>
    <x v="0"/>
  </r>
  <r>
    <x v="2465"/>
    <x v="2465"/>
    <s v="An indie band from Spokane, WA looking to master and package their first full length album."/>
    <n v="700"/>
    <n v="1261"/>
    <x v="0"/>
    <s v="US"/>
    <s v="USD"/>
    <x v="2462"/>
    <x v="2465"/>
    <x v="0"/>
    <n v="48"/>
    <b v="1"/>
    <s v="music/indie rock"/>
    <n v="180"/>
    <n v="26.270800000000001"/>
    <x v="4"/>
    <s v="indie rock"/>
    <x v="2465"/>
    <d v="2012-09-23T17:15:48"/>
    <x v="0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x v="2466"/>
    <x v="0"/>
    <n v="52"/>
    <b v="1"/>
    <s v="music/indie rock"/>
    <n v="100"/>
    <n v="48.076900000000002"/>
    <x v="4"/>
    <s v="indie rock"/>
    <x v="2466"/>
    <d v="2013-05-09T02:27:33"/>
    <x v="0"/>
  </r>
  <r>
    <x v="2467"/>
    <x v="2467"/>
    <s v="We've finished our first EP and we're taking it on the road in three weeks! Help us fund manufacturing?"/>
    <n v="1000"/>
    <n v="1185"/>
    <x v="0"/>
    <s v="US"/>
    <s v="USD"/>
    <x v="2464"/>
    <x v="2467"/>
    <x v="0"/>
    <n v="43"/>
    <b v="1"/>
    <s v="music/indie rock"/>
    <n v="119"/>
    <n v="27.5581"/>
    <x v="4"/>
    <s v="indie rock"/>
    <x v="2467"/>
    <d v="2012-05-10T17:00:00"/>
    <x v="0"/>
  </r>
  <r>
    <x v="2468"/>
    <x v="2468"/>
    <s v="Please donate, support &amp; share this project so that I may be able to record my new EP this fall!"/>
    <n v="2000"/>
    <n v="2144.34"/>
    <x v="0"/>
    <s v="US"/>
    <s v="USD"/>
    <x v="2465"/>
    <x v="2468"/>
    <x v="0"/>
    <n v="58"/>
    <b v="1"/>
    <s v="music/indie rock"/>
    <n v="107"/>
    <n v="36.971400000000003"/>
    <x v="4"/>
    <s v="indie rock"/>
    <x v="2468"/>
    <d v="2012-10-28T05:00:00"/>
    <x v="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x v="0"/>
    <n v="47"/>
    <b v="1"/>
    <s v="music/indie rock"/>
    <n v="114"/>
    <n v="29.0213"/>
    <x v="4"/>
    <s v="indie rock"/>
    <x v="2469"/>
    <d v="2011-02-08T10:18:49"/>
    <x v="0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x v="2470"/>
    <x v="0"/>
    <n v="36"/>
    <b v="1"/>
    <s v="music/indie rock"/>
    <n v="103"/>
    <n v="28.656700000000001"/>
    <x v="4"/>
    <s v="indie rock"/>
    <x v="2470"/>
    <d v="2012-05-24T01:47:35"/>
    <x v="0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x v="0"/>
    <n v="17"/>
    <b v="1"/>
    <s v="music/indie rock"/>
    <n v="128"/>
    <n v="37.647100000000002"/>
    <x v="4"/>
    <s v="indie rock"/>
    <x v="2471"/>
    <d v="2012-01-25T23:49:52"/>
    <x v="0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x v="0"/>
    <n v="104"/>
    <b v="1"/>
    <s v="music/indie rock"/>
    <n v="136"/>
    <n v="97.903999999999996"/>
    <x v="4"/>
    <s v="indie rock"/>
    <x v="2472"/>
    <d v="2010-09-04T01:03:00"/>
    <x v="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x v="2470"/>
    <x v="2473"/>
    <x v="0"/>
    <n v="47"/>
    <b v="1"/>
    <s v="music/indie rock"/>
    <n v="100"/>
    <n v="42.553199999999997"/>
    <x v="4"/>
    <s v="indie rock"/>
    <x v="2473"/>
    <d v="2012-11-10T18:57:49"/>
    <x v="0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x v="0"/>
    <n v="38"/>
    <b v="1"/>
    <s v="music/indie rock"/>
    <n v="100"/>
    <n v="131.58369999999999"/>
    <x v="4"/>
    <s v="indie rock"/>
    <x v="2474"/>
    <d v="2010-10-11T00:16:16"/>
    <x v="0"/>
  </r>
  <r>
    <x v="2475"/>
    <x v="2475"/>
    <s v="Help BRANDTSON and DREAMOVERrecords press their 2004 record, &quot;Send Us A Signal&quot;."/>
    <n v="2500"/>
    <n v="2618"/>
    <x v="0"/>
    <s v="US"/>
    <s v="USD"/>
    <x v="2472"/>
    <x v="2475"/>
    <x v="0"/>
    <n v="81"/>
    <b v="1"/>
    <s v="music/indie rock"/>
    <n v="105"/>
    <n v="32.320999999999998"/>
    <x v="4"/>
    <s v="indie rock"/>
    <x v="2475"/>
    <d v="2010-07-10T22:00:00"/>
    <x v="0"/>
  </r>
  <r>
    <x v="2476"/>
    <x v="2476"/>
    <s v="Eleven songs, the accumulation of several memorable occurrences in a sleepy town; stories of fiction &amp; fact."/>
    <n v="3200"/>
    <n v="3360.72"/>
    <x v="0"/>
    <s v="US"/>
    <s v="USD"/>
    <x v="2473"/>
    <x v="2476"/>
    <x v="0"/>
    <n v="55"/>
    <b v="1"/>
    <s v="music/indie rock"/>
    <n v="105"/>
    <n v="61.103999999999999"/>
    <x v="4"/>
    <s v="indie rock"/>
    <x v="2476"/>
    <d v="2014-11-03T08:52:50"/>
    <x v="0"/>
  </r>
  <r>
    <x v="2477"/>
    <x v="823"/>
    <s v="Releasing my first album in August, and I need your help in order to get it done!"/>
    <n v="750"/>
    <n v="1285"/>
    <x v="0"/>
    <s v="US"/>
    <s v="USD"/>
    <x v="2474"/>
    <x v="2477"/>
    <x v="0"/>
    <n v="41"/>
    <b v="1"/>
    <s v="music/indie rock"/>
    <n v="171"/>
    <n v="31.3415"/>
    <x v="4"/>
    <s v="indie rock"/>
    <x v="2477"/>
    <d v="2012-08-12T16:35:45"/>
    <x v="0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x v="2478"/>
    <x v="0"/>
    <n v="79"/>
    <b v="1"/>
    <s v="music/indie rock"/>
    <n v="128"/>
    <n v="129.1139"/>
    <x v="4"/>
    <s v="indie rock"/>
    <x v="2478"/>
    <d v="2013-01-13T22:48:33"/>
    <x v="0"/>
  </r>
  <r>
    <x v="2479"/>
    <x v="2478"/>
    <s v="Fake Natives is headed on tour this summer. Help them fill their tank with fossil fuels."/>
    <n v="300"/>
    <n v="400.33"/>
    <x v="0"/>
    <s v="US"/>
    <s v="USD"/>
    <x v="2476"/>
    <x v="2479"/>
    <x v="0"/>
    <n v="16"/>
    <b v="1"/>
    <s v="music/indie rock"/>
    <n v="133"/>
    <n v="25.020600000000002"/>
    <x v="4"/>
    <s v="indie rock"/>
    <x v="2479"/>
    <d v="2012-07-28T02:00:00"/>
    <x v="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x v="2480"/>
    <x v="0"/>
    <n v="8"/>
    <b v="1"/>
    <s v="music/indie rock"/>
    <n v="100"/>
    <n v="250"/>
    <x v="4"/>
    <s v="indie rock"/>
    <x v="2480"/>
    <d v="2015-10-10T22:28:04"/>
    <x v="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x v="0"/>
    <n v="95"/>
    <b v="1"/>
    <s v="music/indie rock"/>
    <n v="113"/>
    <n v="47.541499999999999"/>
    <x v="4"/>
    <s v="indie rock"/>
    <x v="2481"/>
    <d v="2012-04-30T15:30:08"/>
    <x v="0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x v="0"/>
    <n v="25"/>
    <b v="1"/>
    <s v="music/indie rock"/>
    <n v="100"/>
    <n v="40.04"/>
    <x v="4"/>
    <s v="indie rock"/>
    <x v="2482"/>
    <d v="2011-08-01T18:46:23"/>
    <x v="0"/>
  </r>
  <r>
    <x v="2483"/>
    <x v="2482"/>
    <s v="Send Intangible Animal on our first West Coast Tour!!! The fate of the world rests in your hands."/>
    <n v="1100"/>
    <n v="1251"/>
    <x v="0"/>
    <s v="US"/>
    <s v="USD"/>
    <x v="2480"/>
    <x v="2483"/>
    <x v="0"/>
    <n v="19"/>
    <b v="1"/>
    <s v="music/indie rock"/>
    <n v="114"/>
    <n v="65.842100000000002"/>
    <x v="4"/>
    <s v="indie rock"/>
    <x v="2483"/>
    <d v="2012-05-01T17:00:03"/>
    <x v="0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x v="0"/>
    <n v="90"/>
    <b v="1"/>
    <s v="music/indie rock"/>
    <n v="119"/>
    <n v="46.401200000000003"/>
    <x v="4"/>
    <s v="indie rock"/>
    <x v="2484"/>
    <d v="2011-09-15T22:00:03"/>
    <x v="0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x v="2485"/>
    <x v="0"/>
    <n v="41"/>
    <b v="1"/>
    <s v="music/indie rock"/>
    <n v="103"/>
    <n v="50.365900000000003"/>
    <x v="4"/>
    <s v="indie rock"/>
    <x v="2485"/>
    <d v="2011-10-12T23:57:59"/>
    <x v="0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x v="0"/>
    <n v="30"/>
    <b v="1"/>
    <s v="music/indie rock"/>
    <n v="266"/>
    <n v="26.566700000000001"/>
    <x v="4"/>
    <s v="indie rock"/>
    <x v="2486"/>
    <d v="2012-04-22T16:59:36"/>
    <x v="0"/>
  </r>
  <r>
    <x v="2487"/>
    <x v="2486"/>
    <s v="Raise enough money to fund the copyright cost for the full length indie rock record we spent the year recording."/>
    <n v="1500"/>
    <n v="1500.76"/>
    <x v="0"/>
    <s v="US"/>
    <s v="USD"/>
    <x v="2484"/>
    <x v="2487"/>
    <x v="0"/>
    <n v="38"/>
    <b v="1"/>
    <s v="music/indie rock"/>
    <n v="100"/>
    <n v="39.493699999999997"/>
    <x v="4"/>
    <s v="indie rock"/>
    <x v="2487"/>
    <d v="2012-05-27T01:59:57"/>
    <x v="0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x v="0"/>
    <n v="65"/>
    <b v="1"/>
    <s v="music/indie rock"/>
    <n v="107"/>
    <n v="49.246200000000002"/>
    <x v="4"/>
    <s v="indie rock"/>
    <x v="2488"/>
    <d v="2011-11-16T16:11:48"/>
    <x v="0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x v="2489"/>
    <x v="0"/>
    <n v="75"/>
    <b v="1"/>
    <s v="music/indie rock"/>
    <n v="134"/>
    <n v="62.38"/>
    <x v="4"/>
    <s v="indie rock"/>
    <x v="2489"/>
    <d v="2013-05-09T16:33:59"/>
    <x v="0"/>
  </r>
  <r>
    <x v="2490"/>
    <x v="2489"/>
    <s v="We are trying to fund our first multi-state tour this summer in an effort to get our music out to as many people as possible."/>
    <n v="500"/>
    <n v="607"/>
    <x v="0"/>
    <s v="US"/>
    <s v="USD"/>
    <x v="2487"/>
    <x v="2490"/>
    <x v="0"/>
    <n v="16"/>
    <b v="1"/>
    <s v="music/indie rock"/>
    <n v="121"/>
    <n v="37.9375"/>
    <x v="4"/>
    <s v="indie rock"/>
    <x v="2490"/>
    <d v="2012-06-23T05:27:56"/>
    <x v="0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x v="2491"/>
    <x v="0"/>
    <n v="10"/>
    <b v="1"/>
    <s v="music/indie rock"/>
    <n v="103"/>
    <n v="51.6"/>
    <x v="4"/>
    <s v="indie rock"/>
    <x v="2491"/>
    <d v="2011-01-16T01:51:00"/>
    <x v="0"/>
  </r>
  <r>
    <x v="2492"/>
    <x v="2491"/>
    <s v="We're a band from Hawaii trying to produce our first EP and we need help!"/>
    <n v="600"/>
    <n v="750"/>
    <x v="0"/>
    <s v="US"/>
    <s v="USD"/>
    <x v="2489"/>
    <x v="2492"/>
    <x v="0"/>
    <n v="27"/>
    <b v="1"/>
    <s v="music/indie rock"/>
    <n v="125"/>
    <n v="27.777799999999999"/>
    <x v="4"/>
    <s v="indie rock"/>
    <x v="2492"/>
    <d v="2012-06-16T09:59:00"/>
    <x v="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x v="2493"/>
    <x v="0"/>
    <n v="259"/>
    <b v="1"/>
    <s v="music/indie rock"/>
    <n v="129"/>
    <n v="99.382199999999997"/>
    <x v="4"/>
    <s v="indie rock"/>
    <x v="2493"/>
    <d v="2013-04-29T04:02:20"/>
    <x v="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x v="2491"/>
    <x v="2494"/>
    <x v="0"/>
    <n v="39"/>
    <b v="1"/>
    <s v="music/indie rock"/>
    <n v="101"/>
    <n v="38.848199999999999"/>
    <x v="4"/>
    <s v="indie rock"/>
    <x v="2494"/>
    <d v="2012-05-23T15:29:04"/>
    <x v="0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x v="2495"/>
    <x v="0"/>
    <n v="42"/>
    <b v="1"/>
    <s v="music/indie rock"/>
    <n v="128"/>
    <n v="45.5488"/>
    <x v="4"/>
    <s v="indie rock"/>
    <x v="2495"/>
    <d v="2012-06-06T22:42:55"/>
    <x v="0"/>
  </r>
  <r>
    <x v="2496"/>
    <x v="2495"/>
    <s v="Be a part of making the first Lynn Haven album, &quot;Fair Weather Friends.&quot;"/>
    <n v="6000"/>
    <n v="6000"/>
    <x v="0"/>
    <s v="US"/>
    <s v="USD"/>
    <x v="2493"/>
    <x v="2496"/>
    <x v="0"/>
    <n v="10"/>
    <b v="1"/>
    <s v="music/indie rock"/>
    <n v="100"/>
    <n v="600"/>
    <x v="4"/>
    <s v="indie rock"/>
    <x v="2496"/>
    <d v="2013-03-29T22:54:52"/>
    <x v="0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x v="0"/>
    <n v="56"/>
    <b v="1"/>
    <s v="music/indie rock"/>
    <n v="113"/>
    <n v="80.551100000000005"/>
    <x v="4"/>
    <s v="indie rock"/>
    <x v="2497"/>
    <d v="2011-08-05T21:05:38"/>
    <x v="0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x v="2495"/>
    <x v="2498"/>
    <x v="0"/>
    <n v="20"/>
    <b v="1"/>
    <s v="music/indie rock"/>
    <n v="106"/>
    <n v="52.8"/>
    <x v="4"/>
    <s v="indie rock"/>
    <x v="2498"/>
    <d v="2015-01-27T23:13:07"/>
    <x v="0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x v="2499"/>
    <x v="0"/>
    <n v="170"/>
    <b v="1"/>
    <s v="music/indie rock"/>
    <n v="203"/>
    <n v="47.676499999999997"/>
    <x v="4"/>
    <s v="indie rock"/>
    <x v="2499"/>
    <d v="2012-12-31T18:00:00"/>
    <x v="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x v="2497"/>
    <x v="2500"/>
    <x v="0"/>
    <n v="29"/>
    <b v="1"/>
    <s v="music/indie rock"/>
    <n v="113"/>
    <n v="23.4483"/>
    <x v="4"/>
    <s v="indie rock"/>
    <x v="2500"/>
    <d v="2012-06-23T18:32:55"/>
    <x v="0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x v="0"/>
    <n v="7"/>
    <b v="0"/>
    <s v="food/restaurants"/>
    <n v="3"/>
    <n v="40.142899999999997"/>
    <x v="7"/>
    <s v="restaurants"/>
    <x v="2501"/>
    <d v="2015-09-27T18:38:24"/>
    <x v="0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x v="2502"/>
    <x v="0"/>
    <n v="5"/>
    <b v="0"/>
    <s v="food/restaurants"/>
    <n v="0"/>
    <n v="17.2"/>
    <x v="7"/>
    <s v="restaurants"/>
    <x v="2502"/>
    <d v="2014-09-21T19:48:38"/>
    <x v="0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x v="2500"/>
    <x v="2503"/>
    <x v="0"/>
    <n v="0"/>
    <b v="0"/>
    <s v="food/restaurants"/>
    <n v="0"/>
    <s v="N/A"/>
    <x v="7"/>
    <s v="restaurants"/>
    <x v="2503"/>
    <d v="2016-06-07T21:06:00"/>
    <x v="0"/>
  </r>
  <r>
    <x v="2504"/>
    <x v="2503"/>
    <s v="Halal Restaurant and Internet Cafe 20 percent of profits will go to building masjids."/>
    <n v="35000"/>
    <n v="0"/>
    <x v="2"/>
    <s v="US"/>
    <s v="USD"/>
    <x v="2501"/>
    <x v="2504"/>
    <x v="0"/>
    <n v="0"/>
    <b v="0"/>
    <s v="food/restaurants"/>
    <n v="0"/>
    <s v="N/A"/>
    <x v="7"/>
    <s v="restaurants"/>
    <x v="2504"/>
    <d v="2014-11-15T01:22:14"/>
    <x v="0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x v="2502"/>
    <x v="2505"/>
    <x v="0"/>
    <n v="0"/>
    <b v="0"/>
    <s v="food/restaurants"/>
    <n v="0"/>
    <s v="N/A"/>
    <x v="7"/>
    <s v="restaurants"/>
    <x v="2505"/>
    <d v="2015-03-14T00:20:16"/>
    <x v="0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x v="2506"/>
    <x v="0"/>
    <n v="2"/>
    <b v="0"/>
    <s v="food/restaurants"/>
    <n v="1"/>
    <n v="15"/>
    <x v="7"/>
    <s v="restaurants"/>
    <x v="2506"/>
    <d v="2015-10-03T21:00:00"/>
    <x v="0"/>
  </r>
  <r>
    <x v="2507"/>
    <x v="2506"/>
    <s v="Unique dishes for a unique city!."/>
    <n v="42850"/>
    <n v="0"/>
    <x v="2"/>
    <s v="US"/>
    <s v="USD"/>
    <x v="2504"/>
    <x v="2507"/>
    <x v="0"/>
    <n v="0"/>
    <b v="0"/>
    <s v="food/restaurants"/>
    <n v="0"/>
    <s v="N/A"/>
    <x v="7"/>
    <s v="restaurants"/>
    <x v="2507"/>
    <d v="2015-05-11T01:45:04"/>
    <x v="0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x v="2508"/>
    <x v="0"/>
    <n v="0"/>
    <b v="0"/>
    <s v="food/restaurants"/>
    <n v="0"/>
    <s v="N/A"/>
    <x v="7"/>
    <s v="restaurants"/>
    <x v="2508"/>
    <d v="2014-08-14T22:50:34"/>
    <x v="0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x v="2509"/>
    <x v="0"/>
    <n v="28"/>
    <b v="0"/>
    <s v="food/restaurants"/>
    <n v="1"/>
    <n v="35.714300000000001"/>
    <x v="7"/>
    <s v="restaurants"/>
    <x v="2509"/>
    <d v="2015-04-20T18:25:49"/>
    <x v="0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x v="2510"/>
    <x v="0"/>
    <n v="2"/>
    <b v="0"/>
    <s v="food/restaurants"/>
    <n v="0"/>
    <n v="37.5"/>
    <x v="7"/>
    <s v="restaurants"/>
    <x v="2510"/>
    <d v="2015-05-14T23:56:12"/>
    <x v="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x v="2508"/>
    <x v="2511"/>
    <x v="0"/>
    <n v="0"/>
    <b v="0"/>
    <s v="food/restaurants"/>
    <n v="0"/>
    <s v="N/A"/>
    <x v="7"/>
    <s v="restaurants"/>
    <x v="2511"/>
    <d v="2016-02-01T10:43:33"/>
    <x v="0"/>
  </r>
  <r>
    <x v="2512"/>
    <x v="2511"/>
    <s v="Somethin' Tasty is a unique coffee, pastry &amp; retail store. We consign from all local sources: pottery, glass &amp; art."/>
    <n v="1150"/>
    <n v="0"/>
    <x v="2"/>
    <s v="US"/>
    <s v="USD"/>
    <x v="2509"/>
    <x v="2512"/>
    <x v="0"/>
    <n v="0"/>
    <b v="0"/>
    <s v="food/restaurants"/>
    <n v="0"/>
    <s v="N/A"/>
    <x v="7"/>
    <s v="restaurants"/>
    <x v="2512"/>
    <d v="2014-12-13T21:02:41"/>
    <x v="0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x v="0"/>
    <n v="0"/>
    <b v="0"/>
    <s v="food/restaurants"/>
    <n v="0"/>
    <s v="N/A"/>
    <x v="7"/>
    <s v="restaurants"/>
    <x v="2513"/>
    <d v="2017-02-26T00:09:49"/>
    <x v="0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x v="2514"/>
    <x v="0"/>
    <n v="4"/>
    <b v="0"/>
    <s v="food/restaurants"/>
    <n v="2"/>
    <n v="52.5"/>
    <x v="7"/>
    <s v="restaurants"/>
    <x v="2514"/>
    <d v="2014-08-20T09:21:17"/>
    <x v="0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x v="0"/>
    <n v="12"/>
    <b v="0"/>
    <s v="food/restaurants"/>
    <n v="19"/>
    <n v="77.5"/>
    <x v="7"/>
    <s v="restaurants"/>
    <x v="2515"/>
    <d v="2015-02-22T20:09:13"/>
    <x v="0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x v="2516"/>
    <x v="0"/>
    <n v="0"/>
    <b v="0"/>
    <s v="food/restaurants"/>
    <n v="0"/>
    <s v="N/A"/>
    <x v="7"/>
    <s v="restaurants"/>
    <x v="2516"/>
    <d v="2014-11-29T16:40:52"/>
    <x v="0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x v="2517"/>
    <x v="0"/>
    <n v="33"/>
    <b v="0"/>
    <s v="food/restaurants"/>
    <n v="10"/>
    <n v="53.545499999999997"/>
    <x v="7"/>
    <s v="restaurants"/>
    <x v="2517"/>
    <d v="2015-03-19T18:15:30"/>
    <x v="0"/>
  </r>
  <r>
    <x v="2518"/>
    <x v="2517"/>
    <s v="I am traveling the backroads of Southern California, to discover the best out-of-the-way eateries the area has to offer"/>
    <n v="5000"/>
    <n v="0"/>
    <x v="2"/>
    <s v="US"/>
    <s v="USD"/>
    <x v="2515"/>
    <x v="2518"/>
    <x v="0"/>
    <n v="0"/>
    <b v="0"/>
    <s v="food/restaurants"/>
    <n v="0"/>
    <s v="N/A"/>
    <x v="7"/>
    <s v="restaurants"/>
    <x v="2518"/>
    <d v="2014-11-13T17:20:28"/>
    <x v="0"/>
  </r>
  <r>
    <x v="2519"/>
    <x v="2518"/>
    <s v="Better than your mom's, better than Cracker Barrel, only at Kelli's Kitchen (all from scratch)."/>
    <n v="150000"/>
    <n v="65"/>
    <x v="2"/>
    <s v="US"/>
    <s v="USD"/>
    <x v="2516"/>
    <x v="2519"/>
    <x v="0"/>
    <n v="4"/>
    <b v="0"/>
    <s v="food/restaurants"/>
    <n v="0"/>
    <n v="16.25"/>
    <x v="7"/>
    <s v="restaurants"/>
    <x v="2519"/>
    <d v="2014-07-19T03:43:24"/>
    <x v="0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x v="2520"/>
    <x v="0"/>
    <n v="0"/>
    <b v="0"/>
    <s v="food/restaurants"/>
    <n v="0"/>
    <s v="N/A"/>
    <x v="7"/>
    <s v="restaurants"/>
    <x v="2520"/>
    <d v="2016-10-15T19:21:00"/>
    <x v="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x v="0"/>
    <n v="132"/>
    <b v="1"/>
    <s v="music/classical music"/>
    <n v="109"/>
    <n v="103.68170000000001"/>
    <x v="4"/>
    <s v="classical music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x v="0"/>
    <n v="27"/>
    <b v="1"/>
    <s v="music/classical music"/>
    <n v="100"/>
    <n v="185.18520000000001"/>
    <x v="4"/>
    <s v="classical music"/>
    <x v="2522"/>
    <d v="2016-04-22T14:52:00"/>
    <x v="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x v="2520"/>
    <x v="2523"/>
    <x v="0"/>
    <n v="26"/>
    <b v="1"/>
    <s v="music/classical music"/>
    <n v="156"/>
    <n v="54.153799999999997"/>
    <x v="4"/>
    <s v="classical music"/>
    <x v="2523"/>
    <d v="2014-11-18T00:24:52"/>
    <x v="0"/>
  </r>
  <r>
    <x v="2524"/>
    <x v="2523"/>
    <s v="We're bringing some of our favorite music from the past 10 years to disc for the first time ever."/>
    <n v="7500"/>
    <n v="7620"/>
    <x v="0"/>
    <s v="US"/>
    <s v="USD"/>
    <x v="2521"/>
    <x v="2524"/>
    <x v="0"/>
    <n v="43"/>
    <b v="1"/>
    <s v="music/classical music"/>
    <n v="102"/>
    <n v="177.20930000000001"/>
    <x v="4"/>
    <s v="classical music"/>
    <x v="2524"/>
    <d v="2014-12-21T04:30:00"/>
    <x v="0"/>
  </r>
  <r>
    <x v="2525"/>
    <x v="2524"/>
    <s v="Husband and wife operatic team specializing in German opera. Fundraising for an audition tour of Germany."/>
    <n v="8000"/>
    <n v="8026"/>
    <x v="0"/>
    <s v="US"/>
    <s v="USD"/>
    <x v="2522"/>
    <x v="2525"/>
    <x v="0"/>
    <n v="80"/>
    <b v="1"/>
    <s v="music/classical music"/>
    <n v="100"/>
    <n v="100.325"/>
    <x v="4"/>
    <s v="classical music"/>
    <x v="2525"/>
    <d v="2012-06-28T20:16:11"/>
    <x v="0"/>
  </r>
  <r>
    <x v="2526"/>
    <x v="2525"/>
    <s v="New music and arrangements, amazing sound, brass chamber music at the highest level!  Be a part of our community!"/>
    <n v="4000"/>
    <n v="4518"/>
    <x v="0"/>
    <s v="US"/>
    <s v="USD"/>
    <x v="2523"/>
    <x v="2526"/>
    <x v="0"/>
    <n v="33"/>
    <b v="1"/>
    <s v="music/classical music"/>
    <n v="113"/>
    <n v="136.9091"/>
    <x v="4"/>
    <s v="classical music"/>
    <x v="2526"/>
    <d v="2014-12-08T04:59:00"/>
    <x v="0"/>
  </r>
  <r>
    <x v="2527"/>
    <x v="2526"/>
    <s v="Five Programs of Benjamin Britten's vocal works featuring over 20 extraordinary vocalists and pianists."/>
    <n v="4000"/>
    <n v="4085"/>
    <x v="0"/>
    <s v="US"/>
    <s v="USD"/>
    <x v="2524"/>
    <x v="2527"/>
    <x v="0"/>
    <n v="71"/>
    <b v="1"/>
    <s v="music/classical music"/>
    <n v="102"/>
    <n v="57.535200000000003"/>
    <x v="4"/>
    <s v="classical music"/>
    <x v="2527"/>
    <d v="2013-10-18T03:59:00"/>
    <x v="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x v="2528"/>
    <x v="0"/>
    <n v="81"/>
    <b v="1"/>
    <s v="music/classical music"/>
    <n v="107"/>
    <n v="52.962800000000001"/>
    <x v="4"/>
    <s v="classical music"/>
    <x v="2528"/>
    <d v="2015-08-20T11:00:00"/>
    <x v="0"/>
  </r>
  <r>
    <x v="2529"/>
    <x v="2528"/>
    <s v="Opera. Short. New."/>
    <n v="6000"/>
    <n v="6257"/>
    <x v="0"/>
    <s v="US"/>
    <s v="USD"/>
    <x v="2526"/>
    <x v="2529"/>
    <x v="0"/>
    <n v="76"/>
    <b v="1"/>
    <s v="music/classical music"/>
    <n v="104"/>
    <n v="82.328900000000004"/>
    <x v="4"/>
    <s v="classical music"/>
    <x v="2529"/>
    <d v="2012-03-25T00:56:15"/>
    <x v="0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x v="2527"/>
    <x v="2530"/>
    <x v="0"/>
    <n v="48"/>
    <b v="1"/>
    <s v="music/classical music"/>
    <n v="100"/>
    <n v="135.41669999999999"/>
    <x v="4"/>
    <s v="classical music"/>
    <x v="2530"/>
    <d v="2015-04-20T04:50:00"/>
    <x v="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x v="2531"/>
    <x v="0"/>
    <n v="61"/>
    <b v="1"/>
    <s v="music/classical music"/>
    <n v="100"/>
    <n v="74.065600000000003"/>
    <x v="4"/>
    <s v="classical music"/>
    <x v="2531"/>
    <d v="2015-08-15T03:59:00"/>
    <x v="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x v="2532"/>
    <x v="0"/>
    <n v="60"/>
    <b v="1"/>
    <s v="music/classical music"/>
    <n v="126"/>
    <n v="84.083299999999994"/>
    <x v="4"/>
    <s v="classical music"/>
    <x v="2532"/>
    <d v="2012-08-16T20:22:46"/>
    <x v="0"/>
  </r>
  <r>
    <x v="2533"/>
    <x v="2532"/>
    <s v="HOLOGRAPHIC is raising money for our 2013 live, four-concert new music project and to commission composer Jonathan Sokol!"/>
    <n v="7500"/>
    <n v="8300"/>
    <x v="0"/>
    <s v="US"/>
    <s v="USD"/>
    <x v="2530"/>
    <x v="2533"/>
    <x v="0"/>
    <n v="136"/>
    <b v="1"/>
    <s v="music/classical music"/>
    <n v="111"/>
    <n v="61.029400000000003"/>
    <x v="4"/>
    <s v="classical music"/>
    <x v="2533"/>
    <d v="2013-03-01T18:01:08"/>
    <x v="0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x v="0"/>
    <n v="14"/>
    <b v="1"/>
    <s v="music/classical music"/>
    <n v="105"/>
    <n v="150"/>
    <x v="4"/>
    <s v="classical music"/>
    <x v="2534"/>
    <d v="2010-01-01T06:00:00"/>
    <x v="0"/>
  </r>
  <r>
    <x v="2535"/>
    <x v="2534"/>
    <s v="Mark Hayes: Requiem Recording"/>
    <n v="20000"/>
    <n v="20755"/>
    <x v="0"/>
    <s v="US"/>
    <s v="USD"/>
    <x v="2532"/>
    <x v="2535"/>
    <x v="0"/>
    <n v="78"/>
    <b v="1"/>
    <s v="music/classical music"/>
    <n v="104"/>
    <n v="266.08969999999999"/>
    <x v="4"/>
    <s v="classical music"/>
    <x v="2535"/>
    <d v="2014-12-01T19:59:05"/>
    <x v="0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x v="2533"/>
    <x v="2536"/>
    <x v="0"/>
    <n v="4"/>
    <b v="1"/>
    <s v="music/classical music"/>
    <n v="116"/>
    <n v="7.25"/>
    <x v="4"/>
    <s v="classical music"/>
    <x v="2536"/>
    <d v="2013-07-30T02:32:46"/>
    <x v="0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x v="2537"/>
    <x v="0"/>
    <n v="11"/>
    <b v="1"/>
    <s v="music/classical music"/>
    <n v="110"/>
    <n v="100"/>
    <x v="4"/>
    <s v="classical music"/>
    <x v="2537"/>
    <d v="2011-08-01T15:34:15"/>
    <x v="0"/>
  </r>
  <r>
    <x v="2538"/>
    <x v="2537"/>
    <s v="I will record 2 of Tomaso Albinoni's concertos for 2 oboes playing both parts myself."/>
    <n v="18000"/>
    <n v="20343.169999999998"/>
    <x v="0"/>
    <s v="US"/>
    <s v="USD"/>
    <x v="2535"/>
    <x v="2538"/>
    <x v="0"/>
    <n v="185"/>
    <b v="1"/>
    <s v="music/classical music"/>
    <n v="113"/>
    <n v="109.9631"/>
    <x v="4"/>
    <s v="classical music"/>
    <x v="2538"/>
    <d v="2013-02-24T04:59:00"/>
    <x v="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x v="2539"/>
    <x v="0"/>
    <n v="59"/>
    <b v="1"/>
    <s v="music/classical music"/>
    <n v="100"/>
    <n v="169.9153"/>
    <x v="4"/>
    <s v="classical music"/>
    <x v="2539"/>
    <d v="2015-02-02T21:39:12"/>
    <x v="0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x v="0"/>
    <n v="27"/>
    <b v="1"/>
    <s v="music/classical music"/>
    <n v="103"/>
    <n v="95.740700000000004"/>
    <x v="4"/>
    <s v="classical music"/>
    <x v="2540"/>
    <d v="2011-10-29T16:12:01"/>
    <x v="0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x v="2541"/>
    <x v="0"/>
    <n v="63"/>
    <b v="1"/>
    <s v="music/classical music"/>
    <n v="107"/>
    <n v="59.460299999999997"/>
    <x v="4"/>
    <s v="classical music"/>
    <x v="2541"/>
    <d v="2013-09-26T10:46:58"/>
    <x v="0"/>
  </r>
  <r>
    <x v="2542"/>
    <x v="2541"/>
    <s v="Marquita Renee Ntim records her first Classical Album, complete with her playing the viola, cello and singing opera."/>
    <n v="700"/>
    <n v="725"/>
    <x v="0"/>
    <s v="US"/>
    <s v="USD"/>
    <x v="2539"/>
    <x v="2542"/>
    <x v="0"/>
    <n v="13"/>
    <b v="1"/>
    <s v="music/classical music"/>
    <n v="104"/>
    <n v="55.769199999999998"/>
    <x v="4"/>
    <s v="classical music"/>
    <x v="2542"/>
    <d v="2013-10-01T03:59:00"/>
    <x v="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x v="2540"/>
    <x v="2543"/>
    <x v="0"/>
    <n v="13"/>
    <b v="1"/>
    <s v="music/classical music"/>
    <n v="156"/>
    <n v="30.076899999999998"/>
    <x v="4"/>
    <s v="classical music"/>
    <x v="2543"/>
    <d v="2011-01-02T03:00:00"/>
    <x v="0"/>
  </r>
  <r>
    <x v="2544"/>
    <x v="2543"/>
    <s v="Bringing choral music and performance opportunities to under-served youth in West Philadelphia"/>
    <n v="5000"/>
    <n v="5041"/>
    <x v="0"/>
    <s v="US"/>
    <s v="USD"/>
    <x v="2541"/>
    <x v="2544"/>
    <x v="0"/>
    <n v="57"/>
    <b v="1"/>
    <s v="music/classical music"/>
    <n v="101"/>
    <n v="88.438599999999994"/>
    <x v="4"/>
    <s v="classical music"/>
    <x v="2544"/>
    <d v="2012-07-08T12:29:29"/>
    <x v="0"/>
  </r>
  <r>
    <x v="2545"/>
    <x v="2544"/>
    <s v="We're recording our debut album: a CD of the string quartet and clarinet quintet by Stephan Krehl for the Naxos label"/>
    <n v="2000"/>
    <n v="3906"/>
    <x v="0"/>
    <s v="US"/>
    <s v="USD"/>
    <x v="2542"/>
    <x v="2545"/>
    <x v="0"/>
    <n v="61"/>
    <b v="1"/>
    <s v="music/classical music"/>
    <n v="195"/>
    <n v="64.032799999999995"/>
    <x v="4"/>
    <s v="classical music"/>
    <x v="2545"/>
    <d v="2015-02-27T00:30:00"/>
    <x v="0"/>
  </r>
  <r>
    <x v="2546"/>
    <x v="2545"/>
    <s v="We want to release an album of choral music by acclaimed Finnish composer Jaakko MÃ¤ntyjÃ¤rvi in 2014"/>
    <n v="3500"/>
    <n v="3910"/>
    <x v="0"/>
    <s v="US"/>
    <s v="USD"/>
    <x v="2543"/>
    <x v="2546"/>
    <x v="0"/>
    <n v="65"/>
    <b v="1"/>
    <s v="music/classical music"/>
    <n v="112"/>
    <n v="60.153799999999997"/>
    <x v="4"/>
    <s v="classical music"/>
    <x v="2546"/>
    <d v="2013-10-05T05:00:00"/>
    <x v="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x v="2547"/>
    <x v="0"/>
    <n v="134"/>
    <b v="1"/>
    <s v="music/classical music"/>
    <n v="120"/>
    <n v="49.194000000000003"/>
    <x v="4"/>
    <s v="classical music"/>
    <x v="2547"/>
    <d v="2012-04-04T17:33:23"/>
    <x v="0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x v="2548"/>
    <x v="0"/>
    <n v="37"/>
    <b v="1"/>
    <s v="music/classical music"/>
    <n v="102"/>
    <n v="165.16220000000001"/>
    <x v="4"/>
    <s v="classical music"/>
    <x v="2548"/>
    <d v="2016-09-30T04:27:00"/>
    <x v="0"/>
  </r>
  <r>
    <x v="2549"/>
    <x v="2548"/>
    <s v="A new opera in English by Mike Christie to be premiÃ¨red at the Arcola Theatre, London UK from 14th-17th August 2013."/>
    <n v="1570"/>
    <n v="1614"/>
    <x v="0"/>
    <s v="GB"/>
    <s v="GBP"/>
    <x v="2546"/>
    <x v="2549"/>
    <x v="0"/>
    <n v="37"/>
    <b v="1"/>
    <s v="music/classical music"/>
    <n v="103"/>
    <n v="43.621600000000001"/>
    <x v="4"/>
    <s v="classical music"/>
    <x v="2549"/>
    <d v="2013-05-31T17:00:00"/>
    <x v="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x v="2550"/>
    <x v="0"/>
    <n v="150"/>
    <b v="1"/>
    <s v="music/classical music"/>
    <n v="101"/>
    <n v="43.7"/>
    <x v="4"/>
    <s v="classical music"/>
    <x v="2550"/>
    <d v="2015-10-08T03:59:00"/>
    <x v="0"/>
  </r>
  <r>
    <x v="2551"/>
    <x v="2550"/>
    <s v="KCS seeks your support to off-set the cost of assembling a professional 25 piece orchestra for two choral performances."/>
    <n v="3675"/>
    <n v="3775.5"/>
    <x v="0"/>
    <s v="US"/>
    <s v="USD"/>
    <x v="2548"/>
    <x v="2551"/>
    <x v="0"/>
    <n v="56"/>
    <b v="1"/>
    <s v="music/classical music"/>
    <n v="103"/>
    <n v="67.419600000000003"/>
    <x v="4"/>
    <s v="classical music"/>
    <x v="2551"/>
    <d v="2012-03-21T20:48:00"/>
    <x v="0"/>
  </r>
  <r>
    <x v="2552"/>
    <x v="2551"/>
    <s v="World Premiere of a new oratorio with chorus, soloists, and orchestra, based on the Old Testament king and prophet, DAVID"/>
    <n v="3000"/>
    <n v="3195"/>
    <x v="0"/>
    <s v="US"/>
    <s v="USD"/>
    <x v="2549"/>
    <x v="2552"/>
    <x v="0"/>
    <n v="18"/>
    <b v="1"/>
    <s v="music/classical music"/>
    <n v="107"/>
    <n v="177.5"/>
    <x v="4"/>
    <s v="classical music"/>
    <x v="2552"/>
    <d v="2017-03-05T19:26:21"/>
    <x v="0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x v="2550"/>
    <x v="2553"/>
    <x v="0"/>
    <n v="60"/>
    <b v="1"/>
    <s v="music/classical music"/>
    <n v="156"/>
    <n v="38.883299999999998"/>
    <x v="4"/>
    <s v="classical music"/>
    <x v="2553"/>
    <d v="2012-09-21T04:46:47"/>
    <x v="0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x v="2554"/>
    <x v="0"/>
    <n v="67"/>
    <b v="1"/>
    <s v="music/classical music"/>
    <n v="123"/>
    <n v="54.985100000000003"/>
    <x v="4"/>
    <s v="classical music"/>
    <x v="2554"/>
    <d v="2015-06-01T03:59:00"/>
    <x v="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x v="2555"/>
    <x v="0"/>
    <n v="35"/>
    <b v="1"/>
    <s v="music/classical music"/>
    <n v="107"/>
    <n v="61.3429"/>
    <x v="4"/>
    <s v="classical music"/>
    <x v="2555"/>
    <d v="2012-05-28T15:43:13"/>
    <x v="0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x v="0"/>
    <n v="34"/>
    <b v="1"/>
    <s v="music/classical music"/>
    <n v="106"/>
    <n v="23.117599999999999"/>
    <x v="4"/>
    <s v="classical music"/>
    <x v="2556"/>
    <d v="2012-12-24T23:47:37"/>
    <x v="0"/>
  </r>
  <r>
    <x v="2557"/>
    <x v="2556"/>
    <s v="Raising money for our concert tour of Switzerland and Germany in June/July 2014"/>
    <n v="900"/>
    <n v="1066"/>
    <x v="0"/>
    <s v="GB"/>
    <s v="GBP"/>
    <x v="2554"/>
    <x v="2557"/>
    <x v="0"/>
    <n v="36"/>
    <b v="1"/>
    <s v="music/classical music"/>
    <n v="118"/>
    <n v="29.6111"/>
    <x v="4"/>
    <s v="classical music"/>
    <x v="2557"/>
    <d v="2014-05-15T17:53:06"/>
    <x v="0"/>
  </r>
  <r>
    <x v="2558"/>
    <x v="2557"/>
    <s v="The Hopkins Sinfonia is looking for your support to run our 2015 Season made up of five concerts."/>
    <n v="1250"/>
    <n v="1361"/>
    <x v="0"/>
    <s v="AU"/>
    <s v="AUD"/>
    <x v="2555"/>
    <x v="2558"/>
    <x v="0"/>
    <n v="18"/>
    <b v="1"/>
    <s v="music/classical music"/>
    <n v="109"/>
    <n v="75.611099999999993"/>
    <x v="4"/>
    <s v="classical music"/>
    <x v="2558"/>
    <d v="2015-05-01T13:59:00"/>
    <x v="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x v="2556"/>
    <x v="2559"/>
    <x v="0"/>
    <n v="25"/>
    <b v="1"/>
    <s v="music/classical music"/>
    <n v="111"/>
    <n v="35.6"/>
    <x v="4"/>
    <s v="classical music"/>
    <x v="2559"/>
    <d v="2011-11-15T19:37:00"/>
    <x v="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x v="2557"/>
    <x v="2560"/>
    <x v="0"/>
    <n v="21"/>
    <b v="1"/>
    <s v="music/classical music"/>
    <n v="100"/>
    <n v="143"/>
    <x v="4"/>
    <s v="classical music"/>
    <x v="2560"/>
    <d v="2015-03-06T22:49:34"/>
    <x v="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x v="2558"/>
    <x v="2561"/>
    <x v="0"/>
    <n v="0"/>
    <b v="0"/>
    <s v="food/food trucks"/>
    <n v="0"/>
    <s v="N/A"/>
    <x v="7"/>
    <s v="food trucks"/>
    <x v="2561"/>
    <d v="2015-10-13T12:41:29"/>
    <x v="0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x v="2559"/>
    <x v="2562"/>
    <x v="0"/>
    <n v="3"/>
    <b v="0"/>
    <s v="food/food trucks"/>
    <n v="1"/>
    <n v="25"/>
    <x v="7"/>
    <s v="food trucks"/>
    <x v="2562"/>
    <d v="2016-10-11T12:35:39"/>
    <x v="0"/>
  </r>
  <r>
    <x v="2563"/>
    <x v="2562"/>
    <s v="Michigan based bubble tea and specialty ice cream food truck"/>
    <n v="20000"/>
    <n v="0"/>
    <x v="1"/>
    <s v="US"/>
    <s v="USD"/>
    <x v="2560"/>
    <x v="2563"/>
    <x v="0"/>
    <n v="0"/>
    <b v="0"/>
    <s v="food/food trucks"/>
    <n v="0"/>
    <s v="N/A"/>
    <x v="7"/>
    <s v="food trucks"/>
    <x v="2563"/>
    <d v="2015-07-30T03:20:51"/>
    <x v="0"/>
  </r>
  <r>
    <x v="2564"/>
    <x v="2563"/>
    <s v="We want to bring the wonderful flavors of the Jersey Shore, my home, to my new home in Winnipeg, the center of Canada."/>
    <n v="40000"/>
    <n v="0"/>
    <x v="1"/>
    <s v="CA"/>
    <s v="CAD"/>
    <x v="2561"/>
    <x v="2564"/>
    <x v="0"/>
    <n v="0"/>
    <b v="0"/>
    <s v="food/food trucks"/>
    <n v="0"/>
    <s v="N/A"/>
    <x v="7"/>
    <s v="food trucks"/>
    <x v="2564"/>
    <d v="2014-08-01T00:58:19"/>
    <x v="0"/>
  </r>
  <r>
    <x v="2565"/>
    <x v="2564"/>
    <s v="The Sketchy Pelican. Is my vision to bring raw, honest, soulful, creative, thoght provoking cuisine to food truck form"/>
    <n v="10000"/>
    <n v="100"/>
    <x v="1"/>
    <s v="US"/>
    <s v="USD"/>
    <x v="2562"/>
    <x v="2565"/>
    <x v="0"/>
    <n v="1"/>
    <b v="0"/>
    <s v="food/food trucks"/>
    <n v="1"/>
    <n v="100"/>
    <x v="7"/>
    <s v="food trucks"/>
    <x v="2565"/>
    <d v="2016-05-09T20:50:00"/>
    <x v="0"/>
  </r>
  <r>
    <x v="2566"/>
    <x v="2565"/>
    <s v="You can skip the hotdog cart and enjoy fresh, hot, delicious, handmade pizza when Mamma B's takes her show on the road!"/>
    <n v="35000"/>
    <n v="0"/>
    <x v="1"/>
    <s v="US"/>
    <s v="USD"/>
    <x v="2563"/>
    <x v="2566"/>
    <x v="0"/>
    <n v="0"/>
    <b v="0"/>
    <s v="food/food trucks"/>
    <n v="0"/>
    <s v="N/A"/>
    <x v="7"/>
    <s v="food trucks"/>
    <x v="2566"/>
    <d v="2014-08-21T23:32:28"/>
    <x v="0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x v="2564"/>
    <x v="2567"/>
    <x v="0"/>
    <n v="2"/>
    <b v="0"/>
    <s v="food/food trucks"/>
    <n v="0"/>
    <n v="60"/>
    <x v="7"/>
    <s v="food trucks"/>
    <x v="2567"/>
    <d v="2015-04-23T21:05:38"/>
    <x v="0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x v="2565"/>
    <x v="2568"/>
    <x v="0"/>
    <n v="1"/>
    <b v="0"/>
    <s v="food/food trucks"/>
    <n v="1"/>
    <n v="50"/>
    <x v="7"/>
    <s v="food trucks"/>
    <x v="2568"/>
    <d v="2016-09-01T15:59:54"/>
    <x v="0"/>
  </r>
  <r>
    <x v="2569"/>
    <x v="2568"/>
    <s v="With your help, I would be able to get a truck and start the process of getting it ready for the 2016 season."/>
    <n v="6500"/>
    <n v="145"/>
    <x v="1"/>
    <s v="US"/>
    <s v="USD"/>
    <x v="2566"/>
    <x v="2569"/>
    <x v="0"/>
    <n v="2"/>
    <b v="0"/>
    <s v="food/food trucks"/>
    <n v="2"/>
    <n v="72.5"/>
    <x v="7"/>
    <s v="food trucks"/>
    <x v="2569"/>
    <d v="2015-09-17T02:31:52"/>
    <x v="0"/>
  </r>
  <r>
    <x v="2570"/>
    <x v="2569"/>
    <s v="A family run mobile wood fired pizza oven serving up unique artisan pizzas created by award winning Chef Brandon Mathias!"/>
    <n v="7000"/>
    <n v="59"/>
    <x v="1"/>
    <s v="US"/>
    <s v="USD"/>
    <x v="2567"/>
    <x v="2570"/>
    <x v="0"/>
    <n v="2"/>
    <b v="0"/>
    <s v="food/food trucks"/>
    <n v="1"/>
    <n v="29.5"/>
    <x v="7"/>
    <s v="food trucks"/>
    <x v="2570"/>
    <d v="2017-02-08T21:40:35"/>
    <x v="0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x v="2568"/>
    <x v="2571"/>
    <x v="0"/>
    <n v="4"/>
    <b v="0"/>
    <s v="food/food trucks"/>
    <n v="0"/>
    <n v="62.5"/>
    <x v="7"/>
    <s v="food trucks"/>
    <x v="2571"/>
    <d v="2016-05-19T08:12:01"/>
    <x v="0"/>
  </r>
  <r>
    <x v="2572"/>
    <x v="2571"/>
    <s v="Mesquite smoked brisket nachos, food truck style, with homemade salsa to make your taste buds dance."/>
    <n v="30000"/>
    <n v="0"/>
    <x v="1"/>
    <s v="US"/>
    <s v="USD"/>
    <x v="2569"/>
    <x v="2572"/>
    <x v="0"/>
    <n v="0"/>
    <b v="0"/>
    <s v="food/food trucks"/>
    <n v="0"/>
    <s v="N/A"/>
    <x v="7"/>
    <s v="food trucks"/>
    <x v="2572"/>
    <d v="2015-04-13T02:51:57"/>
    <x v="0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x v="2573"/>
    <x v="0"/>
    <n v="0"/>
    <b v="0"/>
    <s v="food/food trucks"/>
    <n v="0"/>
    <s v="N/A"/>
    <x v="7"/>
    <s v="food trucks"/>
    <x v="2573"/>
    <d v="2014-08-23T14:12:29"/>
    <x v="0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x v="0"/>
    <n v="0"/>
    <b v="0"/>
    <s v="food/food trucks"/>
    <n v="0"/>
    <s v="N/A"/>
    <x v="7"/>
    <s v="food trucks"/>
    <x v="2574"/>
    <d v="2016-05-18T19:49:05"/>
    <x v="0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x v="2575"/>
    <x v="0"/>
    <n v="0"/>
    <b v="0"/>
    <s v="food/food trucks"/>
    <n v="0"/>
    <s v="N/A"/>
    <x v="7"/>
    <s v="food trucks"/>
    <x v="2575"/>
    <d v="2015-01-12T02:36:34"/>
    <x v="0"/>
  </r>
  <r>
    <x v="2576"/>
    <x v="2575"/>
    <s v="A New Twist with an American and Philippine fast food Mobile Trailer."/>
    <n v="10000"/>
    <n v="0"/>
    <x v="1"/>
    <s v="US"/>
    <s v="USD"/>
    <x v="2573"/>
    <x v="2576"/>
    <x v="0"/>
    <n v="0"/>
    <b v="0"/>
    <s v="food/food trucks"/>
    <n v="0"/>
    <s v="N/A"/>
    <x v="7"/>
    <s v="food trucks"/>
    <x v="2576"/>
    <d v="2015-04-10T23:14:07"/>
    <x v="0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x v="2577"/>
    <x v="0"/>
    <n v="0"/>
    <b v="0"/>
    <s v="food/food trucks"/>
    <n v="0"/>
    <s v="N/A"/>
    <x v="7"/>
    <s v="food trucks"/>
    <x v="2577"/>
    <d v="2014-08-04T19:41:37"/>
    <x v="0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x v="0"/>
    <n v="0"/>
    <b v="0"/>
    <s v="food/food trucks"/>
    <n v="0"/>
    <s v="N/A"/>
    <x v="7"/>
    <s v="food trucks"/>
    <x v="2578"/>
    <d v="2015-10-09T17:00:00"/>
    <x v="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x v="2579"/>
    <x v="0"/>
    <n v="12"/>
    <b v="0"/>
    <s v="food/food trucks"/>
    <n v="0"/>
    <n v="23.083300000000001"/>
    <x v="7"/>
    <s v="food trucks"/>
    <x v="2579"/>
    <d v="2014-09-15T19:55:03"/>
    <x v="0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x v="2577"/>
    <x v="2580"/>
    <x v="0"/>
    <n v="2"/>
    <b v="0"/>
    <s v="food/food trucks"/>
    <n v="1"/>
    <n v="25.5"/>
    <x v="7"/>
    <s v="food trucks"/>
    <x v="2580"/>
    <d v="2015-05-16T03:00:00"/>
    <x v="0"/>
  </r>
  <r>
    <x v="2581"/>
    <x v="2580"/>
    <s v="Creating a Food Truck to bring gourmet sausage sliders to Jacksonville, FL for breakfast, lunch, and special events."/>
    <n v="5000"/>
    <n v="530"/>
    <x v="2"/>
    <s v="US"/>
    <s v="USD"/>
    <x v="2578"/>
    <x v="2581"/>
    <x v="0"/>
    <n v="11"/>
    <b v="0"/>
    <s v="food/food trucks"/>
    <n v="11"/>
    <n v="48.181800000000003"/>
    <x v="7"/>
    <s v="food trucks"/>
    <x v="2581"/>
    <d v="2015-11-16T16:04:58"/>
    <x v="0"/>
  </r>
  <r>
    <x v="2582"/>
    <x v="2581"/>
    <s v="The place where chicken meets liquor for the first time!"/>
    <n v="90000"/>
    <n v="1"/>
    <x v="2"/>
    <s v="US"/>
    <s v="USD"/>
    <x v="2579"/>
    <x v="2582"/>
    <x v="0"/>
    <n v="1"/>
    <b v="0"/>
    <s v="food/food trucks"/>
    <n v="0"/>
    <n v="1"/>
    <x v="7"/>
    <s v="food trucks"/>
    <x v="2582"/>
    <d v="2016-10-29T23:43:54"/>
    <x v="0"/>
  </r>
  <r>
    <x v="2583"/>
    <x v="2582"/>
    <s v="Crazy Daisy will become the newest member of the food truck distributors in Kansas City, Missouri."/>
    <n v="1000"/>
    <n v="5"/>
    <x v="2"/>
    <s v="US"/>
    <s v="USD"/>
    <x v="2580"/>
    <x v="2583"/>
    <x v="0"/>
    <n v="5"/>
    <b v="0"/>
    <s v="food/food trucks"/>
    <n v="1"/>
    <n v="1"/>
    <x v="7"/>
    <s v="food trucks"/>
    <x v="2583"/>
    <d v="2015-03-16T17:28:00"/>
    <x v="0"/>
  </r>
  <r>
    <x v="2584"/>
    <x v="2583"/>
    <s v="Bringing quality food to the masses using local premium ingredients, but at a food truck price!"/>
    <n v="10000"/>
    <n v="0"/>
    <x v="2"/>
    <s v="US"/>
    <s v="USD"/>
    <x v="2581"/>
    <x v="2584"/>
    <x v="0"/>
    <n v="0"/>
    <b v="0"/>
    <s v="food/food trucks"/>
    <n v="0"/>
    <s v="N/A"/>
    <x v="7"/>
    <s v="food trucks"/>
    <x v="2584"/>
    <d v="2015-06-15T04:09:29"/>
    <x v="0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x v="2585"/>
    <x v="0"/>
    <n v="1"/>
    <b v="0"/>
    <s v="food/food trucks"/>
    <n v="0"/>
    <n v="50"/>
    <x v="7"/>
    <s v="food trucks"/>
    <x v="2585"/>
    <d v="2014-07-05T23:07:12"/>
    <x v="0"/>
  </r>
  <r>
    <x v="2586"/>
    <x v="2585"/>
    <s v="I would like to bring fresh salad and food to the streets of London at a reasonable price."/>
    <n v="3000"/>
    <n v="5"/>
    <x v="2"/>
    <s v="GB"/>
    <s v="GBP"/>
    <x v="2583"/>
    <x v="2586"/>
    <x v="0"/>
    <n v="1"/>
    <b v="0"/>
    <s v="food/food trucks"/>
    <n v="0"/>
    <n v="5"/>
    <x v="7"/>
    <s v="food trucks"/>
    <x v="2586"/>
    <d v="2015-12-25T07:55:36"/>
    <x v="0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x v="2584"/>
    <x v="2587"/>
    <x v="0"/>
    <n v="6"/>
    <b v="0"/>
    <s v="food/food trucks"/>
    <n v="2"/>
    <n v="202.83330000000001"/>
    <x v="7"/>
    <s v="food trucks"/>
    <x v="2587"/>
    <d v="2015-12-30T16:12:33"/>
    <x v="0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x v="2588"/>
    <x v="0"/>
    <n v="8"/>
    <b v="0"/>
    <s v="food/food trucks"/>
    <n v="4"/>
    <n v="29.125"/>
    <x v="7"/>
    <s v="food trucks"/>
    <x v="2588"/>
    <d v="2015-03-31T13:14:00"/>
    <x v="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x v="2586"/>
    <x v="2589"/>
    <x v="0"/>
    <n v="1"/>
    <b v="0"/>
    <s v="food/food trucks"/>
    <n v="0"/>
    <n v="5"/>
    <x v="7"/>
    <s v="food trucks"/>
    <x v="2589"/>
    <d v="2016-03-23T11:52:07"/>
    <x v="0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x v="2590"/>
    <x v="0"/>
    <n v="0"/>
    <b v="0"/>
    <s v="food/food trucks"/>
    <n v="0"/>
    <s v="N/A"/>
    <x v="7"/>
    <s v="food trucks"/>
    <x v="2590"/>
    <d v="2016-01-26T14:08:17"/>
    <x v="0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x v="2588"/>
    <x v="2591"/>
    <x v="0"/>
    <n v="2"/>
    <b v="0"/>
    <s v="food/food trucks"/>
    <n v="2"/>
    <n v="13"/>
    <x v="7"/>
    <s v="food trucks"/>
    <x v="2591"/>
    <d v="2016-03-13T20:45:24"/>
    <x v="0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x v="2592"/>
    <x v="0"/>
    <n v="1"/>
    <b v="0"/>
    <s v="food/food trucks"/>
    <n v="0"/>
    <n v="50"/>
    <x v="7"/>
    <s v="food trucks"/>
    <x v="2592"/>
    <d v="2014-10-05T19:13:41"/>
    <x v="0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x v="2590"/>
    <x v="2593"/>
    <x v="0"/>
    <n v="0"/>
    <b v="0"/>
    <s v="food/food trucks"/>
    <n v="0"/>
    <s v="N/A"/>
    <x v="7"/>
    <s v="food trucks"/>
    <x v="2593"/>
    <d v="2015-04-25T20:17:06"/>
    <x v="0"/>
  </r>
  <r>
    <x v="2594"/>
    <x v="2593"/>
    <s v="New, small home business, looking to take some Granny's old recipes along with some of my own creations to the streets!"/>
    <n v="80000"/>
    <n v="1"/>
    <x v="2"/>
    <s v="US"/>
    <s v="USD"/>
    <x v="2591"/>
    <x v="2594"/>
    <x v="0"/>
    <n v="1"/>
    <b v="0"/>
    <s v="food/food trucks"/>
    <n v="0"/>
    <n v="1"/>
    <x v="7"/>
    <s v="food trucks"/>
    <x v="2594"/>
    <d v="2014-08-07T23:13:48"/>
    <x v="0"/>
  </r>
  <r>
    <x v="2595"/>
    <x v="2594"/>
    <s v="Looking to put the best baked goods in Bowling Green on wheels"/>
    <n v="15000"/>
    <n v="1825"/>
    <x v="2"/>
    <s v="US"/>
    <s v="USD"/>
    <x v="2592"/>
    <x v="2595"/>
    <x v="0"/>
    <n v="19"/>
    <b v="0"/>
    <s v="food/food trucks"/>
    <n v="12"/>
    <n v="96.052599999999998"/>
    <x v="7"/>
    <s v="food trucks"/>
    <x v="2595"/>
    <d v="2017-02-24T05:51:40"/>
    <x v="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x v="2593"/>
    <x v="2596"/>
    <x v="0"/>
    <n v="27"/>
    <b v="0"/>
    <s v="food/food trucks"/>
    <n v="24"/>
    <n v="305.77780000000001"/>
    <x v="7"/>
    <s v="food trucks"/>
    <x v="2596"/>
    <d v="2014-08-07T15:56:49"/>
    <x v="0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x v="2594"/>
    <x v="2597"/>
    <x v="0"/>
    <n v="7"/>
    <b v="0"/>
    <s v="food/food trucks"/>
    <n v="6"/>
    <n v="12.142899999999999"/>
    <x v="7"/>
    <s v="food trucks"/>
    <x v="2597"/>
    <d v="2016-06-19T08:11:57"/>
    <x v="0"/>
  </r>
  <r>
    <x v="2598"/>
    <x v="2597"/>
    <s v="I'm ready to make Tulsa happy and aware that love and kindness go hand in hand with good food!"/>
    <n v="3000"/>
    <n v="1170"/>
    <x v="2"/>
    <s v="US"/>
    <s v="USD"/>
    <x v="2595"/>
    <x v="2598"/>
    <x v="0"/>
    <n v="14"/>
    <b v="0"/>
    <s v="food/food trucks"/>
    <n v="39"/>
    <n v="83.571399999999997"/>
    <x v="7"/>
    <s v="food trucks"/>
    <x v="2598"/>
    <d v="2015-09-23T20:10:01"/>
    <x v="0"/>
  </r>
  <r>
    <x v="2599"/>
    <x v="2598"/>
    <s v="The Empty Ramekins Catering Group is looking for your help to start up in Miami Florida!!!!"/>
    <n v="9041"/>
    <n v="90"/>
    <x v="2"/>
    <s v="US"/>
    <s v="USD"/>
    <x v="2596"/>
    <x v="2599"/>
    <x v="0"/>
    <n v="5"/>
    <b v="0"/>
    <s v="food/food trucks"/>
    <n v="1"/>
    <n v="18"/>
    <x v="7"/>
    <s v="food trucks"/>
    <x v="2599"/>
    <d v="2014-08-03T18:05:47"/>
    <x v="0"/>
  </r>
  <r>
    <x v="2600"/>
    <x v="2599"/>
    <s v="On Sunday November 8, 2015 our food truck burned to the ground. Please help us get rebuilt."/>
    <n v="50000"/>
    <n v="3466"/>
    <x v="2"/>
    <s v="US"/>
    <s v="USD"/>
    <x v="2597"/>
    <x v="2600"/>
    <x v="0"/>
    <n v="30"/>
    <b v="0"/>
    <s v="food/food trucks"/>
    <n v="7"/>
    <n v="115.5333"/>
    <x v="7"/>
    <s v="food trucks"/>
    <x v="2600"/>
    <d v="2016-03-25T20:36:40"/>
    <x v="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x v="2601"/>
    <x v="1"/>
    <n v="151"/>
    <b v="1"/>
    <s v="technology/space exploration"/>
    <n v="661"/>
    <n v="21.900700000000001"/>
    <x v="2"/>
    <s v="space exploration"/>
    <x v="2601"/>
    <d v="2012-09-13T03:59:00"/>
    <x v="0"/>
  </r>
  <r>
    <x v="2602"/>
    <x v="2601"/>
    <s v="Three screen-printed posters celebrating the most popular and most notable interplanetary robotic space missions."/>
    <n v="12000"/>
    <n v="39131"/>
    <x v="0"/>
    <s v="US"/>
    <s v="USD"/>
    <x v="2599"/>
    <x v="2602"/>
    <x v="1"/>
    <n v="489"/>
    <b v="1"/>
    <s v="technology/space exploration"/>
    <n v="326"/>
    <n v="80.022499999999994"/>
    <x v="2"/>
    <s v="space exploration"/>
    <x v="2602"/>
    <d v="2014-11-12T21:20:00"/>
    <x v="0"/>
  </r>
  <r>
    <x v="2603"/>
    <x v="2602"/>
    <s v="I will be building a mock space station and simulate living on Mars for two weeks."/>
    <n v="1750"/>
    <n v="1776"/>
    <x v="0"/>
    <s v="US"/>
    <s v="USD"/>
    <x v="2600"/>
    <x v="2603"/>
    <x v="1"/>
    <n v="50"/>
    <b v="1"/>
    <s v="technology/space exploration"/>
    <n v="101"/>
    <n v="35.520000000000003"/>
    <x v="2"/>
    <s v="space exploration"/>
    <x v="2603"/>
    <d v="2013-12-23T21:54:14"/>
    <x v="0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x v="1"/>
    <n v="321"/>
    <b v="1"/>
    <s v="technology/space exploration"/>
    <n v="104"/>
    <n v="64.933300000000003"/>
    <x v="2"/>
    <s v="space exploration"/>
    <x v="2604"/>
    <d v="2012-04-29T01:13:43"/>
    <x v="0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x v="1"/>
    <n v="1762"/>
    <b v="1"/>
    <s v="technology/space exploration"/>
    <n v="107"/>
    <n v="60.965699999999998"/>
    <x v="2"/>
    <s v="space exploration"/>
    <x v="2605"/>
    <d v="2016-06-17T12:59:50"/>
    <x v="0"/>
  </r>
  <r>
    <x v="2606"/>
    <x v="2605"/>
    <s v="PongSat 2 !!!!!_x000a__x000a_On September 27, 2014 we are going to send 2000 student projects to the edge of space."/>
    <n v="11000"/>
    <n v="12106"/>
    <x v="0"/>
    <s v="US"/>
    <s v="USD"/>
    <x v="2603"/>
    <x v="2606"/>
    <x v="1"/>
    <n v="385"/>
    <b v="1"/>
    <s v="technology/space exploration"/>
    <n v="110"/>
    <n v="31.444199999999999"/>
    <x v="2"/>
    <s v="space exploration"/>
    <x v="2606"/>
    <d v="2014-04-29T17:06:22"/>
    <x v="0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x v="2604"/>
    <x v="2607"/>
    <x v="1"/>
    <n v="398"/>
    <b v="1"/>
    <s v="technology/space exploration"/>
    <n v="408"/>
    <n v="81.949700000000007"/>
    <x v="2"/>
    <s v="space exploration"/>
    <x v="2607"/>
    <d v="2015-08-12T02:00:00"/>
    <x v="0"/>
  </r>
  <r>
    <x v="2608"/>
    <x v="2607"/>
    <s v="Giant Leaps featuring the historic missions of human spaceflight is the third in our series of space exploration prints"/>
    <n v="8000"/>
    <n v="17914"/>
    <x v="0"/>
    <s v="US"/>
    <s v="USD"/>
    <x v="2605"/>
    <x v="2608"/>
    <x v="1"/>
    <n v="304"/>
    <b v="1"/>
    <s v="technology/space exploration"/>
    <n v="224"/>
    <n v="58.927599999999998"/>
    <x v="2"/>
    <s v="space exploration"/>
    <x v="2608"/>
    <d v="2017-03-15T00:00:00"/>
    <x v="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x v="2609"/>
    <x v="1"/>
    <n v="676"/>
    <b v="1"/>
    <s v="technology/space exploration"/>
    <n v="304"/>
    <n v="157.29349999999999"/>
    <x v="2"/>
    <s v="space exploration"/>
    <x v="2609"/>
    <d v="2012-07-15T05:42:31"/>
    <x v="0"/>
  </r>
  <r>
    <x v="2610"/>
    <x v="2609"/>
    <s v="Preserve the telescope that Clyde Tombaugh used to discover Pluto for generations to come!"/>
    <n v="22765"/>
    <n v="32172.66"/>
    <x v="0"/>
    <s v="US"/>
    <s v="USD"/>
    <x v="2607"/>
    <x v="2610"/>
    <x v="1"/>
    <n v="577"/>
    <b v="1"/>
    <s v="technology/space exploration"/>
    <n v="141"/>
    <n v="55.758499999999998"/>
    <x v="2"/>
    <s v="space exploration"/>
    <x v="2610"/>
    <d v="2016-08-22T06:59:00"/>
    <x v="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x v="1"/>
    <n v="3663"/>
    <b v="1"/>
    <s v="technology/space exploration"/>
    <n v="2791"/>
    <n v="83.802899999999994"/>
    <x v="2"/>
    <s v="space exploration"/>
    <x v="2611"/>
    <d v="2017-01-02T22:59:00"/>
    <x v="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x v="2609"/>
    <x v="2612"/>
    <x v="1"/>
    <n v="294"/>
    <b v="1"/>
    <s v="technology/space exploration"/>
    <n v="172"/>
    <n v="58.422199999999997"/>
    <x v="2"/>
    <s v="space exploration"/>
    <x v="2612"/>
    <d v="2015-01-09T03:26:10"/>
    <x v="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x v="2613"/>
    <x v="1"/>
    <n v="28"/>
    <b v="1"/>
    <s v="technology/space exploration"/>
    <n v="101"/>
    <n v="270.57139999999998"/>
    <x v="2"/>
    <s v="space exploration"/>
    <x v="2613"/>
    <d v="2012-09-21T19:38:14"/>
    <x v="0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x v="2614"/>
    <x v="1"/>
    <n v="100"/>
    <b v="1"/>
    <s v="technology/space exploration"/>
    <n v="102"/>
    <n v="107.1"/>
    <x v="2"/>
    <s v="space exploration"/>
    <x v="2614"/>
    <d v="2014-04-30T05:00:00"/>
    <x v="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x v="2615"/>
    <x v="0"/>
    <n v="72"/>
    <b v="1"/>
    <s v="technology/space exploration"/>
    <n v="170"/>
    <n v="47.180599999999998"/>
    <x v="2"/>
    <s v="space exploration"/>
    <x v="2615"/>
    <d v="2016-04-30T12:00:00"/>
    <x v="0"/>
  </r>
  <r>
    <x v="2616"/>
    <x v="2615"/>
    <s v="Production of variously-sized deployable models of NASA's James Webb Space Telescope to promote hands-on learning."/>
    <n v="25000"/>
    <n v="28633.5"/>
    <x v="0"/>
    <s v="US"/>
    <s v="USD"/>
    <x v="2613"/>
    <x v="2616"/>
    <x v="1"/>
    <n v="238"/>
    <b v="1"/>
    <s v="technology/space exploration"/>
    <n v="115"/>
    <n v="120.30880000000001"/>
    <x v="2"/>
    <s v="space exploration"/>
    <x v="2616"/>
    <d v="2015-08-25T23:52:09"/>
    <x v="0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x v="2614"/>
    <x v="2617"/>
    <x v="1"/>
    <n v="159"/>
    <b v="1"/>
    <s v="technology/space exploration"/>
    <n v="878"/>
    <n v="27.5975"/>
    <x v="2"/>
    <s v="space exploration"/>
    <x v="2617"/>
    <d v="2014-10-20T20:59:11"/>
    <x v="0"/>
  </r>
  <r>
    <x v="2618"/>
    <x v="2617"/>
    <s v="LTD ED COLLECTIBLE SPACE ART FEAT. ASTRONAUTS"/>
    <n v="15000"/>
    <n v="15808"/>
    <x v="0"/>
    <s v="US"/>
    <s v="USD"/>
    <x v="2615"/>
    <x v="2618"/>
    <x v="1"/>
    <n v="77"/>
    <b v="1"/>
    <s v="technology/space exploration"/>
    <n v="105"/>
    <n v="205.2987"/>
    <x v="2"/>
    <s v="space exploration"/>
    <x v="2618"/>
    <d v="2015-12-01T20:01:01"/>
    <x v="0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x v="2619"/>
    <x v="1"/>
    <n v="53"/>
    <b v="1"/>
    <s v="technology/space exploration"/>
    <n v="188"/>
    <n v="35.547199999999997"/>
    <x v="2"/>
    <s v="space exploration"/>
    <x v="2619"/>
    <d v="2015-10-23T11:00:00"/>
    <x v="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x v="1"/>
    <n v="1251"/>
    <b v="1"/>
    <s v="technology/space exploration"/>
    <n v="144"/>
    <n v="74.639499999999998"/>
    <x v="2"/>
    <s v="space exploration"/>
    <x v="2620"/>
    <d v="2015-10-11T01:00:00"/>
    <x v="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x v="2621"/>
    <x v="1"/>
    <n v="465"/>
    <b v="1"/>
    <s v="technology/space exploration"/>
    <n v="146"/>
    <n v="47.058100000000003"/>
    <x v="2"/>
    <s v="space exploration"/>
    <x v="2621"/>
    <d v="2015-05-21T17:56:28"/>
    <x v="0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x v="2622"/>
    <x v="0"/>
    <n v="74"/>
    <b v="1"/>
    <s v="technology/space exploration"/>
    <n v="131"/>
    <n v="26.5914"/>
    <x v="2"/>
    <s v="space exploration"/>
    <x v="2622"/>
    <d v="2016-12-30T17:50:16"/>
    <x v="0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x v="2623"/>
    <x v="0"/>
    <n v="62"/>
    <b v="1"/>
    <s v="technology/space exploration"/>
    <n v="114"/>
    <n v="36.7742"/>
    <x v="2"/>
    <s v="space exploration"/>
    <x v="2623"/>
    <d v="2016-12-02T06:09:26"/>
    <x v="0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x v="2624"/>
    <x v="0"/>
    <n v="3468"/>
    <b v="1"/>
    <s v="technology/space exploration"/>
    <n v="1379"/>
    <n v="31.820499999999999"/>
    <x v="2"/>
    <s v="space exploration"/>
    <x v="2624"/>
    <d v="2012-09-13T10:07:02"/>
    <x v="0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x v="2625"/>
    <x v="0"/>
    <n v="52"/>
    <b v="1"/>
    <s v="technology/space exploration"/>
    <n v="956"/>
    <n v="27.576899999999998"/>
    <x v="2"/>
    <s v="space exploration"/>
    <x v="2625"/>
    <d v="2016-11-09T20:26:48"/>
    <x v="0"/>
  </r>
  <r>
    <x v="2626"/>
    <x v="2625"/>
    <s v="Support the accreditation of our online STEM Mentoring Program with the International Mentoring Association"/>
    <n v="2500"/>
    <n v="2800"/>
    <x v="0"/>
    <s v="US"/>
    <s v="USD"/>
    <x v="2623"/>
    <x v="2626"/>
    <x v="0"/>
    <n v="50"/>
    <b v="1"/>
    <s v="technology/space exploration"/>
    <n v="112"/>
    <n v="56"/>
    <x v="2"/>
    <s v="space exploration"/>
    <x v="2626"/>
    <d v="2015-06-03T15:04:29"/>
    <x v="0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x v="2627"/>
    <x v="0"/>
    <n v="45"/>
    <b v="1"/>
    <s v="technology/space exploration"/>
    <n v="647"/>
    <n v="21.555599999999998"/>
    <x v="2"/>
    <s v="space exploration"/>
    <x v="2627"/>
    <d v="2015-11-26T20:54:21"/>
    <x v="0"/>
  </r>
  <r>
    <x v="2628"/>
    <x v="2627"/>
    <s v="A high school freshman is sending pie into space and you can be a part of it.  GO SCIENCE!!!"/>
    <n v="839"/>
    <n v="926"/>
    <x v="0"/>
    <s v="US"/>
    <s v="USD"/>
    <x v="2625"/>
    <x v="2628"/>
    <x v="0"/>
    <n v="21"/>
    <b v="1"/>
    <s v="technology/space exploration"/>
    <n v="110"/>
    <n v="44.095199999999998"/>
    <x v="2"/>
    <s v="space exploration"/>
    <x v="2628"/>
    <d v="2014-11-30T23:11:07"/>
    <x v="0"/>
  </r>
  <r>
    <x v="2629"/>
    <x v="2628"/>
    <s v="The first international contest to let students shape the future of interstellar travel."/>
    <n v="5000"/>
    <n v="6387"/>
    <x v="0"/>
    <s v="GB"/>
    <s v="GBP"/>
    <x v="2626"/>
    <x v="2629"/>
    <x v="0"/>
    <n v="100"/>
    <b v="1"/>
    <s v="technology/space exploration"/>
    <n v="128"/>
    <n v="63.87"/>
    <x v="2"/>
    <s v="space exploration"/>
    <x v="2629"/>
    <d v="2015-05-14T12:55:22"/>
    <x v="0"/>
  </r>
  <r>
    <x v="2630"/>
    <x v="2629"/>
    <s v="Free and easy to use information when asteroids pass closer than the Moon. Stretch - take photos of all of these asteroids"/>
    <n v="2000"/>
    <n v="3158"/>
    <x v="0"/>
    <s v="AU"/>
    <s v="AUD"/>
    <x v="2627"/>
    <x v="2630"/>
    <x v="0"/>
    <n v="81"/>
    <b v="1"/>
    <s v="technology/space exploration"/>
    <n v="158"/>
    <n v="38.987699999999997"/>
    <x v="2"/>
    <s v="space exploration"/>
    <x v="2630"/>
    <d v="2016-06-30T10:00:00"/>
    <x v="0"/>
  </r>
  <r>
    <x v="2631"/>
    <x v="2630"/>
    <s v="Starship Congress 2015 is a deep-space &amp; interstellar science summit staged by Icarus Interstellar."/>
    <n v="20000"/>
    <n v="22933.05"/>
    <x v="0"/>
    <s v="US"/>
    <s v="USD"/>
    <x v="2628"/>
    <x v="2631"/>
    <x v="0"/>
    <n v="286"/>
    <b v="1"/>
    <s v="technology/space exploration"/>
    <n v="115"/>
    <n v="80.185500000000005"/>
    <x v="2"/>
    <s v="space exploration"/>
    <x v="2631"/>
    <d v="2015-08-30T04:03:47"/>
    <x v="0"/>
  </r>
  <r>
    <x v="2632"/>
    <x v="2631"/>
    <s v="Students from 3 universities are designing a dual stage rocket to test experimental rocket technology."/>
    <n v="1070"/>
    <n v="1466"/>
    <x v="0"/>
    <s v="US"/>
    <s v="USD"/>
    <x v="2629"/>
    <x v="2632"/>
    <x v="0"/>
    <n v="42"/>
    <b v="1"/>
    <s v="technology/space exploration"/>
    <n v="137"/>
    <n v="34.904800000000002"/>
    <x v="2"/>
    <s v="space exploration"/>
    <x v="2632"/>
    <d v="2016-05-29T01:28:59"/>
    <x v="0"/>
  </r>
  <r>
    <x v="2633"/>
    <x v="2632"/>
    <s v="A device that lights up whenever the International Space Station is nearby (that happens more often than you might expect)"/>
    <n v="5000"/>
    <n v="17731"/>
    <x v="0"/>
    <s v="US"/>
    <s v="USD"/>
    <x v="2630"/>
    <x v="2633"/>
    <x v="0"/>
    <n v="199"/>
    <b v="1"/>
    <s v="technology/space exploration"/>
    <n v="355"/>
    <n v="89.100499999999997"/>
    <x v="2"/>
    <s v="space exploration"/>
    <x v="2633"/>
    <d v="2014-02-27T23:00:00"/>
    <x v="0"/>
  </r>
  <r>
    <x v="2634"/>
    <x v="2633"/>
    <s v="After a unsuccessful recovery last time we are trying again to successfully launch and recover a weather balloon from space."/>
    <n v="930"/>
    <n v="986"/>
    <x v="0"/>
    <s v="US"/>
    <s v="USD"/>
    <x v="2631"/>
    <x v="2634"/>
    <x v="0"/>
    <n v="25"/>
    <b v="1"/>
    <s v="technology/space exploration"/>
    <n v="106"/>
    <n v="39.44"/>
    <x v="2"/>
    <s v="space exploration"/>
    <x v="2634"/>
    <d v="2016-09-29T15:45:21"/>
    <x v="0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x v="0"/>
    <n v="84"/>
    <b v="1"/>
    <s v="technology/space exploration"/>
    <n v="100"/>
    <n v="136.90479999999999"/>
    <x v="2"/>
    <s v="space exploration"/>
    <x v="2635"/>
    <d v="2015-03-09T21:49:21"/>
    <x v="0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x v="2636"/>
    <x v="0"/>
    <n v="50"/>
    <b v="1"/>
    <s v="technology/space exploration"/>
    <n v="187"/>
    <n v="37.46"/>
    <x v="2"/>
    <s v="space exploration"/>
    <x v="2636"/>
    <d v="2016-10-16T01:00:00"/>
    <x v="0"/>
  </r>
  <r>
    <x v="2637"/>
    <x v="2636"/>
    <s v="Help us collect the data to solve the mystery of the century: Is light slowing down?"/>
    <n v="500"/>
    <n v="831"/>
    <x v="0"/>
    <s v="US"/>
    <s v="USD"/>
    <x v="2634"/>
    <x v="2637"/>
    <x v="0"/>
    <n v="26"/>
    <b v="1"/>
    <s v="technology/space exploration"/>
    <n v="166"/>
    <n v="31.961500000000001"/>
    <x v="2"/>
    <s v="space exploration"/>
    <x v="2637"/>
    <d v="2016-10-12T13:11:15"/>
    <x v="0"/>
  </r>
  <r>
    <x v="2638"/>
    <x v="2637"/>
    <s v="The second round of funding for the most amazing project ever where a high school freshman is sending pie into SPACE!!!"/>
    <n v="347"/>
    <n v="353"/>
    <x v="0"/>
    <s v="US"/>
    <s v="USD"/>
    <x v="2635"/>
    <x v="2638"/>
    <x v="0"/>
    <n v="14"/>
    <b v="1"/>
    <s v="technology/space exploration"/>
    <n v="102"/>
    <n v="25.214300000000001"/>
    <x v="2"/>
    <s v="space exploration"/>
    <x v="2638"/>
    <d v="2015-01-15T21:54:55"/>
    <x v="0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x v="2639"/>
    <x v="0"/>
    <n v="49"/>
    <b v="1"/>
    <s v="technology/space exploration"/>
    <n v="164"/>
    <n v="10.040800000000001"/>
    <x v="2"/>
    <s v="space exploration"/>
    <x v="2639"/>
    <d v="2015-02-19T20:45:48"/>
    <x v="0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x v="2637"/>
    <x v="2640"/>
    <x v="0"/>
    <n v="69"/>
    <b v="1"/>
    <s v="technology/space exploration"/>
    <n v="106"/>
    <n v="45.942"/>
    <x v="2"/>
    <s v="space exploration"/>
    <x v="2640"/>
    <d v="2015-06-08T03:51:14"/>
    <x v="0"/>
  </r>
  <r>
    <x v="2641"/>
    <x v="2640"/>
    <s v="Building a Flying saucer that has Artificial Intelligent made from sea shell."/>
    <n v="1500"/>
    <n v="15"/>
    <x v="2"/>
    <s v="US"/>
    <s v="USD"/>
    <x v="2638"/>
    <x v="2641"/>
    <x v="0"/>
    <n v="1"/>
    <b v="0"/>
    <s v="technology/space exploration"/>
    <n v="1"/>
    <n v="15"/>
    <x v="2"/>
    <s v="space exploration"/>
    <x v="2641"/>
    <d v="2014-09-15T20:09:00"/>
    <x v="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x v="0"/>
    <n v="0"/>
    <b v="0"/>
    <s v="technology/space exploration"/>
    <n v="0"/>
    <s v="N/A"/>
    <x v="2"/>
    <s v="space exploration"/>
    <x v="2642"/>
    <d v="2016-07-15T06:57:00"/>
    <x v="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x v="1"/>
    <n v="1501"/>
    <b v="0"/>
    <s v="technology/space exploration"/>
    <n v="34"/>
    <n v="223.58250000000001"/>
    <x v="2"/>
    <s v="space exploration"/>
    <x v="2643"/>
    <d v="2016-12-21T07:59:00"/>
    <x v="0"/>
  </r>
  <r>
    <x v="2644"/>
    <x v="2643"/>
    <s v="A historic manned launch into near space by 3 brave pilots to capture the 2017 total solar eclipse in virtual reality."/>
    <n v="100000"/>
    <n v="2053"/>
    <x v="1"/>
    <s v="US"/>
    <s v="USD"/>
    <x v="2640"/>
    <x v="2644"/>
    <x v="1"/>
    <n v="52"/>
    <b v="0"/>
    <s v="technology/space exploration"/>
    <n v="2"/>
    <n v="39.480800000000002"/>
    <x v="2"/>
    <s v="space exploration"/>
    <x v="2644"/>
    <d v="2017-03-10T19:00:35"/>
    <x v="0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x v="2645"/>
    <x v="1"/>
    <n v="23"/>
    <b v="0"/>
    <s v="technology/space exploration"/>
    <n v="11"/>
    <n v="91.304299999999998"/>
    <x v="2"/>
    <s v="space exploration"/>
    <x v="2645"/>
    <d v="2014-11-08T21:13:23"/>
    <x v="0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x v="2646"/>
    <x v="1"/>
    <n v="535"/>
    <b v="0"/>
    <s v="technology/space exploration"/>
    <n v="8"/>
    <n v="78.666200000000003"/>
    <x v="2"/>
    <s v="space exploration"/>
    <x v="2646"/>
    <d v="2015-09-09T07:31:09"/>
    <x v="0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x v="0"/>
    <n v="3"/>
    <b v="0"/>
    <s v="technology/space exploration"/>
    <n v="1"/>
    <n v="12"/>
    <x v="2"/>
    <s v="space exploration"/>
    <x v="2647"/>
    <d v="2015-08-14T06:16:59"/>
    <x v="0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x v="2648"/>
    <x v="0"/>
    <n v="6"/>
    <b v="0"/>
    <s v="technology/space exploration"/>
    <n v="1"/>
    <n v="17.666699999999999"/>
    <x v="2"/>
    <s v="space exploration"/>
    <x v="2648"/>
    <d v="2016-03-09T17:09:20"/>
    <x v="0"/>
  </r>
  <r>
    <x v="2649"/>
    <x v="2648"/>
    <s v="They have launched a Kickstarter."/>
    <n v="125000"/>
    <n v="124"/>
    <x v="1"/>
    <s v="US"/>
    <s v="USD"/>
    <x v="2645"/>
    <x v="2649"/>
    <x v="0"/>
    <n v="3"/>
    <b v="0"/>
    <s v="technology/space exploration"/>
    <n v="0"/>
    <n v="41.333300000000001"/>
    <x v="2"/>
    <s v="space exploration"/>
    <x v="2649"/>
    <d v="2016-02-01T23:55:41"/>
    <x v="0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x v="2650"/>
    <x v="0"/>
    <n v="5"/>
    <b v="0"/>
    <s v="technology/space exploration"/>
    <n v="1"/>
    <n v="71.599999999999994"/>
    <x v="2"/>
    <s v="space exploration"/>
    <x v="2650"/>
    <d v="2016-12-21T14:59:03"/>
    <x v="0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x v="0"/>
    <n v="17"/>
    <b v="0"/>
    <s v="technology/space exploration"/>
    <n v="2"/>
    <n v="307.82350000000002"/>
    <x v="2"/>
    <s v="space exploration"/>
    <x v="2651"/>
    <d v="2015-12-17T19:20:09"/>
    <x v="0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x v="2652"/>
    <x v="0"/>
    <n v="11"/>
    <b v="0"/>
    <s v="technology/space exploration"/>
    <n v="1"/>
    <n v="80.454499999999996"/>
    <x v="2"/>
    <s v="space exploration"/>
    <x v="2652"/>
    <d v="2014-12-10T03:48:45"/>
    <x v="0"/>
  </r>
  <r>
    <x v="2653"/>
    <x v="2652"/>
    <s v="DREAM BIG. Explore the universe through STEAM education. (Science, Technology, Engineering, Art, Mathematics)"/>
    <n v="51000"/>
    <n v="5876"/>
    <x v="1"/>
    <s v="US"/>
    <s v="USD"/>
    <x v="2649"/>
    <x v="2653"/>
    <x v="0"/>
    <n v="70"/>
    <b v="0"/>
    <s v="technology/space exploration"/>
    <n v="12"/>
    <n v="83.942899999999995"/>
    <x v="2"/>
    <s v="space exploration"/>
    <x v="2653"/>
    <d v="2014-06-13T04:00:00"/>
    <x v="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x v="2654"/>
    <x v="0"/>
    <n v="6"/>
    <b v="0"/>
    <s v="technology/space exploration"/>
    <n v="0"/>
    <n v="8.5"/>
    <x v="2"/>
    <s v="space exploration"/>
    <x v="2654"/>
    <d v="2015-04-21T13:25:26"/>
    <x v="0"/>
  </r>
  <r>
    <x v="2655"/>
    <x v="2654"/>
    <s v="Thank you for your support!"/>
    <n v="15000"/>
    <n v="3155"/>
    <x v="1"/>
    <s v="US"/>
    <s v="USD"/>
    <x v="2651"/>
    <x v="2655"/>
    <x v="0"/>
    <n v="43"/>
    <b v="0"/>
    <s v="technology/space exploration"/>
    <n v="21"/>
    <n v="73.372100000000003"/>
    <x v="2"/>
    <s v="space exploration"/>
    <x v="2655"/>
    <d v="2016-02-09T20:00:00"/>
    <x v="0"/>
  </r>
  <r>
    <x v="2656"/>
    <x v="2655"/>
    <s v="MoonWatcher will be bringing the Moon closer to all of us."/>
    <n v="150000"/>
    <n v="17155"/>
    <x v="1"/>
    <s v="US"/>
    <s v="USD"/>
    <x v="2652"/>
    <x v="2656"/>
    <x v="0"/>
    <n v="152"/>
    <b v="0"/>
    <s v="technology/space exploration"/>
    <n v="11"/>
    <n v="112.8618"/>
    <x v="2"/>
    <s v="space exploration"/>
    <x v="2656"/>
    <d v="2017-03-12T19:00:00"/>
    <x v="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x v="2657"/>
    <x v="0"/>
    <n v="59"/>
    <b v="0"/>
    <s v="technology/space exploration"/>
    <n v="19"/>
    <n v="95.277600000000007"/>
    <x v="2"/>
    <s v="space exploration"/>
    <x v="2657"/>
    <d v="2016-08-03T01:30:00"/>
    <x v="0"/>
  </r>
  <r>
    <x v="2658"/>
    <x v="2657"/>
    <s v="Funding will allow free participation for 20 schools, grades 4-12, (thousands of students) anywhere in the nation."/>
    <n v="98000"/>
    <n v="91"/>
    <x v="1"/>
    <s v="US"/>
    <s v="USD"/>
    <x v="2654"/>
    <x v="2658"/>
    <x v="0"/>
    <n v="4"/>
    <b v="0"/>
    <s v="technology/space exploration"/>
    <n v="0"/>
    <n v="22.75"/>
    <x v="2"/>
    <s v="space exploration"/>
    <x v="2658"/>
    <d v="2016-07-30T21:13:14"/>
    <x v="0"/>
  </r>
  <r>
    <x v="2659"/>
    <x v="2658"/>
    <s v="test"/>
    <n v="49000"/>
    <n v="1333"/>
    <x v="1"/>
    <s v="US"/>
    <s v="USD"/>
    <x v="2655"/>
    <x v="2659"/>
    <x v="0"/>
    <n v="10"/>
    <b v="0"/>
    <s v="technology/space exploration"/>
    <n v="3"/>
    <n v="133.30000000000001"/>
    <x v="2"/>
    <s v="space exploration"/>
    <x v="2659"/>
    <d v="2015-04-18T01:40:10"/>
    <x v="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x v="2660"/>
    <x v="0"/>
    <n v="5"/>
    <b v="0"/>
    <s v="technology/space exploration"/>
    <n v="0"/>
    <n v="3.8"/>
    <x v="2"/>
    <s v="space exploration"/>
    <x v="2660"/>
    <d v="2015-11-24T18:06:58"/>
    <x v="0"/>
  </r>
  <r>
    <x v="2661"/>
    <x v="2660"/>
    <s v="Summer Camp is an old gas station that will have workshops, custom art framing, and carry vintage &amp; home goods."/>
    <n v="5000"/>
    <n v="5145"/>
    <x v="0"/>
    <s v="US"/>
    <s v="USD"/>
    <x v="2657"/>
    <x v="2661"/>
    <x v="0"/>
    <n v="60"/>
    <b v="1"/>
    <s v="technology/makerspaces"/>
    <n v="103"/>
    <n v="85.75"/>
    <x v="2"/>
    <s v="makerspaces"/>
    <x v="2661"/>
    <d v="2013-10-25T23:00:10"/>
    <x v="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x v="2658"/>
    <x v="2662"/>
    <x v="0"/>
    <n v="80"/>
    <b v="1"/>
    <s v="technology/makerspaces"/>
    <n v="107"/>
    <n v="267"/>
    <x v="2"/>
    <s v="makerspaces"/>
    <x v="2662"/>
    <d v="2015-08-21T17:55:13"/>
    <x v="0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x v="2663"/>
    <x v="0"/>
    <n v="56"/>
    <b v="1"/>
    <s v="technology/makerspaces"/>
    <n v="105"/>
    <n v="373.55799999999999"/>
    <x v="2"/>
    <s v="makerspaces"/>
    <x v="2663"/>
    <d v="2015-09-04T15:00:00"/>
    <x v="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x v="2660"/>
    <x v="2664"/>
    <x v="0"/>
    <n v="104"/>
    <b v="1"/>
    <s v="technology/makerspaces"/>
    <n v="103"/>
    <n v="174.0385"/>
    <x v="2"/>
    <s v="makerspaces"/>
    <x v="2664"/>
    <d v="2015-12-09T06:59:00"/>
    <x v="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x v="2665"/>
    <x v="0"/>
    <n v="46"/>
    <b v="1"/>
    <s v="technology/makerspaces"/>
    <n v="123"/>
    <n v="93.695700000000002"/>
    <x v="2"/>
    <s v="makerspaces"/>
    <x v="2665"/>
    <d v="2015-05-04T21:29:34"/>
    <x v="0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x v="0"/>
    <n v="206"/>
    <b v="1"/>
    <s v="technology/makerspaces"/>
    <n v="159"/>
    <n v="77.327699999999993"/>
    <x v="2"/>
    <s v="makerspaces"/>
    <x v="2666"/>
    <d v="2015-09-25T21:00:00"/>
    <x v="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x v="2667"/>
    <x v="0"/>
    <n v="18"/>
    <b v="1"/>
    <s v="technology/makerspaces"/>
    <n v="111"/>
    <n v="92.222200000000001"/>
    <x v="2"/>
    <s v="makerspaces"/>
    <x v="2667"/>
    <d v="2016-02-10T22:13:36"/>
    <x v="0"/>
  </r>
  <r>
    <x v="2668"/>
    <x v="2667"/>
    <s v="Creativity on the go! |_x000a_CrÃ©ativitÃ© en mouvement !"/>
    <n v="1000"/>
    <n v="1707"/>
    <x v="0"/>
    <s v="CA"/>
    <s v="CAD"/>
    <x v="2664"/>
    <x v="2668"/>
    <x v="0"/>
    <n v="28"/>
    <b v="1"/>
    <s v="technology/makerspaces"/>
    <n v="171"/>
    <n v="60.964300000000001"/>
    <x v="2"/>
    <s v="makerspaces"/>
    <x v="2668"/>
    <d v="2015-11-09T14:32:00"/>
    <x v="0"/>
  </r>
  <r>
    <x v="2669"/>
    <x v="2668"/>
    <s v="The brand new Makers Club wants something to draw the students into science and engineering and also be very inclusive."/>
    <n v="800"/>
    <n v="1001"/>
    <x v="0"/>
    <s v="US"/>
    <s v="USD"/>
    <x v="2665"/>
    <x v="2669"/>
    <x v="0"/>
    <n v="11"/>
    <b v="1"/>
    <s v="technology/makerspaces"/>
    <n v="125"/>
    <n v="91"/>
    <x v="2"/>
    <s v="makerspaces"/>
    <x v="2669"/>
    <d v="2016-01-10T00:51:36"/>
    <x v="0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x v="2670"/>
    <x v="1"/>
    <n v="60"/>
    <b v="0"/>
    <s v="technology/makerspaces"/>
    <n v="6"/>
    <n v="41.583300000000001"/>
    <x v="2"/>
    <s v="makerspaces"/>
    <x v="2670"/>
    <d v="2014-07-29T00:29:40"/>
    <x v="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x v="2667"/>
    <x v="2671"/>
    <x v="1"/>
    <n v="84"/>
    <b v="0"/>
    <s v="technology/makerspaces"/>
    <n v="11"/>
    <n v="33.761899999999997"/>
    <x v="2"/>
    <s v="makerspaces"/>
    <x v="2671"/>
    <d v="2014-12-19T19:38:00"/>
    <x v="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x v="2668"/>
    <x v="2672"/>
    <x v="1"/>
    <n v="47"/>
    <b v="0"/>
    <s v="technology/makerspaces"/>
    <n v="33"/>
    <n v="70.617000000000004"/>
    <x v="2"/>
    <s v="makerspaces"/>
    <x v="2672"/>
    <d v="2015-12-28T06:00:00"/>
    <x v="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x v="2673"/>
    <x v="1"/>
    <n v="66"/>
    <b v="0"/>
    <s v="technology/makerspaces"/>
    <n v="28"/>
    <n v="167.1515"/>
    <x v="2"/>
    <s v="makerspaces"/>
    <x v="2673"/>
    <d v="2014-10-29T22:45:00"/>
    <x v="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x v="1"/>
    <n v="171"/>
    <b v="0"/>
    <s v="technology/makerspaces"/>
    <n v="63"/>
    <n v="128.6199"/>
    <x v="2"/>
    <s v="makerspaces"/>
    <x v="2674"/>
    <d v="2016-07-05T04:59:00"/>
    <x v="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x v="2675"/>
    <x v="1"/>
    <n v="29"/>
    <b v="0"/>
    <s v="technology/makerspaces"/>
    <n v="8"/>
    <n v="65.413799999999995"/>
    <x v="2"/>
    <s v="makerspaces"/>
    <x v="2675"/>
    <d v="2014-11-10T21:34:49"/>
    <x v="0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x v="2676"/>
    <x v="0"/>
    <n v="9"/>
    <b v="0"/>
    <s v="technology/makerspaces"/>
    <n v="50"/>
    <n v="117.5556"/>
    <x v="2"/>
    <s v="makerspaces"/>
    <x v="2676"/>
    <d v="2016-05-22T14:59:34"/>
    <x v="0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x v="2673"/>
    <x v="2677"/>
    <x v="0"/>
    <n v="27"/>
    <b v="0"/>
    <s v="technology/makerspaces"/>
    <n v="18"/>
    <n v="126.4815"/>
    <x v="2"/>
    <s v="makerspaces"/>
    <x v="2677"/>
    <d v="2014-07-03T00:42:23"/>
    <x v="0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x v="0"/>
    <n v="2"/>
    <b v="0"/>
    <s v="technology/makerspaces"/>
    <n v="0"/>
    <n v="550"/>
    <x v="2"/>
    <s v="makerspaces"/>
    <x v="2678"/>
    <d v="2015-09-24T19:09:25"/>
    <x v="0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x v="0"/>
    <n v="3"/>
    <b v="0"/>
    <s v="technology/makerspaces"/>
    <n v="0"/>
    <n v="44"/>
    <x v="2"/>
    <s v="makerspaces"/>
    <x v="2679"/>
    <d v="2015-02-28T00:01:34"/>
    <x v="0"/>
  </r>
  <r>
    <x v="2680"/>
    <x v="2679"/>
    <s v="iHeartPillow, Connecting loved ones"/>
    <n v="32000"/>
    <n v="276"/>
    <x v="2"/>
    <s v="ES"/>
    <s v="EUR"/>
    <x v="2676"/>
    <x v="2680"/>
    <x v="0"/>
    <n v="4"/>
    <b v="0"/>
    <s v="technology/makerspaces"/>
    <n v="1"/>
    <n v="69"/>
    <x v="2"/>
    <s v="makerspaces"/>
    <x v="2680"/>
    <d v="2016-04-06T04:04:51"/>
    <x v="0"/>
  </r>
  <r>
    <x v="2681"/>
    <x v="2680"/>
    <s v="Jolly's Hot Dogs: A beef hot dog topped with deliciously seasoned ground beef, mustard and minced onions."/>
    <n v="8000"/>
    <n v="55"/>
    <x v="2"/>
    <s v="US"/>
    <s v="USD"/>
    <x v="2677"/>
    <x v="2681"/>
    <x v="0"/>
    <n v="2"/>
    <b v="0"/>
    <s v="food/food trucks"/>
    <n v="1"/>
    <n v="27.5"/>
    <x v="7"/>
    <s v="food trucks"/>
    <x v="2681"/>
    <d v="2014-07-10T21:29:10"/>
    <x v="0"/>
  </r>
  <r>
    <x v="2682"/>
    <x v="2681"/>
    <s v="Gourmet Toast is the culinary combination, neigh, perfection of America's most under-utilized snack: Toast."/>
    <n v="6000"/>
    <n v="1698"/>
    <x v="2"/>
    <s v="US"/>
    <s v="USD"/>
    <x v="2678"/>
    <x v="2682"/>
    <x v="0"/>
    <n v="20"/>
    <b v="0"/>
    <s v="food/food trucks"/>
    <n v="28"/>
    <n v="84.9"/>
    <x v="7"/>
    <s v="food trucks"/>
    <x v="2682"/>
    <d v="2014-11-22T05:59:00"/>
    <x v="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x v="2683"/>
    <x v="0"/>
    <n v="3"/>
    <b v="0"/>
    <s v="food/food trucks"/>
    <n v="0"/>
    <n v="12"/>
    <x v="7"/>
    <s v="food trucks"/>
    <x v="2683"/>
    <d v="2015-03-01T18:07:20"/>
    <x v="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x v="2680"/>
    <x v="2684"/>
    <x v="0"/>
    <n v="4"/>
    <b v="0"/>
    <s v="food/food trucks"/>
    <n v="1"/>
    <n v="200"/>
    <x v="7"/>
    <s v="food trucks"/>
    <x v="2684"/>
    <d v="2014-08-09T21:57:05"/>
    <x v="0"/>
  </r>
  <r>
    <x v="2685"/>
    <x v="2684"/>
    <s v="Home cooked meals made by Nana. Indiana's famous tenderloin sandwiches, Nana's homemade cole slaw and so much more."/>
    <n v="50000"/>
    <n v="10"/>
    <x v="2"/>
    <s v="US"/>
    <s v="USD"/>
    <x v="2681"/>
    <x v="2685"/>
    <x v="0"/>
    <n v="1"/>
    <b v="0"/>
    <s v="food/food trucks"/>
    <n v="0"/>
    <n v="10"/>
    <x v="7"/>
    <s v="food trucks"/>
    <x v="2685"/>
    <d v="2015-04-27T15:42:10"/>
    <x v="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x v="2686"/>
    <x v="0"/>
    <n v="0"/>
    <b v="0"/>
    <s v="food/food trucks"/>
    <n v="0"/>
    <s v="N/A"/>
    <x v="7"/>
    <s v="food trucks"/>
    <x v="2686"/>
    <d v="2014-09-30T23:23:43"/>
    <x v="0"/>
  </r>
  <r>
    <x v="2687"/>
    <x v="2686"/>
    <s v="Your American Pizzas, Wings, Stuffed Gouda Burger, Sweet &amp; Russet Potato Fries served on a food Truck!!"/>
    <n v="15000"/>
    <n v="0"/>
    <x v="2"/>
    <s v="US"/>
    <s v="USD"/>
    <x v="2683"/>
    <x v="2687"/>
    <x v="0"/>
    <n v="0"/>
    <b v="0"/>
    <s v="food/food trucks"/>
    <n v="0"/>
    <s v="N/A"/>
    <x v="7"/>
    <s v="food trucks"/>
    <x v="2687"/>
    <d v="2015-06-29T15:21:58"/>
    <x v="0"/>
  </r>
  <r>
    <x v="2688"/>
    <x v="2687"/>
    <s v="The amazing gourmet Mac N Cheez Food Truck Campaigne!"/>
    <n v="50000"/>
    <n v="74"/>
    <x v="2"/>
    <s v="US"/>
    <s v="USD"/>
    <x v="2684"/>
    <x v="2688"/>
    <x v="0"/>
    <n v="14"/>
    <b v="0"/>
    <s v="food/food trucks"/>
    <n v="0"/>
    <n v="5.2857000000000003"/>
    <x v="7"/>
    <s v="food trucks"/>
    <x v="2688"/>
    <d v="2015-02-24T03:00:00"/>
    <x v="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x v="2689"/>
    <x v="0"/>
    <n v="1"/>
    <b v="0"/>
    <s v="food/food trucks"/>
    <n v="0"/>
    <n v="1"/>
    <x v="7"/>
    <s v="food trucks"/>
    <x v="2689"/>
    <d v="2016-07-30T23:04:50"/>
    <x v="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x v="2690"/>
    <x v="0"/>
    <n v="118"/>
    <b v="0"/>
    <s v="food/food trucks"/>
    <n v="11"/>
    <n v="72.762699999999995"/>
    <x v="7"/>
    <s v="food trucks"/>
    <x v="2690"/>
    <d v="2015-06-03T02:31:16"/>
    <x v="0"/>
  </r>
  <r>
    <x v="2691"/>
    <x v="2690"/>
    <s v="A Great New local Food Truck serving up ethnic fusion inspired eats in Ottawa."/>
    <n v="65000"/>
    <n v="35"/>
    <x v="2"/>
    <s v="CA"/>
    <s v="CAD"/>
    <x v="2687"/>
    <x v="2691"/>
    <x v="0"/>
    <n v="2"/>
    <b v="0"/>
    <s v="food/food trucks"/>
    <n v="0"/>
    <n v="17.5"/>
    <x v="7"/>
    <s v="food trucks"/>
    <x v="2691"/>
    <d v="2015-05-10T17:22:37"/>
    <x v="0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x v="0"/>
    <n v="1"/>
    <b v="0"/>
    <s v="food/food trucks"/>
    <n v="1"/>
    <n v="25"/>
    <x v="7"/>
    <s v="food trucks"/>
    <x v="2692"/>
    <d v="2015-03-25T07:01:00"/>
    <x v="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x v="2693"/>
    <x v="0"/>
    <n v="3"/>
    <b v="0"/>
    <s v="food/food trucks"/>
    <n v="1"/>
    <n v="13.333299999999999"/>
    <x v="7"/>
    <s v="food trucks"/>
    <x v="2693"/>
    <d v="2014-08-13T03:19:26"/>
    <x v="0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x v="2694"/>
    <x v="0"/>
    <n v="1"/>
    <b v="0"/>
    <s v="food/food trucks"/>
    <n v="0"/>
    <n v="1"/>
    <x v="7"/>
    <s v="food trucks"/>
    <x v="2694"/>
    <d v="2014-09-26T03:22:19"/>
    <x v="0"/>
  </r>
  <r>
    <x v="2695"/>
    <x v="2694"/>
    <s v="I am creating food magic on the go! Amazing food isn't just for sitdown restaraunts anymore!"/>
    <n v="15000"/>
    <n v="71"/>
    <x v="2"/>
    <s v="US"/>
    <s v="USD"/>
    <x v="2691"/>
    <x v="2695"/>
    <x v="0"/>
    <n v="3"/>
    <b v="0"/>
    <s v="food/food trucks"/>
    <n v="0"/>
    <n v="23.666699999999999"/>
    <x v="7"/>
    <s v="food trucks"/>
    <x v="2695"/>
    <d v="2015-04-14T03:21:58"/>
    <x v="0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x v="2696"/>
    <x v="0"/>
    <n v="38"/>
    <b v="0"/>
    <s v="food/food trucks"/>
    <n v="6"/>
    <n v="89.210499999999996"/>
    <x v="7"/>
    <s v="food trucks"/>
    <x v="2696"/>
    <d v="2014-12-25T20:16:00"/>
    <x v="0"/>
  </r>
  <r>
    <x v="2697"/>
    <x v="2696"/>
    <s v="Stuffed waffles made from Dough. Sweet, savory, salty and then stuffed with meats, fruits, and sauces!"/>
    <n v="23000"/>
    <n v="6061"/>
    <x v="2"/>
    <s v="US"/>
    <s v="USD"/>
    <x v="2693"/>
    <x v="2697"/>
    <x v="0"/>
    <n v="52"/>
    <b v="0"/>
    <s v="food/food trucks"/>
    <n v="26"/>
    <n v="116.5577"/>
    <x v="7"/>
    <s v="food trucks"/>
    <x v="2697"/>
    <d v="2015-08-02T22:00:00"/>
    <x v="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x v="2694"/>
    <x v="2698"/>
    <x v="0"/>
    <n v="2"/>
    <b v="0"/>
    <s v="food/food trucks"/>
    <n v="0"/>
    <n v="13.005000000000001"/>
    <x v="7"/>
    <s v="food trucks"/>
    <x v="2698"/>
    <d v="2014-06-27T21:33:28"/>
    <x v="0"/>
  </r>
  <r>
    <x v="2699"/>
    <x v="2698"/>
    <s v="Hi, I want make my first bakery. Food truck was great, but I not have a car licence. So, help me to be my dream!"/>
    <n v="2"/>
    <n v="0"/>
    <x v="2"/>
    <s v="CA"/>
    <s v="CAD"/>
    <x v="2695"/>
    <x v="2699"/>
    <x v="0"/>
    <n v="0"/>
    <b v="0"/>
    <s v="food/food trucks"/>
    <n v="0"/>
    <s v="N/A"/>
    <x v="7"/>
    <s v="food trucks"/>
    <x v="2699"/>
    <d v="2014-08-08T21:31:03"/>
    <x v="0"/>
  </r>
  <r>
    <x v="2700"/>
    <x v="2699"/>
    <s v="I currently own and operate a hot dog cart. I am hoping to purchase a used food truck so I can do business year round!"/>
    <n v="9999"/>
    <n v="70"/>
    <x v="2"/>
    <s v="US"/>
    <s v="USD"/>
    <x v="2696"/>
    <x v="2700"/>
    <x v="0"/>
    <n v="4"/>
    <b v="0"/>
    <s v="food/food trucks"/>
    <n v="1"/>
    <n v="17.5"/>
    <x v="7"/>
    <s v="food trucks"/>
    <x v="2700"/>
    <d v="2014-09-18T20:59:32"/>
    <x v="0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x v="2701"/>
    <x v="0"/>
    <n v="46"/>
    <b v="0"/>
    <s v="theater/spaces"/>
    <n v="46"/>
    <n v="34.130400000000002"/>
    <x v="1"/>
    <s v="spaces"/>
    <x v="2701"/>
    <d v="2017-04-07T17:35:34"/>
    <x v="0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x v="2702"/>
    <x v="1"/>
    <n v="26"/>
    <b v="0"/>
    <s v="theater/spaces"/>
    <n v="34"/>
    <n v="132.34620000000001"/>
    <x v="1"/>
    <s v="spaces"/>
    <x v="2702"/>
    <d v="2017-04-05T18:14:37"/>
    <x v="0"/>
  </r>
  <r>
    <x v="2703"/>
    <x v="2702"/>
    <s v="Â¡Tu nuevo espacio cultural multidisciplinario en el centro de Pachuca, Hidalgo"/>
    <n v="40000"/>
    <n v="41500"/>
    <x v="3"/>
    <s v="MX"/>
    <s v="MXN"/>
    <x v="2699"/>
    <x v="2703"/>
    <x v="0"/>
    <n v="45"/>
    <b v="0"/>
    <s v="theater/spaces"/>
    <n v="104"/>
    <n v="922.22220000000004"/>
    <x v="1"/>
    <s v="spaces"/>
    <x v="2703"/>
    <d v="2017-03-22T15:33:50"/>
    <x v="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x v="2704"/>
    <x v="0"/>
    <n v="7"/>
    <b v="0"/>
    <s v="theater/spaces"/>
    <n v="6"/>
    <n v="163.57140000000001"/>
    <x v="1"/>
    <s v="spaces"/>
    <x v="2704"/>
    <d v="2017-04-05T19:41:54"/>
    <x v="0"/>
  </r>
  <r>
    <x v="2705"/>
    <x v="2704"/>
    <s v="Help light the lights at the historic Fischer Theatre in Danville, IL."/>
    <n v="16500"/>
    <n v="1739"/>
    <x v="3"/>
    <s v="US"/>
    <s v="USD"/>
    <x v="2701"/>
    <x v="2705"/>
    <x v="0"/>
    <n v="8"/>
    <b v="0"/>
    <s v="theater/spaces"/>
    <n v="11"/>
    <n v="217.375"/>
    <x v="1"/>
    <s v="spaces"/>
    <x v="2705"/>
    <d v="2017-03-24T20:59:18"/>
    <x v="0"/>
  </r>
  <r>
    <x v="2706"/>
    <x v="2705"/>
    <s v="A place where innovation, food, creativity and performance live year round in a historic building in Pioneer Square."/>
    <n v="35000"/>
    <n v="39304"/>
    <x v="0"/>
    <s v="US"/>
    <s v="USD"/>
    <x v="2702"/>
    <x v="2706"/>
    <x v="1"/>
    <n v="263"/>
    <b v="1"/>
    <s v="theater/spaces"/>
    <n v="112"/>
    <n v="149.44489999999999"/>
    <x v="1"/>
    <s v="spaces"/>
    <x v="2706"/>
    <d v="2014-10-16T06:59:00"/>
    <x v="0"/>
  </r>
  <r>
    <x v="2707"/>
    <x v="2706"/>
    <s v="A new performance space in Seattle. A place for artists, comedians, and audiences to meet and collaborate!"/>
    <n v="8000"/>
    <n v="28067.57"/>
    <x v="0"/>
    <s v="US"/>
    <s v="USD"/>
    <x v="2703"/>
    <x v="2707"/>
    <x v="1"/>
    <n v="394"/>
    <b v="1"/>
    <s v="theater/spaces"/>
    <n v="351"/>
    <n v="71.237499999999997"/>
    <x v="1"/>
    <s v="spaces"/>
    <x v="2707"/>
    <d v="2013-05-27T06:59:00"/>
    <x v="0"/>
  </r>
  <r>
    <x v="2708"/>
    <x v="2707"/>
    <s v="Angel Comedy Club: A permanent home for Londonâ€™s loveliest comedy night - a community comedy club"/>
    <n v="20000"/>
    <n v="46643.07"/>
    <x v="0"/>
    <s v="GB"/>
    <s v="GBP"/>
    <x v="2704"/>
    <x v="2708"/>
    <x v="1"/>
    <n v="1049"/>
    <b v="1"/>
    <s v="theater/spaces"/>
    <n v="233"/>
    <n v="44.464300000000001"/>
    <x v="1"/>
    <s v="spaces"/>
    <x v="2708"/>
    <d v="2016-07-21T16:45:26"/>
    <x v="0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x v="2709"/>
    <x v="1"/>
    <n v="308"/>
    <b v="1"/>
    <s v="theater/spaces"/>
    <n v="102"/>
    <n v="164.94479999999999"/>
    <x v="1"/>
    <s v="spaces"/>
    <x v="2709"/>
    <d v="2016-10-04T03:59:00"/>
    <x v="0"/>
  </r>
  <r>
    <x v="2710"/>
    <x v="2709"/>
    <s v="Building Brooklyn's own creative venue for circus, theater and events of all types."/>
    <n v="60000"/>
    <n v="92340.21"/>
    <x v="0"/>
    <s v="US"/>
    <s v="USD"/>
    <x v="2706"/>
    <x v="2710"/>
    <x v="1"/>
    <n v="1088"/>
    <b v="1"/>
    <s v="theater/spaces"/>
    <n v="154"/>
    <n v="84.871499999999997"/>
    <x v="1"/>
    <s v="spaces"/>
    <x v="2710"/>
    <d v="2014-08-09T02:00:00"/>
    <x v="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x v="2711"/>
    <x v="1"/>
    <n v="73"/>
    <b v="1"/>
    <s v="theater/spaces"/>
    <n v="101"/>
    <n v="53.9452"/>
    <x v="1"/>
    <s v="spaces"/>
    <x v="2711"/>
    <d v="2014-06-20T22:01:00"/>
    <x v="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x v="2712"/>
    <x v="1"/>
    <n v="143"/>
    <b v="1"/>
    <s v="theater/spaces"/>
    <n v="131"/>
    <n v="50.531500000000001"/>
    <x v="1"/>
    <s v="spaces"/>
    <x v="2712"/>
    <d v="2013-07-13T18:00:00"/>
    <x v="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x v="1"/>
    <n v="1420"/>
    <b v="1"/>
    <s v="theater/spaces"/>
    <n v="102"/>
    <n v="108.0014"/>
    <x v="1"/>
    <s v="spaces"/>
    <x v="2713"/>
    <d v="2015-12-24T15:41:24"/>
    <x v="0"/>
  </r>
  <r>
    <x v="2714"/>
    <x v="2713"/>
    <s v="The Crane will be the new home for independent theater in Northeast Minneapolis"/>
    <n v="25000"/>
    <n v="29089"/>
    <x v="0"/>
    <s v="US"/>
    <s v="USD"/>
    <x v="2710"/>
    <x v="2714"/>
    <x v="1"/>
    <n v="305"/>
    <b v="1"/>
    <s v="theater/spaces"/>
    <n v="116"/>
    <n v="95.373800000000003"/>
    <x v="1"/>
    <s v="spaces"/>
    <x v="2714"/>
    <d v="2016-10-14T23:00:00"/>
    <x v="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x v="2715"/>
    <x v="1"/>
    <n v="551"/>
    <b v="1"/>
    <s v="theater/spaces"/>
    <n v="265"/>
    <n v="57.631"/>
    <x v="1"/>
    <s v="spaces"/>
    <x v="2715"/>
    <d v="2016-02-21T09:33:48"/>
    <x v="0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x v="1"/>
    <n v="187"/>
    <b v="1"/>
    <s v="theater/spaces"/>
    <n v="120"/>
    <n v="64.160499999999999"/>
    <x v="1"/>
    <s v="spaces"/>
    <x v="2716"/>
    <d v="2015-10-08T07:59:53"/>
    <x v="0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x v="2713"/>
    <x v="2717"/>
    <x v="1"/>
    <n v="325"/>
    <b v="1"/>
    <s v="theater/spaces"/>
    <n v="120"/>
    <n v="92.387699999999995"/>
    <x v="1"/>
    <s v="spaces"/>
    <x v="2717"/>
    <d v="2014-12-06T22:57:29"/>
    <x v="0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x v="2714"/>
    <x v="2718"/>
    <x v="1"/>
    <n v="148"/>
    <b v="1"/>
    <s v="theater/spaces"/>
    <n v="104"/>
    <n v="125.97969999999999"/>
    <x v="1"/>
    <s v="spaces"/>
    <x v="2718"/>
    <d v="2016-05-03T23:00:00"/>
    <x v="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x v="2719"/>
    <x v="0"/>
    <n v="69"/>
    <b v="1"/>
    <s v="theater/spaces"/>
    <n v="109"/>
    <n v="94.637699999999995"/>
    <x v="1"/>
    <s v="spaces"/>
    <x v="2719"/>
    <d v="2016-04-17T23:44:54"/>
    <x v="0"/>
  </r>
  <r>
    <x v="2720"/>
    <x v="2719"/>
    <s v="An improv, sketch and experimental comedy and cocktail venue in downtown Grand Rapids, Michigan"/>
    <n v="25000"/>
    <n v="29531"/>
    <x v="0"/>
    <s v="US"/>
    <s v="USD"/>
    <x v="2716"/>
    <x v="2720"/>
    <x v="0"/>
    <n v="173"/>
    <b v="1"/>
    <s v="theater/spaces"/>
    <n v="118"/>
    <n v="170.6994"/>
    <x v="1"/>
    <s v="spaces"/>
    <x v="2720"/>
    <d v="2016-11-11T12:10:53"/>
    <x v="0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x v="2721"/>
    <x v="0"/>
    <n v="269"/>
    <b v="1"/>
    <s v="technology/hardware"/>
    <n v="1462"/>
    <n v="40.762099999999997"/>
    <x v="2"/>
    <s v="hardware"/>
    <x v="2721"/>
    <d v="2013-09-06T19:00:00"/>
    <x v="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x v="2722"/>
    <x v="0"/>
    <n v="185"/>
    <b v="1"/>
    <s v="technology/hardware"/>
    <n v="253"/>
    <n v="68.254099999999994"/>
    <x v="2"/>
    <s v="hardware"/>
    <x v="2722"/>
    <d v="2017-01-29T20:34:13"/>
    <x v="0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x v="2723"/>
    <x v="0"/>
    <n v="176"/>
    <b v="1"/>
    <s v="technology/hardware"/>
    <n v="140"/>
    <n v="95.488600000000005"/>
    <x v="2"/>
    <s v="hardware"/>
    <x v="2723"/>
    <d v="2014-12-31T21:08:08"/>
    <x v="0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x v="2724"/>
    <x v="0"/>
    <n v="1019"/>
    <b v="1"/>
    <s v="technology/hardware"/>
    <n v="297"/>
    <n v="7.1902999999999997"/>
    <x v="2"/>
    <s v="hardware"/>
    <x v="2724"/>
    <d v="2015-08-15T07:50:59"/>
    <x v="0"/>
  </r>
  <r>
    <x v="2725"/>
    <x v="2724"/>
    <s v="Best Net Zero energy solution for new or existing house (no more heating or electricity bills)."/>
    <n v="40000"/>
    <n v="57817"/>
    <x v="0"/>
    <s v="CA"/>
    <s v="CAD"/>
    <x v="2721"/>
    <x v="2725"/>
    <x v="0"/>
    <n v="113"/>
    <b v="1"/>
    <s v="technology/hardware"/>
    <n v="145"/>
    <n v="511.6549"/>
    <x v="2"/>
    <s v="hardware"/>
    <x v="2725"/>
    <d v="2017-03-01T17:52:15"/>
    <x v="0"/>
  </r>
  <r>
    <x v="2726"/>
    <x v="2725"/>
    <s v="Krimston TWO: iPhone Dual SIM Case"/>
    <n v="100000"/>
    <n v="105745"/>
    <x v="0"/>
    <s v="US"/>
    <s v="USD"/>
    <x v="2722"/>
    <x v="2726"/>
    <x v="0"/>
    <n v="404"/>
    <b v="1"/>
    <s v="technology/hardware"/>
    <n v="106"/>
    <n v="261.745"/>
    <x v="2"/>
    <s v="hardware"/>
    <x v="2726"/>
    <d v="2016-04-22T13:55:11"/>
    <x v="0"/>
  </r>
  <r>
    <x v="2727"/>
    <x v="2726"/>
    <s v="Introducing the PiDrive, a high capacity Solid State Drive (SSD) expansion card for the Raspberry Pi B+, A+, and B+ v2!"/>
    <n v="10000"/>
    <n v="49321"/>
    <x v="0"/>
    <s v="US"/>
    <s v="USD"/>
    <x v="2723"/>
    <x v="2727"/>
    <x v="0"/>
    <n v="707"/>
    <b v="1"/>
    <s v="technology/hardware"/>
    <n v="493"/>
    <n v="69.760999999999996"/>
    <x v="2"/>
    <s v="hardware"/>
    <x v="2727"/>
    <d v="2015-08-07T16:14:23"/>
    <x v="0"/>
  </r>
  <r>
    <x v="2728"/>
    <x v="2727"/>
    <s v="SSD, WiFi, RTC w/Battery and high power USB all in one shield."/>
    <n v="15000"/>
    <n v="30274"/>
    <x v="0"/>
    <s v="US"/>
    <s v="USD"/>
    <x v="2724"/>
    <x v="2728"/>
    <x v="0"/>
    <n v="392"/>
    <b v="1"/>
    <s v="technology/hardware"/>
    <n v="202"/>
    <n v="77.229600000000005"/>
    <x v="2"/>
    <s v="hardware"/>
    <x v="2728"/>
    <d v="2015-12-30T14:23:54"/>
    <x v="0"/>
  </r>
  <r>
    <x v="2729"/>
    <x v="2728"/>
    <s v="A luggage that is more than a luggage! It is what you want it to be."/>
    <n v="7500"/>
    <n v="7833"/>
    <x v="0"/>
    <s v="US"/>
    <s v="USD"/>
    <x v="2725"/>
    <x v="2729"/>
    <x v="0"/>
    <n v="23"/>
    <b v="1"/>
    <s v="technology/hardware"/>
    <n v="104"/>
    <n v="340.5652"/>
    <x v="2"/>
    <s v="hardware"/>
    <x v="2729"/>
    <d v="2015-05-01T05:46:37"/>
    <x v="0"/>
  </r>
  <r>
    <x v="2730"/>
    <x v="2729"/>
    <s v="The world's most powerful portable speaker and guitar amplifier. Turns any surface into a speaker."/>
    <n v="27000"/>
    <n v="45979.01"/>
    <x v="0"/>
    <s v="US"/>
    <s v="USD"/>
    <x v="2726"/>
    <x v="2730"/>
    <x v="0"/>
    <n v="682"/>
    <b v="1"/>
    <s v="technology/hardware"/>
    <n v="170"/>
    <n v="67.417900000000003"/>
    <x v="2"/>
    <s v="hardware"/>
    <x v="2730"/>
    <d v="2013-04-22T12:59:35"/>
    <x v="0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x v="2731"/>
    <x v="0"/>
    <n v="37"/>
    <b v="1"/>
    <s v="technology/hardware"/>
    <n v="104"/>
    <n v="845.70270000000005"/>
    <x v="2"/>
    <s v="hardware"/>
    <x v="2731"/>
    <d v="2014-10-18T04:00:00"/>
    <x v="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x v="0"/>
    <n v="146"/>
    <b v="1"/>
    <s v="technology/hardware"/>
    <n v="118"/>
    <n v="97.191800000000001"/>
    <x v="2"/>
    <s v="hardware"/>
    <x v="2732"/>
    <d v="2013-05-28T00:00:00"/>
    <x v="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x v="2733"/>
    <x v="0"/>
    <n v="119"/>
    <b v="1"/>
    <s v="technology/hardware"/>
    <n v="108"/>
    <n v="451.84030000000001"/>
    <x v="2"/>
    <s v="hardware"/>
    <x v="2733"/>
    <d v="2015-04-10T05:32:54"/>
    <x v="0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x v="2734"/>
    <x v="0"/>
    <n v="163"/>
    <b v="1"/>
    <s v="technology/hardware"/>
    <n v="2260300"/>
    <n v="138.6687"/>
    <x v="2"/>
    <s v="hardware"/>
    <x v="2734"/>
    <d v="2016-10-13T21:59:00"/>
    <x v="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x v="2735"/>
    <x v="0"/>
    <n v="339"/>
    <b v="1"/>
    <s v="technology/hardware"/>
    <n v="978"/>
    <n v="21.6401"/>
    <x v="2"/>
    <s v="hardware"/>
    <x v="2735"/>
    <d v="2013-03-13T20:00:00"/>
    <x v="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x v="0"/>
    <n v="58"/>
    <b v="1"/>
    <s v="technology/hardware"/>
    <n v="123"/>
    <n v="169.5172"/>
    <x v="2"/>
    <s v="hardware"/>
    <x v="2736"/>
    <d v="2014-04-23T15:59:33"/>
    <x v="0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x v="0"/>
    <n v="456"/>
    <b v="1"/>
    <s v="technology/hardware"/>
    <n v="246"/>
    <n v="161.88210000000001"/>
    <x v="2"/>
    <s v="hardware"/>
    <x v="2737"/>
    <d v="2014-01-15T19:00:00"/>
    <x v="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x v="2734"/>
    <x v="2738"/>
    <x v="0"/>
    <n v="15"/>
    <b v="1"/>
    <s v="technology/hardware"/>
    <n v="148"/>
    <n v="493.13330000000002"/>
    <x v="2"/>
    <s v="hardware"/>
    <x v="2738"/>
    <d v="2016-11-06T03:26:44"/>
    <x v="0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x v="2735"/>
    <x v="2739"/>
    <x v="0"/>
    <n v="191"/>
    <b v="1"/>
    <s v="technology/hardware"/>
    <n v="384"/>
    <n v="22.1204"/>
    <x v="2"/>
    <s v="hardware"/>
    <x v="2739"/>
    <d v="2014-05-05T21:18:37"/>
    <x v="0"/>
  </r>
  <r>
    <x v="2740"/>
    <x v="2739"/>
    <s v="I am interested in testing the plant yields of this vertical garden as well as some other applications"/>
    <n v="300"/>
    <n v="310"/>
    <x v="0"/>
    <s v="US"/>
    <s v="USD"/>
    <x v="2736"/>
    <x v="2740"/>
    <x v="0"/>
    <n v="17"/>
    <b v="1"/>
    <s v="technology/hardware"/>
    <n v="103"/>
    <n v="18.235299999999999"/>
    <x v="2"/>
    <s v="hardware"/>
    <x v="2740"/>
    <d v="2015-03-11T23:45:52"/>
    <x v="0"/>
  </r>
  <r>
    <x v="2741"/>
    <x v="2740"/>
    <s v="Help me publish my 1st children's book as an aspiring author!"/>
    <n v="8000"/>
    <n v="35"/>
    <x v="2"/>
    <s v="US"/>
    <s v="USD"/>
    <x v="2737"/>
    <x v="2741"/>
    <x v="0"/>
    <n v="4"/>
    <b v="0"/>
    <s v="publishing/children's books"/>
    <n v="0"/>
    <n v="8.75"/>
    <x v="3"/>
    <s v="children's books"/>
    <x v="2741"/>
    <d v="2014-10-20T02:07:00"/>
    <x v="0"/>
  </r>
  <r>
    <x v="2742"/>
    <x v="2741"/>
    <s v="The pachyderms at the Denver Zoo are moving. Follow along on the convoluted journey to their new home."/>
    <n v="2500"/>
    <n v="731"/>
    <x v="2"/>
    <s v="US"/>
    <s v="USD"/>
    <x v="2738"/>
    <x v="2742"/>
    <x v="0"/>
    <n v="18"/>
    <b v="0"/>
    <s v="publishing/children's books"/>
    <n v="29"/>
    <n v="40.6111"/>
    <x v="3"/>
    <s v="children's books"/>
    <x v="2742"/>
    <d v="2012-05-15T17:16:27"/>
    <x v="0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x v="2739"/>
    <x v="2743"/>
    <x v="0"/>
    <n v="0"/>
    <b v="0"/>
    <s v="publishing/children's books"/>
    <n v="0"/>
    <s v="N/A"/>
    <x v="3"/>
    <s v="children's books"/>
    <x v="2743"/>
    <d v="2016-10-19T07:53:27"/>
    <x v="0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x v="0"/>
    <n v="22"/>
    <b v="0"/>
    <s v="publishing/children's books"/>
    <n v="5"/>
    <n v="37.954500000000003"/>
    <x v="3"/>
    <s v="children's books"/>
    <x v="2744"/>
    <d v="2012-02-29T01:29:58"/>
    <x v="0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x v="2745"/>
    <x v="0"/>
    <n v="49"/>
    <b v="0"/>
    <s v="publishing/children's books"/>
    <n v="22"/>
    <n v="35.734699999999997"/>
    <x v="3"/>
    <s v="children's books"/>
    <x v="2745"/>
    <d v="2012-07-14T23:42:48"/>
    <x v="0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x v="2746"/>
    <x v="0"/>
    <n v="19"/>
    <b v="0"/>
    <s v="publishing/children's books"/>
    <n v="27"/>
    <n v="42.157899999999998"/>
    <x v="3"/>
    <s v="children's books"/>
    <x v="2746"/>
    <d v="2014-08-29T18:45:11"/>
    <x v="0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x v="2743"/>
    <x v="2747"/>
    <x v="0"/>
    <n v="4"/>
    <b v="0"/>
    <s v="publishing/children's books"/>
    <n v="28"/>
    <n v="35"/>
    <x v="3"/>
    <s v="children's books"/>
    <x v="2747"/>
    <d v="2012-06-16T03:10:00"/>
    <x v="0"/>
  </r>
  <r>
    <x v="2748"/>
    <x v="2747"/>
    <s v="Interactive Book with Audio to learn the Ojibwe Language for Children.  Website, Ebook and more!"/>
    <n v="5000"/>
    <n v="53"/>
    <x v="2"/>
    <s v="US"/>
    <s v="USD"/>
    <x v="2744"/>
    <x v="2748"/>
    <x v="0"/>
    <n v="4"/>
    <b v="0"/>
    <s v="publishing/children's books"/>
    <n v="1"/>
    <n v="13.25"/>
    <x v="3"/>
    <s v="children's books"/>
    <x v="2748"/>
    <d v="2016-09-02T17:03:22"/>
    <x v="0"/>
  </r>
  <r>
    <x v="2749"/>
    <x v="2748"/>
    <s v="Self-publishing my children's book."/>
    <n v="10000"/>
    <n v="110"/>
    <x v="2"/>
    <s v="US"/>
    <s v="USD"/>
    <x v="2745"/>
    <x v="2749"/>
    <x v="0"/>
    <n v="2"/>
    <b v="0"/>
    <s v="publishing/children's books"/>
    <n v="1"/>
    <n v="55"/>
    <x v="3"/>
    <s v="children's books"/>
    <x v="2749"/>
    <d v="2015-04-04T18:10:37"/>
    <x v="0"/>
  </r>
  <r>
    <x v="2750"/>
    <x v="2749"/>
    <s v="This is a journal where parents daily write something positive about their child.  Places for pictures, too."/>
    <n v="1999"/>
    <n v="0"/>
    <x v="2"/>
    <s v="US"/>
    <s v="USD"/>
    <x v="2746"/>
    <x v="2750"/>
    <x v="0"/>
    <n v="0"/>
    <b v="0"/>
    <s v="publishing/children's books"/>
    <n v="0"/>
    <s v="N/A"/>
    <x v="3"/>
    <s v="children's books"/>
    <x v="2750"/>
    <d v="2012-06-30T20:00:00"/>
    <x v="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x v="0"/>
    <n v="0"/>
    <b v="0"/>
    <s v="publishing/children's books"/>
    <n v="0"/>
    <s v="N/A"/>
    <x v="3"/>
    <s v="children's books"/>
    <x v="2751"/>
    <d v="2014-06-17T21:17:22"/>
    <x v="0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x v="2752"/>
    <x v="0"/>
    <n v="14"/>
    <b v="0"/>
    <s v="publishing/children's books"/>
    <n v="11"/>
    <n v="39.285699999999999"/>
    <x v="3"/>
    <s v="children's books"/>
    <x v="2752"/>
    <d v="2011-12-18T18:21:44"/>
    <x v="0"/>
  </r>
  <r>
    <x v="2753"/>
    <x v="2752"/>
    <s v="Written by my daughter and myself, illustrated by Jack Wiens. Everything is complete except for publishing."/>
    <n v="2000"/>
    <n v="380"/>
    <x v="2"/>
    <s v="US"/>
    <s v="USD"/>
    <x v="2749"/>
    <x v="2753"/>
    <x v="0"/>
    <n v="8"/>
    <b v="0"/>
    <s v="publishing/children's books"/>
    <n v="19"/>
    <n v="47.5"/>
    <x v="3"/>
    <s v="children's books"/>
    <x v="2753"/>
    <d v="2012-08-26T21:37:03"/>
    <x v="0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x v="2750"/>
    <x v="2754"/>
    <x v="0"/>
    <n v="0"/>
    <b v="0"/>
    <s v="publishing/children's books"/>
    <n v="0"/>
    <s v="N/A"/>
    <x v="3"/>
    <s v="children's books"/>
    <x v="2754"/>
    <d v="2014-09-11T15:15:51"/>
    <x v="0"/>
  </r>
  <r>
    <x v="2755"/>
    <x v="2754"/>
    <s v="Colourful and imaginative book app for children, will be relished especially by those with Irish roots."/>
    <n v="500"/>
    <n v="260"/>
    <x v="2"/>
    <s v="IE"/>
    <s v="EUR"/>
    <x v="2751"/>
    <x v="2755"/>
    <x v="0"/>
    <n v="15"/>
    <b v="0"/>
    <s v="publishing/children's books"/>
    <n v="52"/>
    <n v="17.333300000000001"/>
    <x v="3"/>
    <s v="children's books"/>
    <x v="2755"/>
    <d v="2015-04-08T18:58:47"/>
    <x v="0"/>
  </r>
  <r>
    <x v="2756"/>
    <x v="2755"/>
    <s v="We all pray to the same God no matter what name we might refer to Him as.  Our children deserve to know this basic truth."/>
    <n v="10000"/>
    <n v="1048"/>
    <x v="2"/>
    <s v="US"/>
    <s v="USD"/>
    <x v="2752"/>
    <x v="2756"/>
    <x v="0"/>
    <n v="33"/>
    <b v="0"/>
    <s v="publishing/children's books"/>
    <n v="10"/>
    <n v="31.7576"/>
    <x v="3"/>
    <s v="children's books"/>
    <x v="2756"/>
    <d v="2014-01-11T21:36:41"/>
    <x v="0"/>
  </r>
  <r>
    <x v="2757"/>
    <x v="2756"/>
    <s v="A children's letter book that Lampoons Hillary Clinton"/>
    <n v="1500"/>
    <n v="10"/>
    <x v="2"/>
    <s v="US"/>
    <s v="USD"/>
    <x v="2753"/>
    <x v="2757"/>
    <x v="0"/>
    <n v="2"/>
    <b v="0"/>
    <s v="publishing/children's books"/>
    <n v="1"/>
    <n v="5"/>
    <x v="3"/>
    <s v="children's books"/>
    <x v="2757"/>
    <d v="2016-08-06T15:45:32"/>
    <x v="0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x v="0"/>
    <n v="6"/>
    <b v="0"/>
    <s v="publishing/children's books"/>
    <n v="12"/>
    <n v="39"/>
    <x v="3"/>
    <s v="children's books"/>
    <x v="2758"/>
    <d v="2016-10-10T10:36:23"/>
    <x v="0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x v="2755"/>
    <x v="2759"/>
    <x v="0"/>
    <n v="2"/>
    <b v="0"/>
    <s v="publishing/children's books"/>
    <n v="11"/>
    <n v="52.5"/>
    <x v="3"/>
    <s v="children's books"/>
    <x v="2759"/>
    <d v="2016-07-16T08:47:46"/>
    <x v="0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x v="2760"/>
    <x v="0"/>
    <n v="0"/>
    <b v="0"/>
    <s v="publishing/children's books"/>
    <n v="0"/>
    <s v="N/A"/>
    <x v="3"/>
    <s v="children's books"/>
    <x v="2760"/>
    <d v="2013-06-20T11:04:18"/>
    <x v="0"/>
  </r>
  <r>
    <x v="2761"/>
    <x v="2760"/>
    <s v="Help me give away 500 copies of my picture book so more kids will know US geography!"/>
    <n v="5000"/>
    <n v="36"/>
    <x v="2"/>
    <s v="US"/>
    <s v="USD"/>
    <x v="2757"/>
    <x v="2761"/>
    <x v="0"/>
    <n v="4"/>
    <b v="0"/>
    <s v="publishing/children's books"/>
    <n v="1"/>
    <n v="9"/>
    <x v="3"/>
    <s v="children's books"/>
    <x v="2761"/>
    <d v="2013-01-03T01:31:33"/>
    <x v="0"/>
  </r>
  <r>
    <x v="2762"/>
    <x v="2761"/>
    <s v="How-to book of toys and games constructed from materials found in nature, recyclable and easily available."/>
    <n v="3250"/>
    <n v="25"/>
    <x v="2"/>
    <s v="US"/>
    <s v="USD"/>
    <x v="2758"/>
    <x v="2762"/>
    <x v="0"/>
    <n v="1"/>
    <b v="0"/>
    <s v="publishing/children's books"/>
    <n v="1"/>
    <n v="25"/>
    <x v="3"/>
    <s v="children's books"/>
    <x v="2762"/>
    <d v="2012-03-18T23:53:15"/>
    <x v="0"/>
  </r>
  <r>
    <x v="2763"/>
    <x v="2762"/>
    <s v="How Santa finds childrens homes without getting lost by following certain stars."/>
    <n v="39400"/>
    <n v="90"/>
    <x v="2"/>
    <s v="US"/>
    <s v="USD"/>
    <x v="2759"/>
    <x v="2763"/>
    <x v="0"/>
    <n v="3"/>
    <b v="0"/>
    <s v="publishing/children's books"/>
    <n v="0"/>
    <n v="30"/>
    <x v="3"/>
    <s v="children's books"/>
    <x v="2763"/>
    <d v="2013-05-24T13:54:44"/>
    <x v="0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x v="2760"/>
    <x v="2764"/>
    <x v="0"/>
    <n v="4"/>
    <b v="0"/>
    <s v="publishing/children's books"/>
    <n v="1"/>
    <n v="11.25"/>
    <x v="3"/>
    <s v="children's books"/>
    <x v="2764"/>
    <d v="2012-05-30T19:00:00"/>
    <x v="0"/>
  </r>
  <r>
    <x v="2765"/>
    <x v="2764"/>
    <s v="I am writing an illustrated book for children ages 3 to 7 that meshes technology in everyday life stories."/>
    <n v="4000"/>
    <n v="0"/>
    <x v="2"/>
    <s v="US"/>
    <s v="USD"/>
    <x v="2761"/>
    <x v="2765"/>
    <x v="0"/>
    <n v="0"/>
    <b v="0"/>
    <s v="publishing/children's books"/>
    <n v="0"/>
    <s v="N/A"/>
    <x v="3"/>
    <s v="children's books"/>
    <x v="2765"/>
    <d v="2012-10-28T13:53:48"/>
    <x v="0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x v="2766"/>
    <x v="0"/>
    <n v="4"/>
    <b v="0"/>
    <s v="publishing/children's books"/>
    <n v="2"/>
    <n v="25"/>
    <x v="3"/>
    <s v="children's books"/>
    <x v="2766"/>
    <d v="2011-08-11T16:01:58"/>
    <x v="0"/>
  </r>
  <r>
    <x v="2767"/>
    <x v="2766"/>
    <s v="An animated bedtime story with Dedka, Babka and the rest of the family working together on a BIG problem"/>
    <n v="4000"/>
    <n v="34"/>
    <x v="2"/>
    <s v="CA"/>
    <s v="CAD"/>
    <x v="2763"/>
    <x v="2767"/>
    <x v="0"/>
    <n v="3"/>
    <b v="0"/>
    <s v="publishing/children's books"/>
    <n v="1"/>
    <n v="11.333299999999999"/>
    <x v="3"/>
    <s v="children's books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x v="0"/>
    <n v="34"/>
    <b v="0"/>
    <s v="publishing/children's books"/>
    <n v="14"/>
    <n v="29.470600000000001"/>
    <x v="3"/>
    <s v="children's books"/>
    <x v="2768"/>
    <d v="2012-03-29T13:45:23"/>
    <x v="0"/>
  </r>
  <r>
    <x v="2769"/>
    <x v="2768"/>
    <s v="Raph the Ninja Giraffe is a project that is my 5 year old sons idea, &amp; I am working with him to bring his idea to life."/>
    <n v="800"/>
    <n v="2"/>
    <x v="2"/>
    <s v="GB"/>
    <s v="GBP"/>
    <x v="2765"/>
    <x v="2769"/>
    <x v="0"/>
    <n v="2"/>
    <b v="0"/>
    <s v="publishing/children's books"/>
    <n v="0"/>
    <n v="1"/>
    <x v="3"/>
    <s v="children's books"/>
    <x v="2769"/>
    <d v="2014-06-05T19:49:50"/>
    <x v="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x v="2766"/>
    <x v="2770"/>
    <x v="0"/>
    <n v="33"/>
    <b v="0"/>
    <s v="publishing/children's books"/>
    <n v="10"/>
    <n v="63.098500000000001"/>
    <x v="3"/>
    <s v="children's books"/>
    <x v="2770"/>
    <d v="2014-03-18T15:55:30"/>
    <x v="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x v="2771"/>
    <x v="0"/>
    <n v="0"/>
    <b v="0"/>
    <s v="publishing/children's books"/>
    <n v="0"/>
    <s v="N/A"/>
    <x v="3"/>
    <s v="children's books"/>
    <x v="2771"/>
    <d v="2013-02-01T17:00:00"/>
    <x v="0"/>
  </r>
  <r>
    <x v="2772"/>
    <x v="2771"/>
    <s v="See the little boy in the photo? Doesn't he look angelic? Wouldn't you like to read his story? Take a look at this......."/>
    <n v="8000"/>
    <n v="0"/>
    <x v="2"/>
    <s v="US"/>
    <s v="USD"/>
    <x v="2768"/>
    <x v="2772"/>
    <x v="0"/>
    <n v="0"/>
    <b v="0"/>
    <s v="publishing/children's books"/>
    <n v="0"/>
    <s v="N/A"/>
    <x v="3"/>
    <s v="children's books"/>
    <x v="2772"/>
    <d v="2013-10-05T20:51:34"/>
    <x v="0"/>
  </r>
  <r>
    <x v="2773"/>
    <x v="2772"/>
    <s v="Parents know the pain of rereading bad bedtime stories. I want to write stories that all ages will enjoy"/>
    <n v="530"/>
    <n v="1"/>
    <x v="2"/>
    <s v="CA"/>
    <s v="CAD"/>
    <x v="2769"/>
    <x v="2773"/>
    <x v="0"/>
    <n v="1"/>
    <b v="0"/>
    <s v="publishing/children's books"/>
    <n v="0"/>
    <n v="1"/>
    <x v="3"/>
    <s v="children's books"/>
    <x v="2773"/>
    <d v="2016-04-24T20:45:21"/>
    <x v="0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x v="2774"/>
    <x v="0"/>
    <n v="13"/>
    <b v="0"/>
    <s v="publishing/children's books"/>
    <n v="14"/>
    <n v="43.846200000000003"/>
    <x v="3"/>
    <s v="children's books"/>
    <x v="2774"/>
    <d v="2013-03-08T03:02:08"/>
    <x v="0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x v="2771"/>
    <x v="2775"/>
    <x v="0"/>
    <n v="2"/>
    <b v="0"/>
    <s v="publishing/children's books"/>
    <n v="3"/>
    <n v="75"/>
    <x v="3"/>
    <s v="children's books"/>
    <x v="2775"/>
    <d v="2011-12-16T00:19:14"/>
    <x v="0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x v="0"/>
    <n v="36"/>
    <b v="0"/>
    <s v="publishing/children's books"/>
    <n v="8"/>
    <n v="45.972200000000001"/>
    <x v="3"/>
    <s v="children's books"/>
    <x v="2776"/>
    <d v="2015-06-12T07:07:56"/>
    <x v="0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x v="2777"/>
    <x v="0"/>
    <n v="1"/>
    <b v="0"/>
    <s v="publishing/children's books"/>
    <n v="0"/>
    <n v="10"/>
    <x v="3"/>
    <s v="children's books"/>
    <x v="2777"/>
    <d v="2015-07-17T16:03:24"/>
    <x v="0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x v="0"/>
    <n v="15"/>
    <b v="0"/>
    <s v="publishing/children's books"/>
    <n v="26"/>
    <n v="93.666700000000006"/>
    <x v="3"/>
    <s v="children's books"/>
    <x v="2778"/>
    <d v="2014-08-25T23:28:26"/>
    <x v="0"/>
  </r>
  <r>
    <x v="2779"/>
    <x v="2778"/>
    <s v="Our Moon is a simple book based on a nightly tradition my mother and youngest son started while I was working away."/>
    <n v="2500"/>
    <n v="53"/>
    <x v="2"/>
    <s v="US"/>
    <s v="USD"/>
    <x v="2775"/>
    <x v="2779"/>
    <x v="0"/>
    <n v="1"/>
    <b v="0"/>
    <s v="publishing/children's books"/>
    <n v="2"/>
    <n v="53"/>
    <x v="3"/>
    <s v="children's books"/>
    <x v="2779"/>
    <d v="2015-11-22T15:03:41"/>
    <x v="0"/>
  </r>
  <r>
    <x v="2780"/>
    <x v="2779"/>
    <s v="Turn the World with my kids, and then write a book with the advice for traveling with baby"/>
    <n v="100000"/>
    <n v="0"/>
    <x v="2"/>
    <s v="IT"/>
    <s v="EUR"/>
    <x v="2776"/>
    <x v="2780"/>
    <x v="0"/>
    <n v="0"/>
    <b v="0"/>
    <s v="publishing/children's books"/>
    <n v="0"/>
    <s v="N/A"/>
    <x v="3"/>
    <s v="children's books"/>
    <x v="2780"/>
    <d v="2017-03-10T10:44:48"/>
    <x v="0"/>
  </r>
  <r>
    <x v="2781"/>
    <x v="2780"/>
    <s v="STRIKE, DANCE AND RISE with us at the University of Utah to end violence against women and girls!"/>
    <n v="1250"/>
    <n v="1316"/>
    <x v="0"/>
    <s v="US"/>
    <s v="USD"/>
    <x v="2777"/>
    <x v="2781"/>
    <x v="0"/>
    <n v="28"/>
    <b v="1"/>
    <s v="theater/plays"/>
    <n v="105"/>
    <n v="47"/>
    <x v="1"/>
    <s v="plays"/>
    <x v="2781"/>
    <d v="2015-02-12T07:00:00"/>
    <x v="0"/>
  </r>
  <r>
    <x v="2782"/>
    <x v="2781"/>
    <s v="The premiere theatre troupe in SE Michigan offering acting opportunities for the 50+ actor."/>
    <n v="1000"/>
    <n v="1200"/>
    <x v="0"/>
    <s v="US"/>
    <s v="USD"/>
    <x v="2778"/>
    <x v="2782"/>
    <x v="0"/>
    <n v="18"/>
    <b v="1"/>
    <s v="theater/plays"/>
    <n v="120"/>
    <n v="66.666700000000006"/>
    <x v="1"/>
    <s v="plays"/>
    <x v="2782"/>
    <d v="2015-02-17T04:59:00"/>
    <x v="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x v="2783"/>
    <x v="0"/>
    <n v="61"/>
    <b v="1"/>
    <s v="theater/plays"/>
    <n v="115"/>
    <n v="18.770499999999998"/>
    <x v="1"/>
    <s v="plays"/>
    <x v="2783"/>
    <d v="2015-04-23T12:50:46"/>
    <x v="0"/>
  </r>
  <r>
    <x v="2784"/>
    <x v="2783"/>
    <s v="David Sedaris' &quot;The Santaland Diaries&quot; starring Matt Crabtree at The Working Stage Theatre in Hollywood!"/>
    <n v="6000"/>
    <n v="7140"/>
    <x v="0"/>
    <s v="US"/>
    <s v="USD"/>
    <x v="2780"/>
    <x v="2784"/>
    <x v="0"/>
    <n v="108"/>
    <b v="1"/>
    <s v="theater/plays"/>
    <n v="119"/>
    <n v="66.111099999999993"/>
    <x v="1"/>
    <s v="plays"/>
    <x v="2784"/>
    <d v="2014-10-29T18:54:03"/>
    <x v="0"/>
  </r>
  <r>
    <x v="2785"/>
    <x v="2784"/>
    <s v="Bare Theatre and Raleigh Little Theatre present Shakespeare's epic, set in a post-apocalyptic dystopia."/>
    <n v="5000"/>
    <n v="5234"/>
    <x v="0"/>
    <s v="US"/>
    <s v="USD"/>
    <x v="2781"/>
    <x v="2785"/>
    <x v="0"/>
    <n v="142"/>
    <b v="1"/>
    <s v="theater/plays"/>
    <n v="105"/>
    <n v="36.859200000000001"/>
    <x v="1"/>
    <s v="plays"/>
    <x v="2785"/>
    <d v="2016-08-05T21:00:00"/>
    <x v="0"/>
  </r>
  <r>
    <x v="2786"/>
    <x v="2785"/>
    <s v="A heart-melting farce about sex, art and the lovelorn lay-abouts of London-town."/>
    <n v="2500"/>
    <n v="2946"/>
    <x v="0"/>
    <s v="GB"/>
    <s v="GBP"/>
    <x v="2782"/>
    <x v="2786"/>
    <x v="0"/>
    <n v="74"/>
    <b v="1"/>
    <s v="theater/plays"/>
    <n v="118"/>
    <n v="39.8108"/>
    <x v="1"/>
    <s v="plays"/>
    <x v="2786"/>
    <d v="2014-07-09T13:39:40"/>
    <x v="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x v="2787"/>
    <x v="0"/>
    <n v="38"/>
    <b v="1"/>
    <s v="theater/plays"/>
    <n v="120"/>
    <n v="31.5"/>
    <x v="1"/>
    <s v="plays"/>
    <x v="2787"/>
    <d v="2014-07-18T04:45:52"/>
    <x v="0"/>
  </r>
  <r>
    <x v="2788"/>
    <x v="2787"/>
    <s v="MOVING FORWARD! WE HAVE REACHED GOAL BUT HAVE MORE TIME!! PLEASE CONSIDER PLEDGING."/>
    <n v="2000"/>
    <n v="2050"/>
    <x v="0"/>
    <s v="US"/>
    <s v="USD"/>
    <x v="2784"/>
    <x v="2788"/>
    <x v="0"/>
    <n v="20"/>
    <b v="1"/>
    <s v="theater/plays"/>
    <n v="103"/>
    <n v="102.5"/>
    <x v="1"/>
    <s v="plays"/>
    <x v="2788"/>
    <d v="2016-07-29T16:50:43"/>
    <x v="0"/>
  </r>
  <r>
    <x v="2789"/>
    <x v="2788"/>
    <s v="BNT's Biggest Adventure So Far: Our 2015 full length production!"/>
    <n v="3000"/>
    <n v="3035"/>
    <x v="0"/>
    <s v="US"/>
    <s v="USD"/>
    <x v="2785"/>
    <x v="2789"/>
    <x v="0"/>
    <n v="24"/>
    <b v="1"/>
    <s v="theater/plays"/>
    <n v="101"/>
    <n v="126.45829999999999"/>
    <x v="1"/>
    <s v="plays"/>
    <x v="2789"/>
    <d v="2015-03-12T04:00:00"/>
    <x v="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x v="0"/>
    <n v="66"/>
    <b v="1"/>
    <s v="theater/plays"/>
    <n v="105"/>
    <n v="47.878799999999998"/>
    <x v="1"/>
    <s v="plays"/>
    <x v="2790"/>
    <d v="2015-02-11T22:31:43"/>
    <x v="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x v="2791"/>
    <x v="0"/>
    <n v="28"/>
    <b v="1"/>
    <s v="theater/plays"/>
    <n v="103"/>
    <n v="73.214299999999994"/>
    <x v="1"/>
    <s v="plays"/>
    <x v="2791"/>
    <d v="2016-09-09T04:00:00"/>
    <x v="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x v="2788"/>
    <x v="2792"/>
    <x v="0"/>
    <n v="24"/>
    <b v="1"/>
    <s v="theater/plays"/>
    <n v="108"/>
    <n v="89.666700000000006"/>
    <x v="1"/>
    <s v="plays"/>
    <x v="2792"/>
    <d v="2015-08-12T05:32:39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x v="0"/>
    <n v="73"/>
    <b v="1"/>
    <s v="theater/plays"/>
    <n v="111"/>
    <n v="151.4623"/>
    <x v="1"/>
    <s v="plays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x v="0"/>
    <n v="3"/>
    <b v="1"/>
    <s v="theater/plays"/>
    <n v="150"/>
    <n v="25"/>
    <x v="1"/>
    <s v="plays"/>
    <x v="2794"/>
    <d v="2016-03-03T19:00:00"/>
    <x v="0"/>
  </r>
  <r>
    <x v="2795"/>
    <x v="2794"/>
    <s v="A new play about five bad bitches who fought in the Civil War disguised as men, premiering at Ars Nova's ANT Fest."/>
    <n v="700"/>
    <n v="730"/>
    <x v="0"/>
    <s v="US"/>
    <s v="USD"/>
    <x v="2791"/>
    <x v="2795"/>
    <x v="0"/>
    <n v="20"/>
    <b v="1"/>
    <s v="theater/plays"/>
    <n v="104"/>
    <n v="36.5"/>
    <x v="1"/>
    <s v="plays"/>
    <x v="2795"/>
    <d v="2014-06-06T23:00:00"/>
    <x v="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x v="2792"/>
    <x v="2796"/>
    <x v="0"/>
    <n v="21"/>
    <b v="1"/>
    <s v="theater/plays"/>
    <n v="116"/>
    <n v="44"/>
    <x v="1"/>
    <s v="plays"/>
    <x v="2796"/>
    <d v="2014-07-05T12:40:28"/>
    <x v="0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x v="0"/>
    <n v="94"/>
    <b v="1"/>
    <s v="theater/plays"/>
    <n v="103"/>
    <n v="87.357600000000005"/>
    <x v="1"/>
    <s v="plays"/>
    <x v="2797"/>
    <d v="2014-07-08T22:34:00"/>
    <x v="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x v="2798"/>
    <x v="0"/>
    <n v="139"/>
    <b v="1"/>
    <s v="theater/plays"/>
    <n v="101"/>
    <n v="36.474800000000002"/>
    <x v="1"/>
    <s v="plays"/>
    <x v="2798"/>
    <d v="2015-07-31T16:00:00"/>
    <x v="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x v="2799"/>
    <x v="0"/>
    <n v="130"/>
    <b v="1"/>
    <s v="theater/plays"/>
    <n v="117"/>
    <n v="44.859499999999997"/>
    <x v="1"/>
    <s v="plays"/>
    <x v="2799"/>
    <d v="2016-06-17T16:00:00"/>
    <x v="0"/>
  </r>
  <r>
    <x v="2800"/>
    <x v="2799"/>
    <s v="Exeter University Theatre Company is bringing the award winning play by Dale Wasserman to Exeter's Northcott Theatre"/>
    <n v="1000"/>
    <n v="1330"/>
    <x v="0"/>
    <s v="GB"/>
    <s v="GBP"/>
    <x v="2796"/>
    <x v="2800"/>
    <x v="0"/>
    <n v="31"/>
    <b v="1"/>
    <s v="theater/plays"/>
    <n v="133"/>
    <n v="42.903199999999998"/>
    <x v="1"/>
    <s v="plays"/>
    <x v="2800"/>
    <d v="2015-01-04T13:16:06"/>
    <x v="0"/>
  </r>
  <r>
    <x v="2801"/>
    <x v="2800"/>
    <s v="Arise Theatre Company's production of August Strindberg's expressionist masterpiece 'A Dream Play'."/>
    <n v="500"/>
    <n v="666"/>
    <x v="0"/>
    <s v="AU"/>
    <s v="AUD"/>
    <x v="2797"/>
    <x v="2801"/>
    <x v="0"/>
    <n v="13"/>
    <b v="1"/>
    <s v="theater/plays"/>
    <n v="133"/>
    <n v="51.230800000000002"/>
    <x v="1"/>
    <s v="plays"/>
    <x v="2801"/>
    <d v="2014-10-10T11:00:00"/>
    <x v="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x v="0"/>
    <n v="90"/>
    <b v="1"/>
    <s v="theater/plays"/>
    <n v="102"/>
    <n v="33.944400000000002"/>
    <x v="1"/>
    <s v="plays"/>
    <x v="2802"/>
    <d v="2015-08-06T15:31:47"/>
    <x v="0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x v="2803"/>
    <x v="0"/>
    <n v="141"/>
    <b v="1"/>
    <s v="theater/plays"/>
    <n v="128"/>
    <n v="90.744699999999995"/>
    <x v="1"/>
    <s v="plays"/>
    <x v="2803"/>
    <d v="2015-07-16T00:00:00"/>
    <x v="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x v="2804"/>
    <x v="0"/>
    <n v="23"/>
    <b v="1"/>
    <s v="theater/plays"/>
    <n v="115"/>
    <n v="50"/>
    <x v="1"/>
    <s v="plays"/>
    <x v="2804"/>
    <d v="2014-09-29T10:53:10"/>
    <x v="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x v="0"/>
    <n v="18"/>
    <b v="1"/>
    <s v="theater/plays"/>
    <n v="110"/>
    <n v="24.444400000000002"/>
    <x v="1"/>
    <s v="plays"/>
    <x v="2805"/>
    <d v="2015-08-22T12:07:53"/>
    <x v="0"/>
  </r>
  <r>
    <x v="2806"/>
    <x v="2805"/>
    <s v="A one woman show about the challenges of being a feminist in a digital age. Touring 6 UK cities. Now with Stretch Goals!"/>
    <n v="3000"/>
    <n v="3363"/>
    <x v="0"/>
    <s v="GB"/>
    <s v="GBP"/>
    <x v="2802"/>
    <x v="2806"/>
    <x v="0"/>
    <n v="76"/>
    <b v="1"/>
    <s v="theater/plays"/>
    <n v="112"/>
    <n v="44.25"/>
    <x v="1"/>
    <s v="plays"/>
    <x v="2806"/>
    <d v="2015-08-05T11:00:00"/>
    <x v="0"/>
  </r>
  <r>
    <x v="2807"/>
    <x v="2806"/>
    <s v="Bringing Shakespeare back to the Playwrights"/>
    <n v="5000"/>
    <n v="6300"/>
    <x v="0"/>
    <s v="US"/>
    <s v="USD"/>
    <x v="2803"/>
    <x v="2807"/>
    <x v="0"/>
    <n v="93"/>
    <b v="1"/>
    <s v="theater/plays"/>
    <n v="126"/>
    <n v="67.741900000000001"/>
    <x v="1"/>
    <s v="plays"/>
    <x v="2807"/>
    <d v="2015-06-29T20:57:18"/>
    <x v="0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x v="2808"/>
    <x v="0"/>
    <n v="69"/>
    <b v="1"/>
    <s v="theater/plays"/>
    <n v="100"/>
    <n v="65.376800000000003"/>
    <x v="1"/>
    <s v="plays"/>
    <x v="2808"/>
    <d v="2015-08-22T20:18:55"/>
    <x v="0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x v="2809"/>
    <x v="0"/>
    <n v="21"/>
    <b v="1"/>
    <s v="theater/plays"/>
    <n v="102"/>
    <n v="121.90479999999999"/>
    <x v="1"/>
    <s v="plays"/>
    <x v="2809"/>
    <d v="2016-03-30T14:39:00"/>
    <x v="0"/>
  </r>
  <r>
    <x v="2810"/>
    <x v="2809"/>
    <s v="We're remounting the musical that brought down the Bush Administration: A Brief History of the Earth And Everything In It!"/>
    <n v="2500"/>
    <n v="2705"/>
    <x v="0"/>
    <s v="US"/>
    <s v="USD"/>
    <x v="2806"/>
    <x v="2810"/>
    <x v="0"/>
    <n v="57"/>
    <b v="1"/>
    <s v="theater/plays"/>
    <n v="108"/>
    <n v="47.456099999999999"/>
    <x v="1"/>
    <s v="plays"/>
    <x v="2810"/>
    <d v="2014-06-01T03:59:00"/>
    <x v="0"/>
  </r>
  <r>
    <x v="2811"/>
    <x v="2810"/>
    <s v="Ray Gunn and Starburst is an audio sci-fi/comedy sending up the tropes of classic and pulp science-fiction."/>
    <n v="10000"/>
    <n v="10027"/>
    <x v="0"/>
    <s v="GB"/>
    <s v="GBP"/>
    <x v="2807"/>
    <x v="2811"/>
    <x v="0"/>
    <n v="108"/>
    <b v="1"/>
    <s v="theater/plays"/>
    <n v="100"/>
    <n v="92.842600000000004"/>
    <x v="1"/>
    <s v="plays"/>
    <x v="2811"/>
    <d v="2015-02-23T11:55:03"/>
    <x v="0"/>
  </r>
  <r>
    <x v="2812"/>
    <x v="2811"/>
    <s v="&quot;A short, nasty and razor sharp play in one of Toronto's hottest new &quot;off-off Broadway&quot; style venues."/>
    <n v="5000"/>
    <n v="5665"/>
    <x v="0"/>
    <s v="CA"/>
    <s v="CAD"/>
    <x v="2808"/>
    <x v="2812"/>
    <x v="0"/>
    <n v="83"/>
    <b v="1"/>
    <s v="theater/plays"/>
    <n v="113"/>
    <n v="68.253"/>
    <x v="1"/>
    <s v="plays"/>
    <x v="2812"/>
    <d v="2015-04-06T04:00:00"/>
    <x v="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x v="2809"/>
    <x v="2813"/>
    <x v="0"/>
    <n v="96"/>
    <b v="1"/>
    <s v="theater/plays"/>
    <n v="128"/>
    <n v="37.209600000000002"/>
    <x v="1"/>
    <s v="plays"/>
    <x v="2813"/>
    <d v="2016-12-14T17:49:21"/>
    <x v="0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x v="2814"/>
    <x v="0"/>
    <n v="64"/>
    <b v="1"/>
    <s v="theater/plays"/>
    <n v="108"/>
    <n v="25.25"/>
    <x v="1"/>
    <s v="plays"/>
    <x v="2814"/>
    <d v="2015-05-09T09:35:15"/>
    <x v="0"/>
  </r>
  <r>
    <x v="2815"/>
    <x v="2814"/>
    <s v="Set in 1950s Northern Ireland, this play tells the story of two sisters in a community of Travellers, or Irish Gypsies."/>
    <n v="250"/>
    <n v="605"/>
    <x v="0"/>
    <s v="CA"/>
    <s v="CAD"/>
    <x v="2811"/>
    <x v="2815"/>
    <x v="0"/>
    <n v="14"/>
    <b v="1"/>
    <s v="theater/plays"/>
    <n v="242"/>
    <n v="43.214300000000001"/>
    <x v="1"/>
    <s v="plays"/>
    <x v="2815"/>
    <d v="2016-08-07T18:38:29"/>
    <x v="0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x v="2812"/>
    <x v="2816"/>
    <x v="0"/>
    <n v="169"/>
    <b v="1"/>
    <s v="theater/plays"/>
    <n v="142"/>
    <n v="25.130199999999999"/>
    <x v="1"/>
    <s v="plays"/>
    <x v="2816"/>
    <d v="2015-08-02T16:00:00"/>
    <x v="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x v="2817"/>
    <x v="0"/>
    <n v="33"/>
    <b v="1"/>
    <s v="theater/plays"/>
    <n v="130"/>
    <n v="23.636399999999998"/>
    <x v="1"/>
    <s v="plays"/>
    <x v="2817"/>
    <d v="2015-02-28T15:14:22"/>
    <x v="0"/>
  </r>
  <r>
    <x v="2818"/>
    <x v="2817"/>
    <s v="Joe West and his wonderful theater company THEATER OF DEATH present original plays both horrific and comical."/>
    <n v="10000"/>
    <n v="10603"/>
    <x v="0"/>
    <s v="US"/>
    <s v="USD"/>
    <x v="2814"/>
    <x v="2818"/>
    <x v="0"/>
    <n v="102"/>
    <b v="1"/>
    <s v="theater/plays"/>
    <n v="106"/>
    <n v="103.95099999999999"/>
    <x v="1"/>
    <s v="plays"/>
    <x v="2818"/>
    <d v="2015-09-23T14:21:26"/>
    <x v="0"/>
  </r>
  <r>
    <x v="2819"/>
    <x v="2818"/>
    <s v="Years of work, my best show, and a top Edinburgh venue.  Help me expose my talents to the UK and tell an important story."/>
    <n v="5000"/>
    <n v="5240"/>
    <x v="0"/>
    <s v="GB"/>
    <s v="GBP"/>
    <x v="2815"/>
    <x v="2819"/>
    <x v="0"/>
    <n v="104"/>
    <b v="1"/>
    <s v="theater/plays"/>
    <n v="105"/>
    <n v="50.384599999999999"/>
    <x v="1"/>
    <s v="plays"/>
    <x v="2819"/>
    <d v="2015-06-14T12:36:49"/>
    <x v="0"/>
  </r>
  <r>
    <x v="2820"/>
    <x v="2819"/>
    <s v="Montage Theatre Arts, as part of National Theatre Connections, are performing a show - We need you help to raise vital funds!"/>
    <n v="200"/>
    <n v="272"/>
    <x v="0"/>
    <s v="GB"/>
    <s v="GBP"/>
    <x v="2816"/>
    <x v="2820"/>
    <x v="0"/>
    <n v="20"/>
    <b v="1"/>
    <s v="theater/plays"/>
    <n v="136"/>
    <n v="13.6"/>
    <x v="1"/>
    <s v="plays"/>
    <x v="2820"/>
    <d v="2016-02-26T00:00:00"/>
    <x v="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x v="2821"/>
    <x v="0"/>
    <n v="35"/>
    <b v="1"/>
    <s v="theater/plays"/>
    <n v="100"/>
    <n v="28.571400000000001"/>
    <x v="1"/>
    <s v="plays"/>
    <x v="2821"/>
    <d v="2014-09-23T22:08:55"/>
    <x v="0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x v="2822"/>
    <x v="0"/>
    <n v="94"/>
    <b v="1"/>
    <s v="theater/plays"/>
    <n v="100"/>
    <n v="63.829799999999999"/>
    <x v="1"/>
    <s v="plays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x v="0"/>
    <n v="14"/>
    <b v="1"/>
    <s v="theater/plays"/>
    <n v="124"/>
    <n v="8.8571000000000009"/>
    <x v="1"/>
    <s v="plays"/>
    <x v="2823"/>
    <d v="2015-03-31T22:59:00"/>
    <x v="0"/>
  </r>
  <r>
    <x v="2824"/>
    <x v="2823"/>
    <s v="I wrote a One Act play called The Rooftop for a Female Playwright's festival. Every little bit helps!"/>
    <n v="650"/>
    <n v="760"/>
    <x v="0"/>
    <s v="US"/>
    <s v="USD"/>
    <x v="2820"/>
    <x v="2824"/>
    <x v="0"/>
    <n v="15"/>
    <b v="1"/>
    <s v="theater/plays"/>
    <n v="117"/>
    <n v="50.666699999999999"/>
    <x v="1"/>
    <s v="plays"/>
    <x v="2824"/>
    <d v="2015-06-13T01:43:00"/>
    <x v="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x v="2825"/>
    <x v="0"/>
    <n v="51"/>
    <b v="1"/>
    <s v="theater/plays"/>
    <n v="103"/>
    <n v="60.784300000000002"/>
    <x v="1"/>
    <s v="plays"/>
    <x v="2825"/>
    <d v="2015-12-04T19:01:26"/>
    <x v="0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x v="2826"/>
    <x v="0"/>
    <n v="19"/>
    <b v="1"/>
    <s v="theater/plays"/>
    <n v="108"/>
    <n v="113.4211"/>
    <x v="1"/>
    <s v="plays"/>
    <x v="2826"/>
    <d v="2015-07-10T07:00:00"/>
    <x v="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x v="2827"/>
    <x v="0"/>
    <n v="23"/>
    <b v="1"/>
    <s v="theater/plays"/>
    <n v="120"/>
    <n v="104.5652"/>
    <x v="1"/>
    <s v="plays"/>
    <x v="2827"/>
    <d v="2016-06-03T16:30:00"/>
    <x v="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x v="2828"/>
    <x v="0"/>
    <n v="97"/>
    <b v="1"/>
    <s v="theater/plays"/>
    <n v="100"/>
    <n v="98.309299999999993"/>
    <x v="1"/>
    <s v="plays"/>
    <x v="2828"/>
    <d v="2015-10-02T23:00:00"/>
    <x v="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x v="2829"/>
    <x v="0"/>
    <n v="76"/>
    <b v="1"/>
    <s v="theater/plays"/>
    <n v="107"/>
    <n v="35.039499999999997"/>
    <x v="1"/>
    <s v="plays"/>
    <x v="2829"/>
    <d v="2016-06-02T10:25:18"/>
    <x v="0"/>
  </r>
  <r>
    <x v="2830"/>
    <x v="2829"/>
    <s v="Avalon is a new South African Township play and Nakhtik is a  danced political lecture."/>
    <n v="3000"/>
    <n v="3000"/>
    <x v="0"/>
    <s v="US"/>
    <s v="USD"/>
    <x v="2826"/>
    <x v="2830"/>
    <x v="0"/>
    <n v="11"/>
    <b v="1"/>
    <s v="theater/plays"/>
    <n v="100"/>
    <n v="272.72730000000001"/>
    <x v="1"/>
    <s v="plays"/>
    <x v="2830"/>
    <d v="2014-05-12T03:59:00"/>
    <x v="0"/>
  </r>
  <r>
    <x v="2831"/>
    <x v="2830"/>
    <s v="We each wrote a play and would like to produce them for you for nothing more than art's sake!"/>
    <n v="3000"/>
    <n v="3320"/>
    <x v="0"/>
    <s v="US"/>
    <s v="USD"/>
    <x v="2827"/>
    <x v="2831"/>
    <x v="0"/>
    <n v="52"/>
    <b v="1"/>
    <s v="theater/plays"/>
    <n v="111"/>
    <n v="63.846200000000003"/>
    <x v="1"/>
    <s v="plays"/>
    <x v="2831"/>
    <d v="2015-07-16T19:47:50"/>
    <x v="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x v="0"/>
    <n v="95"/>
    <b v="1"/>
    <s v="theater/plays"/>
    <n v="115"/>
    <n v="30.189399999999999"/>
    <x v="1"/>
    <s v="plays"/>
    <x v="2832"/>
    <d v="2014-11-23T22:00:00"/>
    <x v="0"/>
  </r>
  <r>
    <x v="2833"/>
    <x v="2832"/>
    <s v="A new play about exploring outer space"/>
    <n v="2700"/>
    <n v="2923"/>
    <x v="0"/>
    <s v="US"/>
    <s v="USD"/>
    <x v="2829"/>
    <x v="2833"/>
    <x v="0"/>
    <n v="35"/>
    <b v="1"/>
    <s v="theater/plays"/>
    <n v="108"/>
    <n v="83.514300000000006"/>
    <x v="1"/>
    <s v="plays"/>
    <x v="2833"/>
    <d v="2015-10-11T02:00:00"/>
    <x v="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x v="2830"/>
    <x v="2834"/>
    <x v="0"/>
    <n v="21"/>
    <b v="1"/>
    <s v="theater/plays"/>
    <n v="170"/>
    <n v="64.761899999999997"/>
    <x v="1"/>
    <s v="plays"/>
    <x v="2834"/>
    <d v="2015-01-30T23:02:10"/>
    <x v="0"/>
  </r>
  <r>
    <x v="2835"/>
    <x v="2834"/>
    <s v="A celebratory community theatre project about the Focus E15 Occupation of empty council homes on Carpenters Estate."/>
    <n v="1000"/>
    <n v="1870.99"/>
    <x v="0"/>
    <s v="GB"/>
    <s v="GBP"/>
    <x v="2831"/>
    <x v="2835"/>
    <x v="0"/>
    <n v="93"/>
    <b v="1"/>
    <s v="theater/plays"/>
    <n v="187"/>
    <n v="20.118200000000002"/>
    <x v="1"/>
    <s v="plays"/>
    <x v="2835"/>
    <d v="2015-12-05T00:00:00"/>
    <x v="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x v="2836"/>
    <x v="0"/>
    <n v="11"/>
    <b v="1"/>
    <s v="theater/plays"/>
    <n v="108"/>
    <n v="44.090899999999998"/>
    <x v="1"/>
    <s v="plays"/>
    <x v="2836"/>
    <d v="2017-02-18T04:59:00"/>
    <x v="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x v="0"/>
    <n v="21"/>
    <b v="1"/>
    <s v="theater/plays"/>
    <n v="100"/>
    <n v="40.476199999999999"/>
    <x v="1"/>
    <s v="plays"/>
    <x v="2837"/>
    <d v="2015-12-09T22:48:04"/>
    <x v="0"/>
  </r>
  <r>
    <x v="2838"/>
    <x v="2837"/>
    <s v="You like things that are funny. You (secretly) like murder. So why not support the NYC return of this hilarious whodunit?"/>
    <n v="2000"/>
    <n v="2405"/>
    <x v="0"/>
    <s v="US"/>
    <s v="USD"/>
    <x v="2834"/>
    <x v="2838"/>
    <x v="0"/>
    <n v="54"/>
    <b v="1"/>
    <s v="theater/plays"/>
    <n v="120"/>
    <n v="44.536999999999999"/>
    <x v="1"/>
    <s v="plays"/>
    <x v="2838"/>
    <d v="2014-08-13T22:00:00"/>
    <x v="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x v="2839"/>
    <x v="0"/>
    <n v="31"/>
    <b v="1"/>
    <s v="theater/plays"/>
    <n v="111"/>
    <n v="125.8065"/>
    <x v="1"/>
    <s v="plays"/>
    <x v="2839"/>
    <d v="2014-08-25T04:59:00"/>
    <x v="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x v="0"/>
    <n v="132"/>
    <b v="1"/>
    <s v="theater/plays"/>
    <n v="104"/>
    <n v="19.696999999999999"/>
    <x v="1"/>
    <s v="plays"/>
    <x v="2840"/>
    <d v="2015-03-18T17:00:00"/>
    <x v="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x v="2841"/>
    <x v="0"/>
    <n v="1"/>
    <b v="0"/>
    <s v="theater/plays"/>
    <n v="1"/>
    <n v="10"/>
    <x v="1"/>
    <s v="plays"/>
    <x v="2841"/>
    <d v="2015-12-13T18:44:57"/>
    <x v="0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x v="2838"/>
    <x v="2842"/>
    <x v="0"/>
    <n v="0"/>
    <b v="0"/>
    <s v="theater/plays"/>
    <n v="0"/>
    <s v="N/A"/>
    <x v="1"/>
    <s v="plays"/>
    <x v="2842"/>
    <d v="2014-06-21T11:00:00"/>
    <x v="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x v="2839"/>
    <x v="2843"/>
    <x v="0"/>
    <n v="0"/>
    <b v="0"/>
    <s v="theater/plays"/>
    <n v="0"/>
    <s v="N/A"/>
    <x v="1"/>
    <s v="plays"/>
    <x v="2843"/>
    <d v="2016-06-13T04:00:00"/>
    <x v="0"/>
  </r>
  <r>
    <x v="2844"/>
    <x v="2843"/>
    <s v="Zwei ausgebildete Schauspieler, ein Musiker - gemeinsam bringt man ein waschechtes KabarettstÃ¼ck auf die BÃ¼hne."/>
    <n v="550"/>
    <n v="30"/>
    <x v="2"/>
    <s v="AT"/>
    <s v="EUR"/>
    <x v="2840"/>
    <x v="2844"/>
    <x v="0"/>
    <n v="1"/>
    <b v="0"/>
    <s v="theater/plays"/>
    <n v="5"/>
    <n v="30"/>
    <x v="1"/>
    <s v="plays"/>
    <x v="2844"/>
    <d v="2017-01-04T13:06:20"/>
    <x v="0"/>
  </r>
  <r>
    <x v="2845"/>
    <x v="2844"/>
    <s v="The Maderati: A bitingly witty absurdest comedy, which pokes wickedly perceptive fun at NY artist lifestyle."/>
    <n v="7500"/>
    <n v="2366"/>
    <x v="2"/>
    <s v="US"/>
    <s v="USD"/>
    <x v="2841"/>
    <x v="2845"/>
    <x v="0"/>
    <n v="39"/>
    <b v="0"/>
    <s v="theater/plays"/>
    <n v="32"/>
    <n v="60.666699999999999"/>
    <x v="1"/>
    <s v="plays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x v="0"/>
    <n v="0"/>
    <b v="0"/>
    <s v="theater/plays"/>
    <n v="0"/>
    <s v="N/A"/>
    <x v="1"/>
    <s v="plays"/>
    <x v="2846"/>
    <d v="2015-05-29T16:36:34"/>
    <x v="0"/>
  </r>
  <r>
    <x v="2847"/>
    <x v="2846"/>
    <s v="Dark secrets come to light when Mariah meets Stella. They find a way to face the south's largest elephant in the room: RACISM."/>
    <n v="2000"/>
    <n v="0"/>
    <x v="2"/>
    <s v="US"/>
    <s v="USD"/>
    <x v="2843"/>
    <x v="2847"/>
    <x v="0"/>
    <n v="0"/>
    <b v="0"/>
    <s v="theater/plays"/>
    <n v="0"/>
    <s v="N/A"/>
    <x v="1"/>
    <s v="plays"/>
    <x v="2847"/>
    <d v="2016-05-23T19:21:05"/>
    <x v="0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x v="0"/>
    <n v="3"/>
    <b v="0"/>
    <s v="theater/plays"/>
    <n v="0"/>
    <n v="23.333300000000001"/>
    <x v="1"/>
    <s v="plays"/>
    <x v="2848"/>
    <d v="2015-05-29T15:34:19"/>
    <x v="0"/>
  </r>
  <r>
    <x v="2849"/>
    <x v="2848"/>
    <s v="NonSens!cal tackles the struggles of four people with mental health issues/disorders inspired by A.A Milne's Winnie the Pooh"/>
    <n v="500"/>
    <n v="5"/>
    <x v="2"/>
    <s v="GB"/>
    <s v="GBP"/>
    <x v="2845"/>
    <x v="2849"/>
    <x v="0"/>
    <n v="1"/>
    <b v="0"/>
    <s v="theater/plays"/>
    <n v="1"/>
    <n v="5"/>
    <x v="1"/>
    <s v="plays"/>
    <x v="2849"/>
    <d v="2016-04-23T10:16:40"/>
    <x v="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x v="2850"/>
    <x v="0"/>
    <n v="13"/>
    <b v="0"/>
    <s v="theater/plays"/>
    <n v="4"/>
    <n v="23.923100000000002"/>
    <x v="1"/>
    <s v="plays"/>
    <x v="2850"/>
    <d v="2014-09-06T00:10:11"/>
    <x v="0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x v="2851"/>
    <x v="0"/>
    <n v="0"/>
    <b v="0"/>
    <s v="theater/plays"/>
    <n v="0"/>
    <s v="N/A"/>
    <x v="1"/>
    <s v="plays"/>
    <x v="2851"/>
    <d v="2016-01-29T23:17:00"/>
    <x v="0"/>
  </r>
  <r>
    <x v="2852"/>
    <x v="2851"/>
    <s v="Just one time back to the past on the Freedom Train will open your eyes and your lives will never ever be the same!"/>
    <n v="5000"/>
    <n v="95"/>
    <x v="2"/>
    <s v="US"/>
    <s v="USD"/>
    <x v="2848"/>
    <x v="2852"/>
    <x v="0"/>
    <n v="6"/>
    <b v="0"/>
    <s v="theater/plays"/>
    <n v="2"/>
    <n v="15.833299999999999"/>
    <x v="1"/>
    <s v="plays"/>
    <x v="2852"/>
    <d v="2014-06-21T01:05:03"/>
    <x v="0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x v="2849"/>
    <x v="2853"/>
    <x v="0"/>
    <n v="0"/>
    <b v="0"/>
    <s v="theater/plays"/>
    <n v="0"/>
    <s v="N/A"/>
    <x v="1"/>
    <s v="plays"/>
    <x v="2853"/>
    <d v="2014-09-14T04:34:57"/>
    <x v="0"/>
  </r>
  <r>
    <x v="2854"/>
    <x v="2853"/>
    <s v="Almost Random Theatre's play about a candidate - with no policies - who is seeking election in May 2015"/>
    <n v="1000"/>
    <n v="417"/>
    <x v="2"/>
    <s v="GB"/>
    <s v="GBP"/>
    <x v="2850"/>
    <x v="2854"/>
    <x v="0"/>
    <n v="14"/>
    <b v="0"/>
    <s v="theater/plays"/>
    <n v="42"/>
    <n v="29.785699999999999"/>
    <x v="1"/>
    <s v="plays"/>
    <x v="2854"/>
    <d v="2015-05-07T17:11:59"/>
    <x v="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x v="2851"/>
    <x v="2855"/>
    <x v="0"/>
    <n v="5"/>
    <b v="0"/>
    <s v="theater/plays"/>
    <n v="50"/>
    <n v="60"/>
    <x v="1"/>
    <s v="plays"/>
    <x v="2855"/>
    <d v="2016-01-29T23:34:00"/>
    <x v="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x v="2856"/>
    <x v="0"/>
    <n v="6"/>
    <b v="0"/>
    <s v="theater/plays"/>
    <n v="5"/>
    <n v="24.333300000000001"/>
    <x v="1"/>
    <s v="plays"/>
    <x v="2856"/>
    <d v="2015-08-08T21:34:00"/>
    <x v="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x v="0"/>
    <n v="15"/>
    <b v="0"/>
    <s v="theater/plays"/>
    <n v="20"/>
    <n v="500"/>
    <x v="1"/>
    <s v="plays"/>
    <x v="2857"/>
    <d v="2017-02-20T18:00:00"/>
    <x v="0"/>
  </r>
  <r>
    <x v="2858"/>
    <x v="2857"/>
    <s v="Een Gay Party in het centrum van Amersfoort. _x000a_Een geweldige avond uit, met een show, optredens en DJ's."/>
    <n v="1000"/>
    <n v="0"/>
    <x v="2"/>
    <s v="NL"/>
    <s v="EUR"/>
    <x v="2854"/>
    <x v="2858"/>
    <x v="0"/>
    <n v="0"/>
    <b v="0"/>
    <s v="theater/plays"/>
    <n v="0"/>
    <s v="N/A"/>
    <x v="1"/>
    <s v="plays"/>
    <x v="2858"/>
    <d v="2014-12-05T11:28:00"/>
    <x v="0"/>
  </r>
  <r>
    <x v="2859"/>
    <x v="2858"/>
    <s v="A theatre company that will create works to inspire young people and get everyone involved."/>
    <n v="2000"/>
    <n v="35"/>
    <x v="2"/>
    <s v="AU"/>
    <s v="AUD"/>
    <x v="2855"/>
    <x v="2859"/>
    <x v="0"/>
    <n v="1"/>
    <b v="0"/>
    <s v="theater/plays"/>
    <n v="2"/>
    <n v="35"/>
    <x v="1"/>
    <s v="plays"/>
    <x v="2859"/>
    <d v="2015-10-16T08:41:44"/>
    <x v="0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x v="2860"/>
    <x v="0"/>
    <n v="9"/>
    <b v="0"/>
    <s v="theater/plays"/>
    <n v="7"/>
    <n v="29.555599999999998"/>
    <x v="1"/>
    <s v="plays"/>
    <x v="2860"/>
    <d v="2016-06-19T19:12:56"/>
    <x v="0"/>
  </r>
  <r>
    <x v="2861"/>
    <x v="2860"/>
    <s v="The University of Queensland Drama Production Course is putting on an adaptation of William Shakespeares Julius Caesar"/>
    <n v="250"/>
    <n v="80"/>
    <x v="2"/>
    <s v="AU"/>
    <s v="AUD"/>
    <x v="2857"/>
    <x v="2861"/>
    <x v="0"/>
    <n v="3"/>
    <b v="0"/>
    <s v="theater/plays"/>
    <n v="32"/>
    <n v="26.666699999999999"/>
    <x v="1"/>
    <s v="plays"/>
    <x v="2861"/>
    <d v="2015-09-24T14:10:48"/>
    <x v="0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x v="0"/>
    <n v="3"/>
    <b v="0"/>
    <s v="theater/plays"/>
    <n v="0"/>
    <n v="18.333300000000001"/>
    <x v="1"/>
    <s v="plays"/>
    <x v="2862"/>
    <d v="2014-06-24T18:57:09"/>
    <x v="0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x v="2859"/>
    <x v="2863"/>
    <x v="0"/>
    <n v="1"/>
    <b v="0"/>
    <s v="theater/plays"/>
    <n v="0"/>
    <n v="20"/>
    <x v="1"/>
    <s v="plays"/>
    <x v="2863"/>
    <d v="2014-09-09T16:12:03"/>
    <x v="0"/>
  </r>
  <r>
    <x v="2864"/>
    <x v="2863"/>
    <s v="Accessible, original theatre for all!"/>
    <n v="2500"/>
    <n v="40"/>
    <x v="2"/>
    <s v="GB"/>
    <s v="GBP"/>
    <x v="2860"/>
    <x v="2864"/>
    <x v="0"/>
    <n v="3"/>
    <b v="0"/>
    <s v="theater/plays"/>
    <n v="2"/>
    <n v="13.333299999999999"/>
    <x v="1"/>
    <s v="plays"/>
    <x v="2864"/>
    <d v="2015-07-17T13:18:00"/>
    <x v="0"/>
  </r>
  <r>
    <x v="2865"/>
    <x v="2864"/>
    <s v="Prepare to be Swept Away. Three short plays from three master playwrights; LANDFALL, SNIPER and DANGERS of TOBACCO!"/>
    <n v="2888"/>
    <n v="0"/>
    <x v="2"/>
    <s v="US"/>
    <s v="USD"/>
    <x v="2861"/>
    <x v="2865"/>
    <x v="0"/>
    <n v="0"/>
    <b v="0"/>
    <s v="theater/plays"/>
    <n v="0"/>
    <s v="N/A"/>
    <x v="1"/>
    <s v="plays"/>
    <x v="2865"/>
    <d v="2015-01-06T02:44:19"/>
    <x v="0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x v="2866"/>
    <x v="0"/>
    <n v="2"/>
    <b v="0"/>
    <s v="theater/plays"/>
    <n v="1"/>
    <n v="22.5"/>
    <x v="1"/>
    <s v="plays"/>
    <x v="2866"/>
    <d v="2016-10-14T22:00:00"/>
    <x v="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x v="2867"/>
    <x v="0"/>
    <n v="10"/>
    <b v="0"/>
    <s v="theater/plays"/>
    <n v="20"/>
    <n v="50.4"/>
    <x v="1"/>
    <s v="plays"/>
    <x v="2867"/>
    <d v="2016-07-04T04:00:00"/>
    <x v="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x v="0"/>
    <n v="60"/>
    <b v="0"/>
    <s v="theater/plays"/>
    <n v="42"/>
    <n v="105.02930000000001"/>
    <x v="1"/>
    <s v="plays"/>
    <x v="2868"/>
    <d v="2016-10-05T19:50:54"/>
    <x v="0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x v="2869"/>
    <x v="0"/>
    <n v="5"/>
    <b v="0"/>
    <s v="theater/plays"/>
    <n v="1"/>
    <n v="35.4"/>
    <x v="1"/>
    <s v="plays"/>
    <x v="2869"/>
    <d v="2016-07-19T14:14:41"/>
    <x v="0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x v="2870"/>
    <x v="0"/>
    <n v="9"/>
    <b v="0"/>
    <s v="theater/plays"/>
    <n v="15"/>
    <n v="83.333299999999994"/>
    <x v="1"/>
    <s v="plays"/>
    <x v="2870"/>
    <d v="2014-05-17T04:32:45"/>
    <x v="0"/>
  </r>
  <r>
    <x v="2871"/>
    <x v="2870"/>
    <s v="America's dad or serial rapist? Or both? The stories of the Bill Cosby accusers and the society so skeptical of them."/>
    <n v="10000"/>
    <n v="467"/>
    <x v="2"/>
    <s v="US"/>
    <s v="USD"/>
    <x v="2867"/>
    <x v="2871"/>
    <x v="0"/>
    <n v="13"/>
    <b v="0"/>
    <s v="theater/plays"/>
    <n v="5"/>
    <n v="35.923099999999998"/>
    <x v="1"/>
    <s v="plays"/>
    <x v="2871"/>
    <d v="2014-12-21T17:43:33"/>
    <x v="0"/>
  </r>
  <r>
    <x v="2872"/>
    <x v="2871"/>
    <s v="Local Theatre group in Loudoun County, Virginia. Looking for funds to start producing shows!"/>
    <n v="3000"/>
    <n v="0"/>
    <x v="2"/>
    <s v="US"/>
    <s v="USD"/>
    <x v="2868"/>
    <x v="2872"/>
    <x v="0"/>
    <n v="0"/>
    <b v="0"/>
    <s v="theater/plays"/>
    <n v="0"/>
    <s v="N/A"/>
    <x v="1"/>
    <s v="plays"/>
    <x v="2872"/>
    <d v="2015-06-20T02:47:18"/>
    <x v="0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x v="2873"/>
    <x v="0"/>
    <n v="8"/>
    <b v="0"/>
    <s v="theater/plays"/>
    <n v="38"/>
    <n v="119.125"/>
    <x v="1"/>
    <s v="plays"/>
    <x v="2873"/>
    <d v="2015-01-28T19:37:11"/>
    <x v="0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x v="2874"/>
    <x v="0"/>
    <n v="3"/>
    <b v="0"/>
    <s v="theater/plays"/>
    <n v="5"/>
    <n v="90.333299999999994"/>
    <x v="1"/>
    <s v="plays"/>
    <x v="2874"/>
    <d v="2017-01-17T20:16:26"/>
    <x v="0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x v="2875"/>
    <x v="0"/>
    <n v="3"/>
    <b v="0"/>
    <s v="theater/plays"/>
    <n v="0"/>
    <n v="2.3332999999999999"/>
    <x v="1"/>
    <s v="plays"/>
    <x v="2875"/>
    <d v="2016-05-05T03:04:53"/>
    <x v="0"/>
  </r>
  <r>
    <x v="2876"/>
    <x v="2875"/>
    <s v="Charlotte NC playwright looking to showcase a series of three stage plays.  Plays are funny, completed and ready to run!"/>
    <n v="150000"/>
    <n v="0"/>
    <x v="2"/>
    <s v="US"/>
    <s v="USD"/>
    <x v="2872"/>
    <x v="2876"/>
    <x v="0"/>
    <n v="0"/>
    <b v="0"/>
    <s v="theater/plays"/>
    <n v="0"/>
    <s v="N/A"/>
    <x v="1"/>
    <s v="plays"/>
    <x v="2876"/>
    <d v="2015-07-16T17:51:19"/>
    <x v="0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x v="0"/>
    <n v="6"/>
    <b v="0"/>
    <s v="theater/plays"/>
    <n v="11"/>
    <n v="108.33329999999999"/>
    <x v="1"/>
    <s v="plays"/>
    <x v="2877"/>
    <d v="2016-11-30T17:00:00"/>
    <x v="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x v="2878"/>
    <x v="0"/>
    <n v="4"/>
    <b v="0"/>
    <s v="theater/plays"/>
    <n v="2"/>
    <n v="15.75"/>
    <x v="1"/>
    <s v="plays"/>
    <x v="2878"/>
    <d v="2015-07-03T14:46:35"/>
    <x v="0"/>
  </r>
  <r>
    <x v="2879"/>
    <x v="2878"/>
    <s v="She that fines a husband? Wait, is that right? Girl... you better check yourself, before you wreck yourself!"/>
    <n v="11200"/>
    <n v="29"/>
    <x v="2"/>
    <s v="US"/>
    <s v="USD"/>
    <x v="2875"/>
    <x v="2879"/>
    <x v="0"/>
    <n v="1"/>
    <b v="0"/>
    <s v="theater/plays"/>
    <n v="0"/>
    <n v="29"/>
    <x v="1"/>
    <s v="plays"/>
    <x v="2879"/>
    <d v="2016-01-20T17:24:21"/>
    <x v="0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x v="0"/>
    <n v="29"/>
    <b v="0"/>
    <s v="theater/plays"/>
    <n v="23"/>
    <n v="96.551699999999997"/>
    <x v="1"/>
    <s v="plays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x v="0"/>
    <n v="0"/>
    <b v="0"/>
    <s v="theater/plays"/>
    <n v="0"/>
    <s v="N/A"/>
    <x v="1"/>
    <s v="plays"/>
    <x v="2881"/>
    <d v="2014-12-03T15:20:36"/>
    <x v="0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x v="2878"/>
    <x v="2882"/>
    <x v="0"/>
    <n v="4"/>
    <b v="0"/>
    <s v="theater/plays"/>
    <n v="34"/>
    <n v="63"/>
    <x v="1"/>
    <s v="plays"/>
    <x v="2882"/>
    <d v="2016-05-01T14:18:38"/>
    <x v="0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x v="2883"/>
    <x v="0"/>
    <n v="5"/>
    <b v="0"/>
    <s v="theater/plays"/>
    <n v="19"/>
    <n v="381.6"/>
    <x v="1"/>
    <s v="plays"/>
    <x v="2883"/>
    <d v="2016-02-06T04:59:00"/>
    <x v="0"/>
  </r>
  <r>
    <x v="2884"/>
    <x v="2883"/>
    <s v="Come explore the dream world of Jim Morrison, rock singer, mystic, poet, shaman."/>
    <n v="45000"/>
    <n v="185"/>
    <x v="2"/>
    <s v="US"/>
    <s v="USD"/>
    <x v="2880"/>
    <x v="2884"/>
    <x v="0"/>
    <n v="4"/>
    <b v="0"/>
    <s v="theater/plays"/>
    <n v="0"/>
    <n v="46.25"/>
    <x v="1"/>
    <s v="plays"/>
    <x v="2884"/>
    <d v="2014-12-05T17:27:15"/>
    <x v="0"/>
  </r>
  <r>
    <x v="2885"/>
    <x v="2884"/>
    <s v="An historic and proud work of Polish nationalistic literature performed on stage."/>
    <n v="400"/>
    <n v="130"/>
    <x v="2"/>
    <s v="US"/>
    <s v="USD"/>
    <x v="2881"/>
    <x v="2885"/>
    <x v="0"/>
    <n v="5"/>
    <b v="0"/>
    <s v="theater/plays"/>
    <n v="33"/>
    <n v="26"/>
    <x v="1"/>
    <s v="plays"/>
    <x v="2885"/>
    <d v="2015-03-14T00:50:01"/>
    <x v="0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x v="2886"/>
    <x v="0"/>
    <n v="1"/>
    <b v="0"/>
    <s v="theater/plays"/>
    <n v="5"/>
    <n v="10"/>
    <x v="1"/>
    <s v="plays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x v="0"/>
    <n v="1"/>
    <b v="0"/>
    <s v="theater/plays"/>
    <n v="0"/>
    <n v="5"/>
    <x v="1"/>
    <s v="plays"/>
    <x v="2887"/>
    <d v="2015-01-11T10:15:24"/>
    <x v="0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x v="2888"/>
    <x v="0"/>
    <n v="0"/>
    <b v="0"/>
    <s v="theater/plays"/>
    <n v="0"/>
    <s v="N/A"/>
    <x v="1"/>
    <s v="plays"/>
    <x v="2888"/>
    <d v="2014-10-18T04:59:00"/>
    <x v="0"/>
  </r>
  <r>
    <x v="2889"/>
    <x v="2888"/>
    <s v="Halfway, Nebraska explores the limits of hope and what it means to love someone who may be too far damaged to save."/>
    <n v="3000"/>
    <n v="1142"/>
    <x v="2"/>
    <s v="US"/>
    <s v="USD"/>
    <x v="2885"/>
    <x v="2889"/>
    <x v="0"/>
    <n v="14"/>
    <b v="0"/>
    <s v="theater/plays"/>
    <n v="38"/>
    <n v="81.571399999999997"/>
    <x v="1"/>
    <s v="plays"/>
    <x v="2889"/>
    <d v="2014-08-29T20:43:05"/>
    <x v="0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x v="2890"/>
    <x v="0"/>
    <n v="3"/>
    <b v="0"/>
    <s v="theater/plays"/>
    <n v="1"/>
    <n v="7"/>
    <x v="1"/>
    <s v="plays"/>
    <x v="2890"/>
    <d v="2014-08-09T03:00:00"/>
    <x v="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x v="2891"/>
    <x v="0"/>
    <n v="10"/>
    <b v="0"/>
    <s v="theater/plays"/>
    <n v="3"/>
    <n v="27.3"/>
    <x v="1"/>
    <s v="plays"/>
    <x v="2891"/>
    <d v="2016-04-15T20:12:08"/>
    <x v="0"/>
  </r>
  <r>
    <x v="2892"/>
    <x v="2891"/>
    <s v="Something Precious is the world's first musical to alert folks to the harmful effects of technology on the human spirit."/>
    <n v="5500"/>
    <n v="500"/>
    <x v="2"/>
    <s v="US"/>
    <s v="USD"/>
    <x v="2888"/>
    <x v="2892"/>
    <x v="0"/>
    <n v="17"/>
    <b v="0"/>
    <s v="theater/plays"/>
    <n v="9"/>
    <n v="29.411799999999999"/>
    <x v="1"/>
    <s v="plays"/>
    <x v="2892"/>
    <d v="2014-08-25T21:00:00"/>
    <x v="0"/>
  </r>
  <r>
    <x v="2893"/>
    <x v="2892"/>
    <s v="Fundraising for REDISCOVERING KIA THE PLAY"/>
    <n v="5000"/>
    <n v="25"/>
    <x v="2"/>
    <s v="US"/>
    <s v="USD"/>
    <x v="2889"/>
    <x v="2893"/>
    <x v="0"/>
    <n v="2"/>
    <b v="0"/>
    <s v="theater/plays"/>
    <n v="1"/>
    <n v="12.5"/>
    <x v="1"/>
    <s v="plays"/>
    <x v="2893"/>
    <d v="2015-01-09T02:00:00"/>
    <x v="0"/>
  </r>
  <r>
    <x v="2894"/>
    <x v="2893"/>
    <s v="This Is A Story About A Woman A Man And A Woman"/>
    <n v="50000"/>
    <n v="0"/>
    <x v="2"/>
    <s v="US"/>
    <s v="USD"/>
    <x v="2890"/>
    <x v="2894"/>
    <x v="0"/>
    <n v="0"/>
    <b v="0"/>
    <s v="theater/plays"/>
    <n v="0"/>
    <s v="N/A"/>
    <x v="1"/>
    <s v="plays"/>
    <x v="2894"/>
    <d v="2015-04-03T22:40:15"/>
    <x v="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x v="2895"/>
    <x v="0"/>
    <n v="4"/>
    <b v="0"/>
    <s v="theater/plays"/>
    <n v="5"/>
    <n v="5.75"/>
    <x v="1"/>
    <s v="plays"/>
    <x v="2895"/>
    <d v="2014-06-22T21:00:00"/>
    <x v="0"/>
  </r>
  <r>
    <x v="2896"/>
    <x v="2895"/>
    <s v="&quot;Miracle on 34th Street&quot; is about faith and believing in others. _x000a_We believe. Do you?"/>
    <n v="3000"/>
    <n v="625"/>
    <x v="2"/>
    <s v="US"/>
    <s v="USD"/>
    <x v="2892"/>
    <x v="2896"/>
    <x v="0"/>
    <n v="12"/>
    <b v="0"/>
    <s v="theater/plays"/>
    <n v="21"/>
    <n v="52.083300000000001"/>
    <x v="1"/>
    <s v="plays"/>
    <x v="2896"/>
    <d v="2016-12-12T06:00:00"/>
    <x v="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x v="2897"/>
    <x v="0"/>
    <n v="3"/>
    <b v="0"/>
    <s v="theater/plays"/>
    <n v="5"/>
    <n v="183.33330000000001"/>
    <x v="1"/>
    <s v="plays"/>
    <x v="2897"/>
    <d v="2015-10-11T15:29:05"/>
    <x v="0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x v="2898"/>
    <x v="0"/>
    <n v="12"/>
    <b v="0"/>
    <s v="theater/plays"/>
    <n v="4"/>
    <n v="26.333300000000001"/>
    <x v="1"/>
    <s v="plays"/>
    <x v="2898"/>
    <d v="2015-10-31T15:57:33"/>
    <x v="0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x v="0"/>
    <n v="0"/>
    <b v="0"/>
    <s v="theater/plays"/>
    <n v="0"/>
    <s v="N/A"/>
    <x v="1"/>
    <s v="plays"/>
    <x v="2899"/>
    <d v="2016-07-24T01:52:38"/>
    <x v="0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x v="0"/>
    <n v="7"/>
    <b v="0"/>
    <s v="theater/plays"/>
    <n v="62"/>
    <n v="486.42860000000002"/>
    <x v="1"/>
    <s v="plays"/>
    <x v="2900"/>
    <d v="2014-08-09T05:37:12"/>
    <x v="0"/>
  </r>
  <r>
    <x v="2901"/>
    <x v="2900"/>
    <s v="How can the visual age appreciate something that cant see? With these Audio Plays I will show you, if your willing to listen."/>
    <n v="750"/>
    <n v="6"/>
    <x v="2"/>
    <s v="US"/>
    <s v="USD"/>
    <x v="2897"/>
    <x v="2901"/>
    <x v="0"/>
    <n v="2"/>
    <b v="0"/>
    <s v="theater/plays"/>
    <n v="1"/>
    <n v="3"/>
    <x v="1"/>
    <s v="plays"/>
    <x v="2901"/>
    <d v="2015-02-07T21:42:19"/>
    <x v="0"/>
  </r>
  <r>
    <x v="2902"/>
    <x v="2901"/>
    <s v="Help me honor and bring &quot;The American Soprano&quot; Leontyne Price back to the stage one more time."/>
    <n v="150000"/>
    <n v="25"/>
    <x v="2"/>
    <s v="US"/>
    <s v="USD"/>
    <x v="2898"/>
    <x v="2902"/>
    <x v="0"/>
    <n v="1"/>
    <b v="0"/>
    <s v="theater/plays"/>
    <n v="0"/>
    <n v="25"/>
    <x v="1"/>
    <s v="plays"/>
    <x v="2902"/>
    <d v="2015-08-24T10:33:16"/>
    <x v="0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x v="2903"/>
    <x v="0"/>
    <n v="4"/>
    <b v="0"/>
    <s v="theater/plays"/>
    <n v="1"/>
    <n v="9.75"/>
    <x v="1"/>
    <s v="plays"/>
    <x v="2903"/>
    <d v="2015-09-09T04:00:18"/>
    <x v="0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x v="2904"/>
    <x v="0"/>
    <n v="4"/>
    <b v="0"/>
    <s v="theater/plays"/>
    <n v="5"/>
    <n v="18.75"/>
    <x v="1"/>
    <s v="plays"/>
    <x v="2904"/>
    <d v="2014-11-09T12:00:00"/>
    <x v="0"/>
  </r>
  <r>
    <x v="2905"/>
    <x v="2904"/>
    <s v="Philly-based feminist theatre's inaugural production about a woman's friendship with an awesome lady cowboy."/>
    <n v="3500"/>
    <n v="622"/>
    <x v="2"/>
    <s v="US"/>
    <s v="USD"/>
    <x v="2901"/>
    <x v="2905"/>
    <x v="0"/>
    <n v="17"/>
    <b v="0"/>
    <s v="theater/plays"/>
    <n v="18"/>
    <n v="36.588200000000001"/>
    <x v="1"/>
    <s v="plays"/>
    <x v="2905"/>
    <d v="2016-09-07T01:21:53"/>
    <x v="0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x v="2906"/>
    <x v="0"/>
    <n v="7"/>
    <b v="0"/>
    <s v="theater/plays"/>
    <n v="9"/>
    <n v="80.714299999999994"/>
    <x v="1"/>
    <s v="plays"/>
    <x v="2906"/>
    <d v="2015-08-01T01:00:00"/>
    <x v="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x v="2907"/>
    <x v="0"/>
    <n v="2"/>
    <b v="0"/>
    <s v="theater/plays"/>
    <n v="0"/>
    <n v="1"/>
    <x v="1"/>
    <s v="plays"/>
    <x v="2907"/>
    <d v="2016-05-14T21:03:57"/>
    <x v="0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x v="0"/>
    <n v="5"/>
    <b v="0"/>
    <s v="theater/plays"/>
    <n v="3"/>
    <n v="52.8"/>
    <x v="1"/>
    <s v="plays"/>
    <x v="2908"/>
    <d v="2016-06-08T17:33:39"/>
    <x v="0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x v="2909"/>
    <x v="0"/>
    <n v="1"/>
    <b v="0"/>
    <s v="theater/plays"/>
    <n v="0"/>
    <n v="20"/>
    <x v="1"/>
    <s v="plays"/>
    <x v="2909"/>
    <d v="2014-11-25T19:46:00"/>
    <x v="0"/>
  </r>
  <r>
    <x v="2910"/>
    <x v="2909"/>
    <s v="Free drama, dance and singing workshops for disadvantaged young people to inspire, create and help them follow their dreams."/>
    <n v="30000"/>
    <n v="1"/>
    <x v="2"/>
    <s v="GB"/>
    <s v="GBP"/>
    <x v="2906"/>
    <x v="2910"/>
    <x v="0"/>
    <n v="1"/>
    <b v="0"/>
    <s v="theater/plays"/>
    <n v="0"/>
    <n v="1"/>
    <x v="1"/>
    <s v="plays"/>
    <x v="2910"/>
    <d v="2015-06-12T20:11:27"/>
    <x v="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x v="0"/>
    <n v="14"/>
    <b v="0"/>
    <s v="theater/plays"/>
    <n v="37"/>
    <n v="46.928600000000003"/>
    <x v="1"/>
    <s v="plays"/>
    <x v="2911"/>
    <d v="2015-06-27T18:27:06"/>
    <x v="0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x v="2912"/>
    <x v="0"/>
    <n v="26"/>
    <b v="0"/>
    <s v="theater/plays"/>
    <n v="14"/>
    <n v="78.076899999999995"/>
    <x v="1"/>
    <s v="plays"/>
    <x v="2912"/>
    <d v="2016-01-15T03:09:34"/>
    <x v="0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x v="2909"/>
    <x v="2913"/>
    <x v="0"/>
    <n v="2"/>
    <b v="0"/>
    <s v="theater/plays"/>
    <n v="0"/>
    <n v="1"/>
    <x v="1"/>
    <s v="plays"/>
    <x v="2913"/>
    <d v="2014-09-06T22:08:59"/>
    <x v="0"/>
  </r>
  <r>
    <x v="2914"/>
    <x v="2913"/>
    <s v="Hercules must complete four challenges in order to meet the father he never knew"/>
    <n v="25000"/>
    <n v="1"/>
    <x v="2"/>
    <s v="GB"/>
    <s v="GBP"/>
    <x v="2910"/>
    <x v="2914"/>
    <x v="0"/>
    <n v="1"/>
    <b v="0"/>
    <s v="theater/plays"/>
    <n v="0"/>
    <n v="1"/>
    <x v="1"/>
    <s v="plays"/>
    <x v="2914"/>
    <d v="2015-03-14T20:46:34"/>
    <x v="0"/>
  </r>
  <r>
    <x v="2915"/>
    <x v="2914"/>
    <s v="An inclusive, cross community, multi-cultural theatre production for children aged 3 to 16 and their families"/>
    <n v="1000"/>
    <n v="611"/>
    <x v="2"/>
    <s v="GB"/>
    <s v="GBP"/>
    <x v="2911"/>
    <x v="2915"/>
    <x v="0"/>
    <n v="3"/>
    <b v="0"/>
    <s v="theater/plays"/>
    <n v="61"/>
    <n v="203.66669999999999"/>
    <x v="1"/>
    <s v="plays"/>
    <x v="2915"/>
    <d v="2016-03-16T08:33:10"/>
    <x v="0"/>
  </r>
  <r>
    <x v="2916"/>
    <x v="2915"/>
    <s v="The moving dramatisation of one man's journey to find the truth behind the Libyan regime change."/>
    <n v="1850"/>
    <n v="145"/>
    <x v="2"/>
    <s v="GB"/>
    <s v="GBP"/>
    <x v="2912"/>
    <x v="2916"/>
    <x v="0"/>
    <n v="7"/>
    <b v="0"/>
    <s v="theater/plays"/>
    <n v="8"/>
    <n v="20.714300000000001"/>
    <x v="1"/>
    <s v="plays"/>
    <x v="2916"/>
    <d v="2014-05-19T11:26:29"/>
    <x v="0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x v="2913"/>
    <x v="2917"/>
    <x v="0"/>
    <n v="9"/>
    <b v="0"/>
    <s v="theater/plays"/>
    <n v="22"/>
    <n v="48.555599999999998"/>
    <x v="1"/>
    <s v="plays"/>
    <x v="2917"/>
    <d v="2015-09-16T05:37:27"/>
    <x v="0"/>
  </r>
  <r>
    <x v="2918"/>
    <x v="2917"/>
    <s v="A meta-theatrical retelling of Chekhov's Three Sisters, framed with Civil War Hymns, Dance, and wild theatricality."/>
    <n v="5000"/>
    <n v="1362"/>
    <x v="2"/>
    <s v="US"/>
    <s v="USD"/>
    <x v="2914"/>
    <x v="2918"/>
    <x v="0"/>
    <n v="20"/>
    <b v="0"/>
    <s v="theater/plays"/>
    <n v="27"/>
    <n v="68.099999999999994"/>
    <x v="1"/>
    <s v="plays"/>
    <x v="2918"/>
    <d v="2015-10-29T15:06:47"/>
    <x v="0"/>
  </r>
  <r>
    <x v="2919"/>
    <x v="2918"/>
    <s v="A full staged reading of a new play about a boy who learns how to be happy from the most unexpected person."/>
    <n v="600"/>
    <n v="51"/>
    <x v="2"/>
    <s v="US"/>
    <s v="USD"/>
    <x v="2915"/>
    <x v="2919"/>
    <x v="0"/>
    <n v="6"/>
    <b v="0"/>
    <s v="theater/plays"/>
    <n v="9"/>
    <n v="8.5"/>
    <x v="1"/>
    <s v="plays"/>
    <x v="2919"/>
    <d v="2014-08-05T14:52:09"/>
    <x v="0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x v="0"/>
    <n v="13"/>
    <b v="0"/>
    <s v="theater/plays"/>
    <n v="27"/>
    <n v="51.615400000000001"/>
    <x v="1"/>
    <s v="plays"/>
    <x v="2920"/>
    <d v="2015-03-25T18:01:10"/>
    <x v="0"/>
  </r>
  <r>
    <x v="2921"/>
    <x v="2920"/>
    <s v="I'm creating a cabaret in which all donations go directly to Broadway Cares/Equity Fights AIDS."/>
    <n v="100"/>
    <n v="129"/>
    <x v="0"/>
    <s v="US"/>
    <s v="USD"/>
    <x v="2917"/>
    <x v="2921"/>
    <x v="0"/>
    <n v="3"/>
    <b v="1"/>
    <s v="theater/musical"/>
    <n v="129"/>
    <n v="43"/>
    <x v="1"/>
    <s v="musical"/>
    <x v="2921"/>
    <d v="2014-09-25T21:16:44"/>
    <x v="0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x v="2922"/>
    <x v="0"/>
    <n v="6"/>
    <b v="1"/>
    <s v="theater/musical"/>
    <n v="100"/>
    <n v="83.333299999999994"/>
    <x v="1"/>
    <s v="musical"/>
    <x v="2922"/>
    <d v="2015-05-18T20:58:47"/>
    <x v="1"/>
  </r>
  <r>
    <x v="2923"/>
    <x v="2922"/>
    <s v="Spreading the love of theatre, one step at a time. I would like to produce a reading of one of my favorite musicals"/>
    <n v="300"/>
    <n v="300"/>
    <x v="0"/>
    <s v="US"/>
    <s v="USD"/>
    <x v="2919"/>
    <x v="2923"/>
    <x v="0"/>
    <n v="10"/>
    <b v="1"/>
    <s v="theater/musical"/>
    <n v="100"/>
    <n v="30"/>
    <x v="1"/>
    <s v="musical"/>
    <x v="2923"/>
    <d v="2015-01-24T03:00:00"/>
    <x v="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x v="2924"/>
    <x v="0"/>
    <n v="147"/>
    <b v="1"/>
    <s v="theater/musical"/>
    <n v="103"/>
    <n v="175.5102"/>
    <x v="1"/>
    <s v="musical"/>
    <x v="2924"/>
    <d v="2015-05-09T03:59:00"/>
    <x v="0"/>
  </r>
  <r>
    <x v="2925"/>
    <x v="2924"/>
    <s v="Help the Gold Dust Orphans bring their new musical 'SNOW WHITE AND THE SEVEN BOTTOMS' to New York City this fall!"/>
    <n v="45000"/>
    <n v="46100.69"/>
    <x v="0"/>
    <s v="US"/>
    <s v="USD"/>
    <x v="2921"/>
    <x v="2925"/>
    <x v="0"/>
    <n v="199"/>
    <b v="1"/>
    <s v="theater/musical"/>
    <n v="102"/>
    <n v="231.6618"/>
    <x v="1"/>
    <s v="musical"/>
    <x v="2925"/>
    <d v="2014-09-11T14:01:08"/>
    <x v="0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x v="2922"/>
    <x v="2926"/>
    <x v="0"/>
    <n v="50"/>
    <b v="1"/>
    <s v="theater/musical"/>
    <n v="125"/>
    <n v="75"/>
    <x v="1"/>
    <s v="musical"/>
    <x v="2926"/>
    <d v="2015-02-23T18:22:59"/>
    <x v="0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x v="2927"/>
    <x v="0"/>
    <n v="21"/>
    <b v="1"/>
    <s v="theater/musical"/>
    <n v="131"/>
    <n v="112.1429"/>
    <x v="1"/>
    <s v="musical"/>
    <x v="2927"/>
    <d v="2014-07-15T05:00:00"/>
    <x v="0"/>
  </r>
  <r>
    <x v="2928"/>
    <x v="2927"/>
    <s v="This is a touring production for schools in the Treasure Valley!"/>
    <n v="1000"/>
    <n v="1000"/>
    <x v="0"/>
    <s v="US"/>
    <s v="USD"/>
    <x v="2924"/>
    <x v="2928"/>
    <x v="0"/>
    <n v="24"/>
    <b v="1"/>
    <s v="theater/musical"/>
    <n v="100"/>
    <n v="41.666699999999999"/>
    <x v="1"/>
    <s v="musical"/>
    <x v="2928"/>
    <d v="2016-03-04T23:57:26"/>
    <x v="0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x v="0"/>
    <n v="32"/>
    <b v="1"/>
    <s v="theater/musical"/>
    <n v="102"/>
    <n v="255.17339999999999"/>
    <x v="1"/>
    <s v="musical"/>
    <x v="2929"/>
    <d v="2014-05-25T13:32:38"/>
    <x v="0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x v="2930"/>
    <x v="0"/>
    <n v="62"/>
    <b v="1"/>
    <s v="theater/musical"/>
    <n v="101"/>
    <n v="162.77420000000001"/>
    <x v="1"/>
    <s v="musical"/>
    <x v="2930"/>
    <d v="2015-05-07T14:01:04"/>
    <x v="1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x v="2931"/>
    <x v="0"/>
    <n v="9"/>
    <b v="1"/>
    <s v="theater/musical"/>
    <n v="106"/>
    <n v="88.333299999999994"/>
    <x v="1"/>
    <s v="musical"/>
    <x v="2931"/>
    <d v="2014-09-15T06:08:00"/>
    <x v="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x v="2932"/>
    <x v="0"/>
    <n v="38"/>
    <b v="1"/>
    <s v="theater/musical"/>
    <n v="105"/>
    <n v="85.736800000000002"/>
    <x v="1"/>
    <s v="musical"/>
    <x v="2932"/>
    <d v="2015-02-21T11:00:00"/>
    <x v="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x v="2933"/>
    <x v="0"/>
    <n v="54"/>
    <b v="1"/>
    <s v="theater/musical"/>
    <n v="103"/>
    <n v="47.574100000000001"/>
    <x v="1"/>
    <s v="musical"/>
    <x v="2933"/>
    <d v="2016-06-04T22:57:33"/>
    <x v="0"/>
  </r>
  <r>
    <x v="2934"/>
    <x v="2933"/>
    <s v="Powerful community theatre production of Jason Robert Brown's &quot;Songs for a New World&quot; in London, Ontario."/>
    <n v="2500"/>
    <n v="2700"/>
    <x v="0"/>
    <s v="CA"/>
    <s v="CAD"/>
    <x v="2930"/>
    <x v="2934"/>
    <x v="0"/>
    <n v="37"/>
    <b v="1"/>
    <s v="theater/musical"/>
    <n v="108"/>
    <n v="72.972999999999999"/>
    <x v="1"/>
    <s v="musical"/>
    <x v="2934"/>
    <d v="2014-06-15T15:16:04"/>
    <x v="0"/>
  </r>
  <r>
    <x v="2935"/>
    <x v="2934"/>
    <s v="Fresco brings a full scale operatic production to your neighborhood - SNOW WHITE, set to the world's greatest music!"/>
    <n v="3500"/>
    <n v="3531"/>
    <x v="0"/>
    <s v="US"/>
    <s v="USD"/>
    <x v="2931"/>
    <x v="2935"/>
    <x v="0"/>
    <n v="39"/>
    <b v="1"/>
    <s v="theater/musical"/>
    <n v="101"/>
    <n v="90.538499999999999"/>
    <x v="1"/>
    <s v="musical"/>
    <x v="2935"/>
    <d v="2016-08-29T17:00:00"/>
    <x v="0"/>
  </r>
  <r>
    <x v="2936"/>
    <x v="2935"/>
    <s v="We need your help to complete our musical! Help us add two more original songs to our winter show, Babes in Toyland."/>
    <n v="1000"/>
    <n v="1280"/>
    <x v="0"/>
    <s v="US"/>
    <s v="USD"/>
    <x v="2932"/>
    <x v="2936"/>
    <x v="0"/>
    <n v="34"/>
    <b v="1"/>
    <s v="theater/musical"/>
    <n v="128"/>
    <n v="37.647100000000002"/>
    <x v="1"/>
    <s v="musical"/>
    <x v="2936"/>
    <d v="2014-10-13T04:59:00"/>
    <x v="0"/>
  </r>
  <r>
    <x v="2937"/>
    <x v="2936"/>
    <s v="UCAS is a new British musical premiering at the Edinburgh Fringe Festival 2014."/>
    <n v="1500"/>
    <n v="2000"/>
    <x v="0"/>
    <s v="GB"/>
    <s v="GBP"/>
    <x v="2933"/>
    <x v="2937"/>
    <x v="0"/>
    <n v="55"/>
    <b v="1"/>
    <s v="theater/musical"/>
    <n v="133"/>
    <n v="36.363599999999998"/>
    <x v="1"/>
    <s v="musical"/>
    <x v="2937"/>
    <d v="2014-07-13T10:58:33"/>
    <x v="2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x v="2938"/>
    <x v="0"/>
    <n v="32"/>
    <b v="1"/>
    <s v="theater/musical"/>
    <n v="101"/>
    <n v="126.7188"/>
    <x v="1"/>
    <s v="musical"/>
    <x v="2938"/>
    <d v="2015-01-30T16:53:34"/>
    <x v="0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x v="2939"/>
    <x v="0"/>
    <n v="25"/>
    <b v="1"/>
    <s v="theater/musical"/>
    <n v="103"/>
    <n v="329.2"/>
    <x v="1"/>
    <s v="musical"/>
    <x v="2939"/>
    <d v="2014-08-28T01:00:00"/>
    <x v="0"/>
  </r>
  <r>
    <x v="2940"/>
    <x v="2939"/>
    <s v="We are asking for people to donate to our theater club, the ITAVA Players, a public high school club from Brooklyn, NY."/>
    <n v="2500"/>
    <n v="2681"/>
    <x v="0"/>
    <s v="US"/>
    <s v="USD"/>
    <x v="2936"/>
    <x v="2940"/>
    <x v="0"/>
    <n v="33"/>
    <b v="1"/>
    <s v="theater/musical"/>
    <n v="107"/>
    <n v="81.242400000000004"/>
    <x v="1"/>
    <s v="musical"/>
    <x v="2940"/>
    <d v="2015-01-18T18:33:38"/>
    <x v="0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x v="2941"/>
    <x v="0"/>
    <n v="1"/>
    <b v="0"/>
    <s v="theater/spaces"/>
    <n v="0"/>
    <n v="1"/>
    <x v="1"/>
    <s v="spaces"/>
    <x v="2941"/>
    <d v="2015-03-01T23:02:35"/>
    <x v="0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x v="2942"/>
    <x v="0"/>
    <n v="202"/>
    <b v="0"/>
    <s v="theater/spaces"/>
    <n v="20"/>
    <n v="202.2277"/>
    <x v="1"/>
    <s v="spaces"/>
    <x v="2942"/>
    <d v="2015-12-16T20:18:00"/>
    <x v="0"/>
  </r>
  <r>
    <x v="2943"/>
    <x v="2942"/>
    <s v="Building a Resource Network and Funding Capacity to support, empower and promote Afrocentric Arts in Metro Columbus"/>
    <n v="3000"/>
    <n v="0"/>
    <x v="2"/>
    <s v="US"/>
    <s v="USD"/>
    <x v="2939"/>
    <x v="2943"/>
    <x v="0"/>
    <n v="0"/>
    <b v="0"/>
    <s v="theater/spaces"/>
    <n v="0"/>
    <s v="N/A"/>
    <x v="1"/>
    <s v="spaces"/>
    <x v="2943"/>
    <d v="2015-04-13T03:06:20"/>
    <x v="0"/>
  </r>
  <r>
    <x v="2944"/>
    <x v="2943"/>
    <s v="Our vision: build and operate a Theater Arts Center for south-central Washington state in Goldendale."/>
    <n v="10000"/>
    <n v="100"/>
    <x v="2"/>
    <s v="US"/>
    <s v="USD"/>
    <x v="2940"/>
    <x v="2944"/>
    <x v="0"/>
    <n v="1"/>
    <b v="0"/>
    <s v="theater/spaces"/>
    <n v="1"/>
    <n v="100"/>
    <x v="1"/>
    <s v="spaces"/>
    <x v="2944"/>
    <d v="2015-06-07T21:56:38"/>
    <x v="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x v="2941"/>
    <x v="2945"/>
    <x v="0"/>
    <n v="0"/>
    <b v="0"/>
    <s v="theater/spaces"/>
    <n v="0"/>
    <s v="N/A"/>
    <x v="1"/>
    <s v="spaces"/>
    <x v="2945"/>
    <d v="2015-05-24T03:21:00"/>
    <x v="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x v="2942"/>
    <x v="2946"/>
    <x v="0"/>
    <n v="2"/>
    <b v="0"/>
    <s v="theater/spaces"/>
    <n v="0"/>
    <n v="1"/>
    <x v="1"/>
    <s v="spaces"/>
    <x v="2946"/>
    <d v="2016-08-15T12:44:52"/>
    <x v="0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x v="2947"/>
    <x v="0"/>
    <n v="13"/>
    <b v="0"/>
    <s v="theater/spaces"/>
    <n v="4"/>
    <n v="82.461500000000001"/>
    <x v="1"/>
    <s v="spaces"/>
    <x v="2947"/>
    <d v="2016-11-24T17:11:00"/>
    <x v="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x v="2948"/>
    <x v="0"/>
    <n v="9"/>
    <b v="0"/>
    <s v="theater/spaces"/>
    <n v="0"/>
    <n v="2.6667000000000001"/>
    <x v="1"/>
    <s v="spaces"/>
    <x v="2948"/>
    <d v="2015-06-02T15:34:53"/>
    <x v="0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x v="2949"/>
    <x v="0"/>
    <n v="2"/>
    <b v="0"/>
    <s v="theater/spaces"/>
    <n v="3"/>
    <n v="12.5"/>
    <x v="1"/>
    <s v="spaces"/>
    <x v="2949"/>
    <d v="2015-11-19T20:45:17"/>
    <x v="0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x v="2946"/>
    <x v="2950"/>
    <x v="0"/>
    <n v="0"/>
    <b v="0"/>
    <s v="theater/spaces"/>
    <n v="0"/>
    <s v="N/A"/>
    <x v="1"/>
    <s v="spaces"/>
    <x v="2950"/>
    <d v="2016-01-23T08:45:52"/>
    <x v="0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x v="0"/>
    <n v="58"/>
    <b v="0"/>
    <s v="theater/spaces"/>
    <n v="2"/>
    <n v="18.896599999999999"/>
    <x v="1"/>
    <s v="spaces"/>
    <x v="2951"/>
    <d v="2014-10-05T19:16:13"/>
    <x v="0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x v="0"/>
    <n v="8"/>
    <b v="0"/>
    <s v="theater/spaces"/>
    <n v="8"/>
    <n v="200.625"/>
    <x v="1"/>
    <s v="spaces"/>
    <x v="2952"/>
    <d v="2016-10-17T04:00:00"/>
    <x v="0"/>
  </r>
  <r>
    <x v="2953"/>
    <x v="2952"/>
    <s v="I want to purchase the former Bread Of Life Church and convert it into a multipurpose theater space for local talent."/>
    <n v="400000"/>
    <n v="605"/>
    <x v="1"/>
    <s v="US"/>
    <s v="USD"/>
    <x v="2949"/>
    <x v="2953"/>
    <x v="0"/>
    <n v="3"/>
    <b v="0"/>
    <s v="theater/spaces"/>
    <n v="0"/>
    <n v="201.66669999999999"/>
    <x v="1"/>
    <s v="spaces"/>
    <x v="2953"/>
    <d v="2015-10-08T19:00:21"/>
    <x v="0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x v="2950"/>
    <x v="2954"/>
    <x v="0"/>
    <n v="0"/>
    <b v="0"/>
    <s v="theater/spaces"/>
    <n v="0"/>
    <s v="N/A"/>
    <x v="1"/>
    <s v="spaces"/>
    <x v="2954"/>
    <d v="2017-03-16T13:00:03"/>
    <x v="0"/>
  </r>
  <r>
    <x v="2955"/>
    <x v="2954"/>
    <s v="Stage Door Theater needs a stage for its current and future productions. Can you help?"/>
    <n v="1200"/>
    <n v="715"/>
    <x v="1"/>
    <s v="US"/>
    <s v="USD"/>
    <x v="2951"/>
    <x v="2955"/>
    <x v="0"/>
    <n v="11"/>
    <b v="0"/>
    <s v="theater/spaces"/>
    <n v="60"/>
    <n v="65"/>
    <x v="1"/>
    <s v="spaces"/>
    <x v="2955"/>
    <d v="2015-06-16T17:47:29"/>
    <x v="0"/>
  </r>
  <r>
    <x v="2956"/>
    <x v="2955"/>
    <s v="Family-owned and community-operated haunted Halloween attraction in Bladensburg, OH, needs your help to grow bigger!"/>
    <n v="7900"/>
    <n v="1322"/>
    <x v="1"/>
    <s v="US"/>
    <s v="USD"/>
    <x v="2952"/>
    <x v="2956"/>
    <x v="0"/>
    <n v="20"/>
    <b v="0"/>
    <s v="theater/spaces"/>
    <n v="17"/>
    <n v="66.099999999999994"/>
    <x v="1"/>
    <s v="spaces"/>
    <x v="2956"/>
    <d v="2016-05-04T23:00:50"/>
    <x v="0"/>
  </r>
  <r>
    <x v="2957"/>
    <x v="2956"/>
    <s v="Theatre in Tuscaloosa, AL built in the 1930s.  The headsets seem about that old. They are almost unusable."/>
    <n v="15000"/>
    <n v="280"/>
    <x v="1"/>
    <s v="US"/>
    <s v="USD"/>
    <x v="2953"/>
    <x v="2957"/>
    <x v="0"/>
    <n v="3"/>
    <b v="0"/>
    <s v="theater/spaces"/>
    <n v="2"/>
    <n v="93.333299999999994"/>
    <x v="1"/>
    <s v="spaces"/>
    <x v="2957"/>
    <d v="2015-03-27T23:16:12"/>
    <x v="0"/>
  </r>
  <r>
    <x v="2958"/>
    <x v="2957"/>
    <s v="Chicago Based Theater Company and Venue Dedicated to Social Justice and Mainstreaming the Palestinian Narrative"/>
    <n v="80000"/>
    <n v="0"/>
    <x v="1"/>
    <s v="US"/>
    <s v="USD"/>
    <x v="2954"/>
    <x v="2958"/>
    <x v="0"/>
    <n v="0"/>
    <b v="0"/>
    <s v="theater/spaces"/>
    <n v="0"/>
    <s v="N/A"/>
    <x v="1"/>
    <s v="spaces"/>
    <x v="2958"/>
    <d v="2016-05-08T17:41:57"/>
    <x v="0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x v="2959"/>
    <x v="0"/>
    <n v="0"/>
    <b v="0"/>
    <s v="theater/spaces"/>
    <n v="0"/>
    <s v="N/A"/>
    <x v="1"/>
    <s v="spaces"/>
    <x v="2959"/>
    <d v="2016-06-07T00:12:05"/>
    <x v="0"/>
  </r>
  <r>
    <x v="2960"/>
    <x v="2959"/>
    <s v="Built in the late 1800's, this 70K sq. feet estate has fallen into disrepair.  Seeking to buy and convert to useful space"/>
    <n v="30000000"/>
    <n v="0"/>
    <x v="1"/>
    <s v="US"/>
    <s v="USD"/>
    <x v="2956"/>
    <x v="2960"/>
    <x v="0"/>
    <n v="0"/>
    <b v="0"/>
    <s v="theater/spaces"/>
    <n v="0"/>
    <s v="N/A"/>
    <x v="1"/>
    <s v="spaces"/>
    <x v="2960"/>
    <d v="2014-09-11T18:10:23"/>
    <x v="0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x v="2957"/>
    <x v="2961"/>
    <x v="0"/>
    <n v="108"/>
    <b v="1"/>
    <s v="theater/plays"/>
    <n v="110"/>
    <n v="50.75"/>
    <x v="1"/>
    <s v="plays"/>
    <x v="2961"/>
    <d v="2015-03-26T04:00:00"/>
    <x v="0"/>
  </r>
  <r>
    <x v="2962"/>
    <x v="2961"/>
    <s v="A pop-up outdoor theatre company bringing accessible Shakespeare to parks and other locations in the greater Phoenix area!"/>
    <n v="1000"/>
    <n v="1218"/>
    <x v="0"/>
    <s v="US"/>
    <s v="USD"/>
    <x v="2958"/>
    <x v="2962"/>
    <x v="0"/>
    <n v="20"/>
    <b v="1"/>
    <s v="theater/plays"/>
    <n v="122"/>
    <n v="60.9"/>
    <x v="1"/>
    <s v="plays"/>
    <x v="2962"/>
    <d v="2015-03-01T06:59:00"/>
    <x v="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x v="2963"/>
    <x v="0"/>
    <n v="98"/>
    <b v="1"/>
    <s v="theater/plays"/>
    <n v="107"/>
    <n v="109.03060000000001"/>
    <x v="1"/>
    <s v="plays"/>
    <x v="2963"/>
    <d v="2015-07-02T11:17:04"/>
    <x v="0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x v="0"/>
    <n v="196"/>
    <b v="1"/>
    <s v="theater/plays"/>
    <n v="101"/>
    <n v="25.692299999999999"/>
    <x v="1"/>
    <s v="plays"/>
    <x v="2964"/>
    <d v="2014-08-06T21:32:00"/>
    <x v="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x v="2965"/>
    <x v="0"/>
    <n v="39"/>
    <b v="1"/>
    <s v="theater/plays"/>
    <n v="109"/>
    <n v="41.923099999999998"/>
    <x v="1"/>
    <s v="plays"/>
    <x v="2965"/>
    <d v="2015-07-07T17:30:33"/>
    <x v="0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x v="2966"/>
    <x v="0"/>
    <n v="128"/>
    <b v="1"/>
    <s v="theater/plays"/>
    <n v="114"/>
    <n v="88.773399999999995"/>
    <x v="1"/>
    <s v="plays"/>
    <x v="2966"/>
    <d v="2015-09-16T17:43:32"/>
    <x v="0"/>
  </r>
  <r>
    <x v="2967"/>
    <x v="2966"/>
    <s v="Scissortail is a story of loss, grief, and recovery based on the events of the 1995 Oklahoma City Bombing."/>
    <n v="5000"/>
    <n v="5696"/>
    <x v="0"/>
    <s v="US"/>
    <s v="USD"/>
    <x v="2963"/>
    <x v="2967"/>
    <x v="0"/>
    <n v="71"/>
    <b v="1"/>
    <s v="theater/plays"/>
    <n v="114"/>
    <n v="80.225399999999993"/>
    <x v="1"/>
    <s v="plays"/>
    <x v="2967"/>
    <d v="2015-03-09T03:44:52"/>
    <x v="0"/>
  </r>
  <r>
    <x v="2968"/>
    <x v="2967"/>
    <s v="The Curse of the Babywoman is real â€” and it is coming to FringeNYC this August."/>
    <n v="3500"/>
    <n v="3710"/>
    <x v="0"/>
    <s v="US"/>
    <s v="USD"/>
    <x v="2964"/>
    <x v="2968"/>
    <x v="0"/>
    <n v="47"/>
    <b v="1"/>
    <s v="theater/plays"/>
    <n v="106"/>
    <n v="78.936199999999999"/>
    <x v="1"/>
    <s v="plays"/>
    <x v="2968"/>
    <d v="2016-08-17T03:59:00"/>
    <x v="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x v="0"/>
    <n v="17"/>
    <b v="1"/>
    <s v="theater/plays"/>
    <n v="163"/>
    <n v="95.588200000000001"/>
    <x v="1"/>
    <s v="plays"/>
    <x v="2969"/>
    <d v="2015-05-03T22:51:00"/>
    <x v="0"/>
  </r>
  <r>
    <x v="2970"/>
    <x v="2969"/>
    <s v="Kara Ayn Napolitano's latest play about a young mother's attempt to reclaim her life after making a serious mistake."/>
    <n v="6000"/>
    <n v="6360"/>
    <x v="0"/>
    <s v="US"/>
    <s v="USD"/>
    <x v="2966"/>
    <x v="2970"/>
    <x v="0"/>
    <n v="91"/>
    <b v="1"/>
    <s v="theater/plays"/>
    <n v="106"/>
    <n v="69.890100000000004"/>
    <x v="1"/>
    <s v="plays"/>
    <x v="2970"/>
    <d v="2014-07-18T16:04:11"/>
    <x v="0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x v="2971"/>
    <x v="0"/>
    <n v="43"/>
    <b v="1"/>
    <s v="theater/plays"/>
    <n v="100"/>
    <n v="74.534899999999993"/>
    <x v="1"/>
    <s v="plays"/>
    <x v="2971"/>
    <d v="2014-08-31T15:47:58"/>
    <x v="0"/>
  </r>
  <r>
    <x v="2972"/>
    <x v="2971"/>
    <s v="A group of artists. A mythical art piece. A harrowing quest. And some margaritas."/>
    <n v="2000"/>
    <n v="2107"/>
    <x v="0"/>
    <s v="US"/>
    <s v="USD"/>
    <x v="2968"/>
    <x v="2972"/>
    <x v="0"/>
    <n v="17"/>
    <b v="1"/>
    <s v="theater/plays"/>
    <n v="105"/>
    <n v="123.94119999999999"/>
    <x v="1"/>
    <s v="plays"/>
    <x v="2972"/>
    <d v="2016-12-05T01:00:00"/>
    <x v="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x v="2973"/>
    <x v="0"/>
    <n v="33"/>
    <b v="1"/>
    <s v="theater/plays"/>
    <n v="175"/>
    <n v="264.8485"/>
    <x v="1"/>
    <s v="plays"/>
    <x v="2973"/>
    <d v="2016-01-01T04:00:00"/>
    <x v="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x v="2974"/>
    <x v="0"/>
    <n v="87"/>
    <b v="1"/>
    <s v="theater/plays"/>
    <n v="102"/>
    <n v="58.620699999999999"/>
    <x v="1"/>
    <s v="plays"/>
    <x v="2974"/>
    <d v="2014-09-26T01:35:00"/>
    <x v="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x v="0"/>
    <n v="113"/>
    <b v="1"/>
    <s v="theater/plays"/>
    <n v="100"/>
    <n v="70.885000000000005"/>
    <x v="1"/>
    <s v="plays"/>
    <x v="2975"/>
    <d v="2014-11-27T03:00:00"/>
    <x v="0"/>
  </r>
  <r>
    <x v="2976"/>
    <x v="2975"/>
    <s v="A play that addresses an important social issue, brought to light by members of the UoM Drama Society."/>
    <n v="70"/>
    <n v="120"/>
    <x v="0"/>
    <s v="GB"/>
    <s v="GBP"/>
    <x v="2972"/>
    <x v="2976"/>
    <x v="0"/>
    <n v="14"/>
    <b v="1"/>
    <s v="theater/plays"/>
    <n v="171"/>
    <n v="8.5714000000000006"/>
    <x v="1"/>
    <s v="plays"/>
    <x v="2976"/>
    <d v="2016-03-13T12:00:00"/>
    <x v="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x v="0"/>
    <n v="30"/>
    <b v="1"/>
    <s v="theater/plays"/>
    <n v="114"/>
    <n v="113.5667"/>
    <x v="1"/>
    <s v="plays"/>
    <x v="2977"/>
    <d v="2015-03-23T02:14:00"/>
    <x v="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x v="2978"/>
    <x v="0"/>
    <n v="16"/>
    <b v="1"/>
    <s v="theater/plays"/>
    <n v="129"/>
    <n v="60.6875"/>
    <x v="1"/>
    <s v="plays"/>
    <x v="2978"/>
    <d v="2014-10-20T05:59:00"/>
    <x v="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x v="2975"/>
    <x v="2979"/>
    <x v="0"/>
    <n v="46"/>
    <b v="1"/>
    <s v="theater/plays"/>
    <n v="101"/>
    <n v="110.2174"/>
    <x v="1"/>
    <s v="plays"/>
    <x v="2979"/>
    <d v="2015-01-06T06:00:00"/>
    <x v="0"/>
  </r>
  <r>
    <x v="2980"/>
    <x v="2979"/>
    <s v="1 director, 4 actors, and a whole lotta determination. Help us bring this brilliant story to the heart of NYC!"/>
    <n v="3000"/>
    <n v="3275"/>
    <x v="0"/>
    <s v="US"/>
    <s v="USD"/>
    <x v="2976"/>
    <x v="2980"/>
    <x v="0"/>
    <n v="24"/>
    <b v="1"/>
    <s v="theater/plays"/>
    <n v="109"/>
    <n v="136.45830000000001"/>
    <x v="1"/>
    <s v="plays"/>
    <x v="2980"/>
    <d v="2015-08-24T02:00:00"/>
    <x v="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x v="2981"/>
    <x v="1"/>
    <n v="97"/>
    <b v="1"/>
    <s v="theater/spaces"/>
    <n v="129"/>
    <n v="53.164900000000003"/>
    <x v="1"/>
    <s v="spaces"/>
    <x v="2981"/>
    <d v="2015-09-23T13:25:56"/>
    <x v="0"/>
  </r>
  <r>
    <x v="2982"/>
    <x v="2981"/>
    <s v="Renovating this historical landmark, into an arts venue and theatre space for the community."/>
    <n v="5000"/>
    <n v="5103"/>
    <x v="0"/>
    <s v="GB"/>
    <s v="GBP"/>
    <x v="2978"/>
    <x v="2982"/>
    <x v="1"/>
    <n v="59"/>
    <b v="1"/>
    <s v="theater/spaces"/>
    <n v="102"/>
    <n v="86.491500000000002"/>
    <x v="1"/>
    <s v="spaces"/>
    <x v="2982"/>
    <d v="2016-02-11T16:29:03"/>
    <x v="0"/>
  </r>
  <r>
    <x v="2983"/>
    <x v="2982"/>
    <s v="Dad's Garage Theatre Company needs your help buying our new, forever home by hitting our $150,000 STRETCH GOAL!"/>
    <n v="116000"/>
    <n v="169985.91"/>
    <x v="0"/>
    <s v="US"/>
    <s v="USD"/>
    <x v="2979"/>
    <x v="2983"/>
    <x v="1"/>
    <n v="1095"/>
    <b v="1"/>
    <s v="theater/spaces"/>
    <n v="147"/>
    <n v="155.23830000000001"/>
    <x v="1"/>
    <s v="spaces"/>
    <x v="2983"/>
    <d v="2014-11-11T16:10:36"/>
    <x v="0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x v="1"/>
    <n v="218"/>
    <b v="1"/>
    <s v="theater/spaces"/>
    <n v="100"/>
    <n v="115.0826"/>
    <x v="1"/>
    <s v="spaces"/>
    <x v="2984"/>
    <d v="2016-08-24T06:41:21"/>
    <x v="0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x v="0"/>
    <n v="111"/>
    <b v="1"/>
    <s v="theater/spaces"/>
    <n v="122"/>
    <n v="109.5946"/>
    <x v="1"/>
    <s v="spaces"/>
    <x v="2985"/>
    <d v="2016-10-31T04:00:00"/>
    <x v="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x v="2982"/>
    <x v="2986"/>
    <x v="0"/>
    <n v="56"/>
    <b v="1"/>
    <s v="theater/spaces"/>
    <n v="106"/>
    <n v="45.214300000000001"/>
    <x v="1"/>
    <s v="spaces"/>
    <x v="2986"/>
    <d v="2016-05-01T11:00:06"/>
    <x v="0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x v="2987"/>
    <x v="0"/>
    <n v="265"/>
    <b v="1"/>
    <s v="theater/spaces"/>
    <n v="110"/>
    <n v="104.15170000000001"/>
    <x v="1"/>
    <s v="spaces"/>
    <x v="2987"/>
    <d v="2016-10-13T00:00:00"/>
    <x v="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x v="2984"/>
    <x v="2988"/>
    <x v="0"/>
    <n v="28"/>
    <b v="1"/>
    <s v="theater/spaces"/>
    <n v="100"/>
    <n v="35.714300000000001"/>
    <x v="1"/>
    <s v="spaces"/>
    <x v="2988"/>
    <d v="2016-06-20T08:41:21"/>
    <x v="0"/>
  </r>
  <r>
    <x v="2989"/>
    <x v="2988"/>
    <s v="Bring the movies back to Bethel, Maine."/>
    <n v="20000"/>
    <n v="35307"/>
    <x v="0"/>
    <s v="US"/>
    <s v="USD"/>
    <x v="2985"/>
    <x v="2989"/>
    <x v="0"/>
    <n v="364"/>
    <b v="1"/>
    <s v="theater/spaces"/>
    <n v="177"/>
    <n v="96.997299999999996"/>
    <x v="1"/>
    <s v="spaces"/>
    <x v="2989"/>
    <d v="2015-12-21T04:59:00"/>
    <x v="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x v="2990"/>
    <x v="0"/>
    <n v="27"/>
    <b v="1"/>
    <s v="theater/spaces"/>
    <n v="100"/>
    <n v="370.37040000000002"/>
    <x v="1"/>
    <s v="spaces"/>
    <x v="2990"/>
    <d v="2016-01-07T13:47:00"/>
    <x v="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x v="0"/>
    <n v="93"/>
    <b v="1"/>
    <s v="theater/spaces"/>
    <n v="103"/>
    <n v="94.408600000000007"/>
    <x v="1"/>
    <s v="spaces"/>
    <x v="2991"/>
    <d v="2017-01-27T20:05:30"/>
    <x v="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x v="2988"/>
    <x v="2992"/>
    <x v="0"/>
    <n v="64"/>
    <b v="1"/>
    <s v="theater/spaces"/>
    <n v="105"/>
    <n v="48.984400000000001"/>
    <x v="1"/>
    <s v="spaces"/>
    <x v="2992"/>
    <d v="2016-10-09T18:25:10"/>
    <x v="0"/>
  </r>
  <r>
    <x v="2993"/>
    <x v="2992"/>
    <s v="Help us build the Kitchen from Hell!"/>
    <n v="1000"/>
    <n v="1003"/>
    <x v="0"/>
    <s v="US"/>
    <s v="USD"/>
    <x v="2989"/>
    <x v="2993"/>
    <x v="0"/>
    <n v="22"/>
    <b v="1"/>
    <s v="theater/spaces"/>
    <n v="100"/>
    <n v="45.590899999999998"/>
    <x v="1"/>
    <s v="spaces"/>
    <x v="2993"/>
    <d v="2016-02-20T20:07:47"/>
    <x v="0"/>
  </r>
  <r>
    <x v="2994"/>
    <x v="2993"/>
    <s v="Help the hosts of the infamous St. Michael sustain and create epic boat parties through Halloween and into 2015"/>
    <n v="300"/>
    <n v="1373.24"/>
    <x v="0"/>
    <s v="GB"/>
    <s v="GBP"/>
    <x v="2990"/>
    <x v="2994"/>
    <x v="0"/>
    <n v="59"/>
    <b v="1"/>
    <s v="theater/spaces"/>
    <n v="458"/>
    <n v="23.275300000000001"/>
    <x v="1"/>
    <s v="spaces"/>
    <x v="2994"/>
    <d v="2014-10-03T11:29:32"/>
    <x v="0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x v="2991"/>
    <x v="2995"/>
    <x v="0"/>
    <n v="249"/>
    <b v="1"/>
    <s v="theater/spaces"/>
    <n v="105"/>
    <n v="63.228900000000003"/>
    <x v="1"/>
    <s v="spaces"/>
    <x v="2995"/>
    <d v="2017-01-19T15:57:51"/>
    <x v="0"/>
  </r>
  <r>
    <x v="2996"/>
    <x v="2995"/>
    <s v="A permanent home for comedy in Connecticut in the heart of downtown Hartford."/>
    <n v="35000"/>
    <n v="60180"/>
    <x v="0"/>
    <s v="US"/>
    <s v="USD"/>
    <x v="2992"/>
    <x v="2996"/>
    <x v="0"/>
    <n v="392"/>
    <b v="1"/>
    <s v="theater/spaces"/>
    <n v="172"/>
    <n v="153.5204"/>
    <x v="1"/>
    <s v="spaces"/>
    <x v="2996"/>
    <d v="2015-05-26T21:54:00"/>
    <x v="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x v="2997"/>
    <x v="0"/>
    <n v="115"/>
    <b v="1"/>
    <s v="theater/spaces"/>
    <n v="104"/>
    <n v="90.2"/>
    <x v="1"/>
    <s v="spaces"/>
    <x v="2997"/>
    <d v="2017-02-27T04:59:00"/>
    <x v="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x v="2998"/>
    <x v="0"/>
    <n v="433"/>
    <b v="1"/>
    <s v="theater/spaces"/>
    <n v="103"/>
    <n v="118.97110000000001"/>
    <x v="1"/>
    <s v="spaces"/>
    <x v="2998"/>
    <d v="2014-06-16T04:25:00"/>
    <x v="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x v="807"/>
    <x v="2999"/>
    <x v="0"/>
    <n v="20"/>
    <b v="1"/>
    <s v="theater/spaces"/>
    <n v="119"/>
    <n v="80.25"/>
    <x v="1"/>
    <s v="spaces"/>
    <x v="2999"/>
    <d v="2017-03-01T02:00:00"/>
    <x v="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x v="2995"/>
    <x v="3000"/>
    <x v="0"/>
    <n v="8"/>
    <b v="1"/>
    <s v="theater/spaces"/>
    <n v="100"/>
    <n v="62.5"/>
    <x v="1"/>
    <s v="spaces"/>
    <x v="3000"/>
    <d v="2017-01-31T18:00:00"/>
    <x v="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x v="3001"/>
    <x v="0"/>
    <n v="175"/>
    <b v="1"/>
    <s v="theater/spaces"/>
    <n v="319"/>
    <n v="131.37719999999999"/>
    <x v="1"/>
    <s v="spaces"/>
    <x v="3001"/>
    <d v="2016-07-13T21:29:42"/>
    <x v="0"/>
  </r>
  <r>
    <x v="3002"/>
    <x v="3001"/>
    <s v="Make the workshop/ small stage space at Jimmy's No 43 even better than before!"/>
    <n v="7000"/>
    <n v="7595.43"/>
    <x v="0"/>
    <s v="US"/>
    <s v="USD"/>
    <x v="2997"/>
    <x v="3002"/>
    <x v="0"/>
    <n v="104"/>
    <b v="1"/>
    <s v="theater/spaces"/>
    <n v="109"/>
    <n v="73.033000000000001"/>
    <x v="1"/>
    <s v="spaces"/>
    <x v="3002"/>
    <d v="2012-12-26T20:04:12"/>
    <x v="0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x v="3003"/>
    <x v="0"/>
    <n v="17"/>
    <b v="1"/>
    <s v="theater/spaces"/>
    <n v="101"/>
    <n v="178.52940000000001"/>
    <x v="1"/>
    <s v="spaces"/>
    <x v="3003"/>
    <d v="2016-03-01T05:59:00"/>
    <x v="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x v="3004"/>
    <x v="0"/>
    <n v="277"/>
    <b v="1"/>
    <s v="theater/spaces"/>
    <n v="113"/>
    <n v="162.90969999999999"/>
    <x v="1"/>
    <s v="spaces"/>
    <x v="3004"/>
    <d v="2014-11-15T22:08:44"/>
    <x v="0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x v="3005"/>
    <x v="0"/>
    <n v="118"/>
    <b v="1"/>
    <s v="theater/spaces"/>
    <n v="120"/>
    <n v="108.2424"/>
    <x v="1"/>
    <s v="spaces"/>
    <x v="3005"/>
    <d v="2014-10-06T16:11:45"/>
    <x v="0"/>
  </r>
  <r>
    <x v="3006"/>
    <x v="3005"/>
    <s v="We're an affordable theatre and rental space that can be molded into anything by anyone."/>
    <n v="8000"/>
    <n v="8620"/>
    <x v="0"/>
    <s v="CA"/>
    <s v="CAD"/>
    <x v="3001"/>
    <x v="3006"/>
    <x v="0"/>
    <n v="97"/>
    <b v="1"/>
    <s v="theater/spaces"/>
    <n v="108"/>
    <n v="88.866"/>
    <x v="1"/>
    <s v="spaces"/>
    <x v="3006"/>
    <d v="2014-12-14T18:09:51"/>
    <x v="0"/>
  </r>
  <r>
    <x v="3007"/>
    <x v="3006"/>
    <s v="Consuite for 2015 CoreCon.  An adventure into insanity."/>
    <n v="600"/>
    <n v="1080"/>
    <x v="0"/>
    <s v="US"/>
    <s v="USD"/>
    <x v="3002"/>
    <x v="3007"/>
    <x v="0"/>
    <n v="20"/>
    <b v="1"/>
    <s v="theater/spaces"/>
    <n v="180"/>
    <n v="54"/>
    <x v="1"/>
    <s v="spaces"/>
    <x v="3007"/>
    <d v="2015-04-25T05:11:23"/>
    <x v="0"/>
  </r>
  <r>
    <x v="3008"/>
    <x v="3007"/>
    <s v="Help fund Silver Spring Stage's HVAC costs for the upcoming year! Don't leave us out in the cold (pun intended)!"/>
    <n v="3000"/>
    <n v="3035"/>
    <x v="0"/>
    <s v="US"/>
    <s v="USD"/>
    <x v="3003"/>
    <x v="3008"/>
    <x v="0"/>
    <n v="26"/>
    <b v="1"/>
    <s v="theater/spaces"/>
    <n v="101"/>
    <n v="116.7308"/>
    <x v="1"/>
    <s v="spaces"/>
    <x v="3008"/>
    <d v="2016-01-21T05:05:19"/>
    <x v="0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x v="0"/>
    <n v="128"/>
    <b v="1"/>
    <s v="theater/spaces"/>
    <n v="120"/>
    <n v="233.89840000000001"/>
    <x v="1"/>
    <s v="spaces"/>
    <x v="3009"/>
    <d v="2014-11-26T14:40:40"/>
    <x v="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x v="0"/>
    <n v="15"/>
    <b v="1"/>
    <s v="theater/spaces"/>
    <n v="158"/>
    <n v="158"/>
    <x v="1"/>
    <s v="spaces"/>
    <x v="3010"/>
    <d v="2015-02-21T19:58:39"/>
    <x v="0"/>
  </r>
  <r>
    <x v="3011"/>
    <x v="3010"/>
    <s v="Necesitamos tu ayuda para poder llevar la magia del teatro universitario al Teatro Lagrada de Madrid el 23 de diciembre :)"/>
    <n v="300"/>
    <n v="371"/>
    <x v="0"/>
    <s v="ES"/>
    <s v="EUR"/>
    <x v="3006"/>
    <x v="3011"/>
    <x v="0"/>
    <n v="25"/>
    <b v="1"/>
    <s v="theater/spaces"/>
    <n v="124"/>
    <n v="14.84"/>
    <x v="1"/>
    <s v="spaces"/>
    <x v="3011"/>
    <d v="2015-12-23T22:59:00"/>
    <x v="0"/>
  </r>
  <r>
    <x v="3012"/>
    <x v="3011"/>
    <s v="Spring Theatre has recently found a new home in the heart of Winston Salem. We need your help for an up-lifting up-fit!"/>
    <n v="4000"/>
    <n v="4685"/>
    <x v="0"/>
    <s v="US"/>
    <s v="USD"/>
    <x v="3007"/>
    <x v="3012"/>
    <x v="0"/>
    <n v="55"/>
    <b v="1"/>
    <s v="theater/spaces"/>
    <n v="117"/>
    <n v="85.181799999999996"/>
    <x v="1"/>
    <s v="spaces"/>
    <x v="3012"/>
    <d v="2015-02-10T16:52:10"/>
    <x v="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x v="3013"/>
    <x v="0"/>
    <n v="107"/>
    <b v="1"/>
    <s v="theater/spaces"/>
    <n v="157"/>
    <n v="146.69159999999999"/>
    <x v="1"/>
    <s v="spaces"/>
    <x v="3013"/>
    <d v="2015-06-21T20:04:09"/>
    <x v="0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x v="3014"/>
    <x v="0"/>
    <n v="557"/>
    <b v="1"/>
    <s v="theater/spaces"/>
    <n v="113"/>
    <n v="50.764800000000001"/>
    <x v="1"/>
    <s v="spaces"/>
    <x v="3014"/>
    <d v="2014-11-05T05:00:00"/>
    <x v="0"/>
  </r>
  <r>
    <x v="3015"/>
    <x v="3014"/>
    <s v="We're turning an old yogurt shop into a live theater in downtown Charleston.   Please help us hang our sign!"/>
    <n v="3400"/>
    <n v="3508"/>
    <x v="0"/>
    <s v="US"/>
    <s v="USD"/>
    <x v="3010"/>
    <x v="3015"/>
    <x v="0"/>
    <n v="40"/>
    <b v="1"/>
    <s v="theater/spaces"/>
    <n v="103"/>
    <n v="87.7"/>
    <x v="1"/>
    <s v="spaces"/>
    <x v="3015"/>
    <d v="2014-06-11T04:00:00"/>
    <x v="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x v="3016"/>
    <x v="0"/>
    <n v="36"/>
    <b v="1"/>
    <s v="theater/spaces"/>
    <n v="103"/>
    <n v="242.27780000000001"/>
    <x v="1"/>
    <s v="spaces"/>
    <x v="3016"/>
    <d v="2014-07-18T13:09:12"/>
    <x v="0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x v="3017"/>
    <x v="0"/>
    <n v="159"/>
    <b v="1"/>
    <s v="theater/spaces"/>
    <n v="106"/>
    <n v="146.44649999999999"/>
    <x v="1"/>
    <s v="spaces"/>
    <x v="3017"/>
    <d v="2014-08-20T20:24:03"/>
    <x v="0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x v="0"/>
    <n v="41"/>
    <b v="1"/>
    <s v="theater/spaces"/>
    <n v="101"/>
    <n v="103.1707"/>
    <x v="1"/>
    <s v="spaces"/>
    <x v="3018"/>
    <d v="2015-07-20T22:00:00"/>
    <x v="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x v="3019"/>
    <x v="0"/>
    <n v="226"/>
    <b v="1"/>
    <s v="theater/spaces"/>
    <n v="121"/>
    <n v="80.464600000000004"/>
    <x v="1"/>
    <s v="spaces"/>
    <x v="3019"/>
    <d v="2014-05-27T03:00:00"/>
    <x v="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x v="3020"/>
    <x v="0"/>
    <n v="30"/>
    <b v="1"/>
    <s v="theater/spaces"/>
    <n v="101"/>
    <n v="234.66669999999999"/>
    <x v="1"/>
    <s v="spaces"/>
    <x v="3020"/>
    <d v="2015-08-14T20:18:53"/>
    <x v="0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x v="3021"/>
    <x v="0"/>
    <n v="103"/>
    <b v="1"/>
    <s v="theater/spaces"/>
    <n v="116"/>
    <n v="50.689300000000003"/>
    <x v="1"/>
    <s v="spaces"/>
    <x v="3021"/>
    <d v="2016-11-22T05:59:00"/>
    <x v="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x v="3022"/>
    <x v="0"/>
    <n v="62"/>
    <b v="1"/>
    <s v="theater/spaces"/>
    <n v="101"/>
    <n v="162.7097"/>
    <x v="1"/>
    <s v="spaces"/>
    <x v="3022"/>
    <d v="2016-08-27T22:53:29"/>
    <x v="0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x v="3023"/>
    <x v="0"/>
    <n v="6"/>
    <b v="1"/>
    <s v="theater/spaces"/>
    <n v="103"/>
    <n v="120.16670000000001"/>
    <x v="1"/>
    <s v="spaces"/>
    <x v="3023"/>
    <d v="2015-06-11T16:13:06"/>
    <x v="0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x v="3024"/>
    <x v="0"/>
    <n v="182"/>
    <b v="1"/>
    <s v="theater/spaces"/>
    <n v="246"/>
    <n v="67.697800000000001"/>
    <x v="1"/>
    <s v="spaces"/>
    <x v="3024"/>
    <d v="2012-10-06T23:51:15"/>
    <x v="0"/>
  </r>
  <r>
    <x v="3025"/>
    <x v="3024"/>
    <s v="Be part of building Cardiff's first pub theatre, located right in the city centre. Launching January 2015."/>
    <n v="2500"/>
    <n v="7555"/>
    <x v="0"/>
    <s v="GB"/>
    <s v="GBP"/>
    <x v="3020"/>
    <x v="3025"/>
    <x v="0"/>
    <n v="145"/>
    <b v="1"/>
    <s v="theater/spaces"/>
    <n v="302"/>
    <n v="52.103400000000001"/>
    <x v="1"/>
    <s v="spaces"/>
    <x v="3025"/>
    <d v="2014-05-30T16:00:00"/>
    <x v="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x v="3026"/>
    <x v="0"/>
    <n v="25"/>
    <b v="1"/>
    <s v="theater/spaces"/>
    <n v="143"/>
    <n v="51.6"/>
    <x v="1"/>
    <s v="spaces"/>
    <x v="3026"/>
    <d v="2017-03-03T11:01:32"/>
    <x v="0"/>
  </r>
  <r>
    <x v="3027"/>
    <x v="3026"/>
    <s v="Wavy says let's LIGHT UP THE RAINBOW STAGE and as our stretch reward we'll throw all of us a PARTY!"/>
    <n v="40000"/>
    <n v="52576"/>
    <x v="0"/>
    <s v="US"/>
    <s v="USD"/>
    <x v="3022"/>
    <x v="3027"/>
    <x v="0"/>
    <n v="320"/>
    <b v="1"/>
    <s v="theater/spaces"/>
    <n v="131"/>
    <n v="164.3"/>
    <x v="1"/>
    <s v="spaces"/>
    <x v="3027"/>
    <d v="2015-03-20T15:54:11"/>
    <x v="0"/>
  </r>
  <r>
    <x v="3028"/>
    <x v="3027"/>
    <s v="We have a space! Help us fill it with a stage, chairs, gear and audiences' laughter!"/>
    <n v="5000"/>
    <n v="8401"/>
    <x v="0"/>
    <s v="US"/>
    <s v="USD"/>
    <x v="3023"/>
    <x v="3028"/>
    <x v="0"/>
    <n v="99"/>
    <b v="1"/>
    <s v="theater/spaces"/>
    <n v="168"/>
    <n v="84.858599999999996"/>
    <x v="1"/>
    <s v="spaces"/>
    <x v="3028"/>
    <d v="2016-08-15T06:20:25"/>
    <x v="0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x v="0"/>
    <n v="348"/>
    <b v="1"/>
    <s v="theater/spaces"/>
    <n v="110"/>
    <n v="94.548900000000003"/>
    <x v="1"/>
    <s v="spaces"/>
    <x v="3029"/>
    <d v="2014-11-18T04:35:00"/>
    <x v="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x v="3030"/>
    <x v="0"/>
    <n v="41"/>
    <b v="1"/>
    <s v="theater/spaces"/>
    <n v="107"/>
    <n v="45.5366"/>
    <x v="1"/>
    <s v="spaces"/>
    <x v="3030"/>
    <d v="2015-09-16T17:56:11"/>
    <x v="0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x v="0"/>
    <n v="29"/>
    <b v="1"/>
    <s v="theater/spaces"/>
    <n v="100"/>
    <n v="51.7241"/>
    <x v="1"/>
    <s v="spaces"/>
    <x v="3031"/>
    <d v="2016-10-14T21:10:47"/>
    <x v="0"/>
  </r>
  <r>
    <x v="3032"/>
    <x v="3031"/>
    <s v="One night only, not-for-profit, neighborhood haunted attraction that will scare your mask off! Coming this Halloween."/>
    <n v="1000"/>
    <n v="1272"/>
    <x v="0"/>
    <s v="US"/>
    <s v="USD"/>
    <x v="3027"/>
    <x v="3032"/>
    <x v="0"/>
    <n v="25"/>
    <b v="1"/>
    <s v="theater/spaces"/>
    <n v="127"/>
    <n v="50.88"/>
    <x v="1"/>
    <s v="spaces"/>
    <x v="3032"/>
    <d v="2015-09-11T01:04:19"/>
    <x v="0"/>
  </r>
  <r>
    <x v="3033"/>
    <x v="3032"/>
    <s v="Finally Stagelights will have a space of our very own!  Be a part of this exciting new adventure in Greensboro!!"/>
    <n v="3000"/>
    <n v="4396"/>
    <x v="0"/>
    <s v="US"/>
    <s v="USD"/>
    <x v="3028"/>
    <x v="3033"/>
    <x v="0"/>
    <n v="23"/>
    <b v="1"/>
    <s v="theater/spaces"/>
    <n v="147"/>
    <n v="191.13040000000001"/>
    <x v="1"/>
    <s v="spaces"/>
    <x v="3033"/>
    <d v="2016-08-18T02:38:45"/>
    <x v="0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x v="0"/>
    <n v="1260"/>
    <b v="1"/>
    <s v="theater/spaces"/>
    <n v="113"/>
    <n v="89.314300000000003"/>
    <x v="1"/>
    <s v="spaces"/>
    <x v="3034"/>
    <d v="2016-11-01T03:59:00"/>
    <x v="0"/>
  </r>
  <r>
    <x v="3035"/>
    <x v="3034"/>
    <s v="Help create a permanent home for live comedy shows and classes in Downtown RVA."/>
    <n v="25000"/>
    <n v="27196.71"/>
    <x v="0"/>
    <s v="US"/>
    <s v="USD"/>
    <x v="3030"/>
    <x v="3035"/>
    <x v="0"/>
    <n v="307"/>
    <b v="1"/>
    <s v="theater/spaces"/>
    <n v="109"/>
    <n v="88.5886"/>
    <x v="1"/>
    <s v="spaces"/>
    <x v="3035"/>
    <d v="2013-05-04T13:26:49"/>
    <x v="0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x v="3036"/>
    <x v="0"/>
    <n v="329"/>
    <b v="1"/>
    <s v="theater/spaces"/>
    <n v="127"/>
    <n v="96.300899999999999"/>
    <x v="1"/>
    <s v="spaces"/>
    <x v="3036"/>
    <d v="2013-08-16T11:59:00"/>
    <x v="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x v="0"/>
    <n v="32"/>
    <b v="1"/>
    <s v="theater/spaces"/>
    <n v="213"/>
    <n v="33.3125"/>
    <x v="1"/>
    <s v="spaces"/>
    <x v="3037"/>
    <d v="2010-10-02T04:59:00"/>
    <x v="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x v="3033"/>
    <x v="3038"/>
    <x v="0"/>
    <n v="27"/>
    <b v="1"/>
    <s v="theater/spaces"/>
    <n v="101"/>
    <n v="37.222200000000001"/>
    <x v="1"/>
    <s v="spaces"/>
    <x v="3038"/>
    <d v="2016-03-04T06:03:17"/>
    <x v="0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x v="0"/>
    <n v="236"/>
    <b v="1"/>
    <s v="theater/spaces"/>
    <n v="109"/>
    <n v="92.130399999999995"/>
    <x v="1"/>
    <s v="spaces"/>
    <x v="3039"/>
    <d v="2013-12-29T07:59:00"/>
    <x v="0"/>
  </r>
  <r>
    <x v="3040"/>
    <x v="3039"/>
    <s v="48 hours of deck screws, dry wall, hard hats and needed renovation to help the Jayhawk rise from the ashes."/>
    <n v="3000"/>
    <n v="3225"/>
    <x v="0"/>
    <s v="US"/>
    <s v="USD"/>
    <x v="3035"/>
    <x v="3040"/>
    <x v="0"/>
    <n v="42"/>
    <b v="1"/>
    <s v="theater/spaces"/>
    <n v="108"/>
    <n v="76.785700000000006"/>
    <x v="1"/>
    <s v="spaces"/>
    <x v="3040"/>
    <d v="2015-06-26T23:00:00"/>
    <x v="0"/>
  </r>
  <r>
    <x v="3041"/>
    <x v="3040"/>
    <s v="Privet! Hello! Bon Jour! We are the Arlekin Players Theatre and we need a home."/>
    <n v="8300"/>
    <n v="9170"/>
    <x v="0"/>
    <s v="US"/>
    <s v="USD"/>
    <x v="3036"/>
    <x v="3041"/>
    <x v="0"/>
    <n v="95"/>
    <b v="1"/>
    <s v="theater/spaces"/>
    <n v="110"/>
    <n v="96.526300000000006"/>
    <x v="1"/>
    <s v="spaces"/>
    <x v="3041"/>
    <d v="2016-01-20T20:50:48"/>
    <x v="0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x v="3037"/>
    <x v="3042"/>
    <x v="0"/>
    <n v="37"/>
    <b v="1"/>
    <s v="theater/spaces"/>
    <n v="128"/>
    <n v="51.8919"/>
    <x v="1"/>
    <s v="spaces"/>
    <x v="3042"/>
    <d v="2015-10-06T16:30:47"/>
    <x v="0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x v="3038"/>
    <x v="3043"/>
    <x v="0"/>
    <n v="128"/>
    <b v="1"/>
    <s v="theater/spaces"/>
    <n v="110"/>
    <n v="128.91409999999999"/>
    <x v="1"/>
    <s v="spaces"/>
    <x v="3043"/>
    <d v="2015-04-16T02:50:00"/>
    <x v="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x v="3044"/>
    <x v="0"/>
    <n v="156"/>
    <b v="1"/>
    <s v="theater/spaces"/>
    <n v="109"/>
    <n v="84.108999999999995"/>
    <x v="1"/>
    <s v="spaces"/>
    <x v="3044"/>
    <d v="2016-02-02T17:26:38"/>
    <x v="0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x v="3045"/>
    <x v="0"/>
    <n v="64"/>
    <b v="1"/>
    <s v="theater/spaces"/>
    <n v="133"/>
    <n v="82.941599999999994"/>
    <x v="1"/>
    <s v="spaces"/>
    <x v="3045"/>
    <d v="2014-08-22T03:44:15"/>
    <x v="0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x v="3046"/>
    <x v="0"/>
    <n v="58"/>
    <b v="1"/>
    <s v="theater/spaces"/>
    <n v="191"/>
    <n v="259.94830000000002"/>
    <x v="1"/>
    <s v="spaces"/>
    <x v="3046"/>
    <d v="2014-09-10T04:52:00"/>
    <x v="0"/>
  </r>
  <r>
    <x v="3047"/>
    <x v="3046"/>
    <s v="Hi! We're the Graduating Seniors Acting V Seniors at Temple University! Welcome to our Kick starter Page!"/>
    <n v="500"/>
    <n v="745"/>
    <x v="0"/>
    <s v="US"/>
    <s v="USD"/>
    <x v="3042"/>
    <x v="3047"/>
    <x v="0"/>
    <n v="20"/>
    <b v="1"/>
    <s v="theater/spaces"/>
    <n v="149"/>
    <n v="37.25"/>
    <x v="1"/>
    <s v="spaces"/>
    <x v="3047"/>
    <d v="2016-04-27T13:16:00"/>
    <x v="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x v="3048"/>
    <x v="0"/>
    <n v="47"/>
    <b v="1"/>
    <s v="theater/spaces"/>
    <n v="166"/>
    <n v="177.0213"/>
    <x v="1"/>
    <s v="spaces"/>
    <x v="3048"/>
    <d v="2014-12-31T21:22:00"/>
    <x v="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x v="0"/>
    <n v="54"/>
    <b v="1"/>
    <s v="theater/spaces"/>
    <n v="107"/>
    <n v="74.074100000000001"/>
    <x v="1"/>
    <s v="spaces"/>
    <x v="3049"/>
    <d v="2015-06-14T00:20:55"/>
    <x v="0"/>
  </r>
  <r>
    <x v="3050"/>
    <x v="3049"/>
    <s v="Help fund The Black Pearl Consuite at CoreCon VIII: On Ancient Seas!"/>
    <n v="600"/>
    <n v="636"/>
    <x v="0"/>
    <s v="US"/>
    <s v="USD"/>
    <x v="3045"/>
    <x v="3050"/>
    <x v="0"/>
    <n v="9"/>
    <b v="1"/>
    <s v="theater/spaces"/>
    <n v="106"/>
    <n v="70.666700000000006"/>
    <x v="1"/>
    <s v="spaces"/>
    <x v="3050"/>
    <d v="2016-05-05T04:02:40"/>
    <x v="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x v="3051"/>
    <x v="1"/>
    <n v="35"/>
    <b v="0"/>
    <s v="theater/spaces"/>
    <n v="24"/>
    <n v="23.628599999999999"/>
    <x v="1"/>
    <s v="spaces"/>
    <x v="3051"/>
    <d v="2017-02-08T09:59:05"/>
    <x v="0"/>
  </r>
  <r>
    <x v="3052"/>
    <x v="3051"/>
    <s v="To let the arts continue in Walker Minnesota We need a performing arts space and art gallery"/>
    <n v="50000"/>
    <n v="75"/>
    <x v="2"/>
    <s v="US"/>
    <s v="USD"/>
    <x v="3047"/>
    <x v="3052"/>
    <x v="0"/>
    <n v="2"/>
    <b v="0"/>
    <s v="theater/spaces"/>
    <n v="0"/>
    <n v="37.5"/>
    <x v="1"/>
    <s v="spaces"/>
    <x v="3052"/>
    <d v="2015-05-28T15:59:00"/>
    <x v="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x v="3053"/>
    <x v="0"/>
    <n v="3"/>
    <b v="0"/>
    <s v="theater/spaces"/>
    <n v="0"/>
    <n v="13.333299999999999"/>
    <x v="1"/>
    <s v="spaces"/>
    <x v="3053"/>
    <d v="2014-10-02T03:59:00"/>
    <x v="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x v="0"/>
    <n v="0"/>
    <b v="0"/>
    <s v="theater/spaces"/>
    <n v="0"/>
    <s v="N/A"/>
    <x v="1"/>
    <s v="spaces"/>
    <x v="3054"/>
    <d v="2015-03-02T01:04:00"/>
    <x v="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x v="3050"/>
    <x v="3055"/>
    <x v="0"/>
    <n v="1"/>
    <b v="0"/>
    <s v="theater/spaces"/>
    <n v="0"/>
    <n v="1"/>
    <x v="1"/>
    <s v="spaces"/>
    <x v="3055"/>
    <d v="2015-01-09T22:59:50"/>
    <x v="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x v="3051"/>
    <x v="3056"/>
    <x v="0"/>
    <n v="0"/>
    <b v="0"/>
    <s v="theater/spaces"/>
    <n v="0"/>
    <s v="N/A"/>
    <x v="1"/>
    <s v="spaces"/>
    <x v="3056"/>
    <d v="2014-09-29T15:16:24"/>
    <x v="0"/>
  </r>
  <r>
    <x v="3057"/>
    <x v="3056"/>
    <s v="A series of 6 educational theme parks. This project is to fund the plans and 3D designs required to build the first park."/>
    <n v="50000"/>
    <n v="0"/>
    <x v="2"/>
    <s v="GB"/>
    <s v="GBP"/>
    <x v="3052"/>
    <x v="3057"/>
    <x v="0"/>
    <n v="0"/>
    <b v="0"/>
    <s v="theater/spaces"/>
    <n v="0"/>
    <s v="N/A"/>
    <x v="1"/>
    <s v="spaces"/>
    <x v="3057"/>
    <d v="2016-04-03T14:36:51"/>
    <x v="0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x v="3053"/>
    <x v="3058"/>
    <x v="0"/>
    <n v="3"/>
    <b v="0"/>
    <s v="theater/spaces"/>
    <n v="0"/>
    <n v="1"/>
    <x v="1"/>
    <s v="spaces"/>
    <x v="3058"/>
    <d v="2016-05-20T08:59:00"/>
    <x v="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x v="3054"/>
    <x v="3059"/>
    <x v="0"/>
    <n v="11"/>
    <b v="0"/>
    <s v="theater/spaces"/>
    <n v="3"/>
    <n v="41"/>
    <x v="1"/>
    <s v="spaces"/>
    <x v="3059"/>
    <d v="2014-08-08T22:27:26"/>
    <x v="0"/>
  </r>
  <r>
    <x v="3060"/>
    <x v="3059"/>
    <s v="Save the historic Roxy theatre in Bremerton WA from being repurposed as office space."/>
    <n v="220000"/>
    <n v="335"/>
    <x v="2"/>
    <s v="US"/>
    <s v="USD"/>
    <x v="3055"/>
    <x v="3060"/>
    <x v="0"/>
    <n v="6"/>
    <b v="0"/>
    <s v="theater/spaces"/>
    <n v="0"/>
    <n v="55.833300000000001"/>
    <x v="1"/>
    <s v="spaces"/>
    <x v="3060"/>
    <d v="2015-09-28T06:35:34"/>
    <x v="0"/>
  </r>
  <r>
    <x v="3061"/>
    <x v="3060"/>
    <s v="Save a historic Local theater."/>
    <n v="1000000"/>
    <n v="0"/>
    <x v="2"/>
    <s v="US"/>
    <s v="USD"/>
    <x v="3056"/>
    <x v="3061"/>
    <x v="0"/>
    <n v="0"/>
    <b v="0"/>
    <s v="theater/spaces"/>
    <n v="0"/>
    <s v="N/A"/>
    <x v="1"/>
    <s v="spaces"/>
    <x v="3061"/>
    <d v="2014-08-13T18:49:08"/>
    <x v="0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x v="3062"/>
    <x v="0"/>
    <n v="67"/>
    <b v="0"/>
    <s v="theater/spaces"/>
    <n v="67"/>
    <n v="99.761200000000002"/>
    <x v="1"/>
    <s v="spaces"/>
    <x v="3062"/>
    <d v="2015-09-30T18:00:00"/>
    <x v="0"/>
  </r>
  <r>
    <x v="3063"/>
    <x v="3062"/>
    <s v="Members of the local Miami music scene are putting together a venue/creative space in Kendall!"/>
    <n v="3000"/>
    <n v="587"/>
    <x v="2"/>
    <s v="US"/>
    <s v="USD"/>
    <x v="3058"/>
    <x v="3063"/>
    <x v="0"/>
    <n v="23"/>
    <b v="0"/>
    <s v="theater/spaces"/>
    <n v="20"/>
    <n v="25.521699999999999"/>
    <x v="1"/>
    <s v="spaces"/>
    <x v="3063"/>
    <d v="2016-10-22T22:08:58"/>
    <x v="0"/>
  </r>
  <r>
    <x v="3064"/>
    <x v="3063"/>
    <s v="An epicenter for connection, creation and expression of the community."/>
    <n v="75000"/>
    <n v="8471"/>
    <x v="2"/>
    <s v="US"/>
    <s v="USD"/>
    <x v="3059"/>
    <x v="3064"/>
    <x v="0"/>
    <n v="72"/>
    <b v="0"/>
    <s v="theater/spaces"/>
    <n v="11"/>
    <n v="117.6528"/>
    <x v="1"/>
    <s v="spaces"/>
    <x v="3064"/>
    <d v="2015-11-22T06:59:00"/>
    <x v="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x v="3065"/>
    <x v="0"/>
    <n v="2"/>
    <b v="0"/>
    <s v="theater/spaces"/>
    <n v="0"/>
    <n v="5"/>
    <x v="1"/>
    <s v="spaces"/>
    <x v="3065"/>
    <d v="2014-07-30T01:19:32"/>
    <x v="0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x v="3061"/>
    <x v="3066"/>
    <x v="0"/>
    <n v="15"/>
    <b v="0"/>
    <s v="theater/spaces"/>
    <n v="12"/>
    <n v="2796.6667000000002"/>
    <x v="1"/>
    <s v="spaces"/>
    <x v="3066"/>
    <d v="2016-07-10T05:28:57"/>
    <x v="0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x v="3067"/>
    <x v="0"/>
    <n v="1"/>
    <b v="0"/>
    <s v="theater/spaces"/>
    <n v="3"/>
    <n v="200"/>
    <x v="1"/>
    <s v="spaces"/>
    <x v="3067"/>
    <d v="2015-09-09T22:31:19"/>
    <x v="0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x v="3068"/>
    <x v="0"/>
    <n v="2"/>
    <b v="0"/>
    <s v="theater/spaces"/>
    <n v="0"/>
    <n v="87.5"/>
    <x v="1"/>
    <s v="spaces"/>
    <x v="3068"/>
    <d v="2015-10-16T16:35:52"/>
    <x v="0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x v="0"/>
    <n v="7"/>
    <b v="0"/>
    <s v="theater/spaces"/>
    <n v="14"/>
    <n v="20.142900000000001"/>
    <x v="1"/>
    <s v="spaces"/>
    <x v="3069"/>
    <d v="2014-12-14T20:00:34"/>
    <x v="0"/>
  </r>
  <r>
    <x v="3070"/>
    <x v="3069"/>
    <s v="Liverpool's 1st purpose built 7 night a week comedy club, bar &amp; restaurant with live music &amp; much more"/>
    <n v="10000"/>
    <n v="334"/>
    <x v="2"/>
    <s v="GB"/>
    <s v="GBP"/>
    <x v="3065"/>
    <x v="3070"/>
    <x v="0"/>
    <n v="16"/>
    <b v="0"/>
    <s v="theater/spaces"/>
    <n v="3"/>
    <n v="20.875"/>
    <x v="1"/>
    <s v="spaces"/>
    <x v="3070"/>
    <d v="2016-12-07T17:36:09"/>
    <x v="0"/>
  </r>
  <r>
    <x v="3071"/>
    <x v="3070"/>
    <s v="Anyone can create. They just need a place and an opportunity. The Echo Theatre (Provo) provides that opportunity."/>
    <n v="12000"/>
    <n v="7173"/>
    <x v="2"/>
    <s v="US"/>
    <s v="USD"/>
    <x v="3066"/>
    <x v="3071"/>
    <x v="0"/>
    <n v="117"/>
    <b v="0"/>
    <s v="theater/spaces"/>
    <n v="60"/>
    <n v="61.307699999999997"/>
    <x v="1"/>
    <s v="spaces"/>
    <x v="3071"/>
    <d v="2015-04-21T05:59:00"/>
    <x v="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x v="3072"/>
    <x v="0"/>
    <n v="2"/>
    <b v="0"/>
    <s v="theater/spaces"/>
    <n v="0"/>
    <n v="1"/>
    <x v="1"/>
    <s v="spaces"/>
    <x v="3072"/>
    <d v="2016-10-30T01:46:00"/>
    <x v="0"/>
  </r>
  <r>
    <x v="3073"/>
    <x v="3072"/>
    <s v="Conversion of a long dormant synagogue into a Performing and Visual Arts Center, revitalizing Rochester's inner city."/>
    <n v="2800000"/>
    <n v="645"/>
    <x v="2"/>
    <s v="US"/>
    <s v="USD"/>
    <x v="3068"/>
    <x v="3073"/>
    <x v="0"/>
    <n v="7"/>
    <b v="0"/>
    <s v="theater/spaces"/>
    <n v="0"/>
    <n v="92.142899999999997"/>
    <x v="1"/>
    <s v="spaces"/>
    <x v="3073"/>
    <d v="2015-06-14T19:19:00"/>
    <x v="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x v="0"/>
    <n v="3"/>
    <b v="0"/>
    <s v="theater/spaces"/>
    <n v="0"/>
    <n v="7.3333000000000004"/>
    <x v="1"/>
    <s v="spaces"/>
    <x v="3074"/>
    <d v="2016-03-10T13:42:39"/>
    <x v="0"/>
  </r>
  <r>
    <x v="3075"/>
    <x v="3074"/>
    <s v="Magic Morgan &amp; Liliana are raising funds to expand their famed traveling magic show to a theater of magic."/>
    <n v="15000"/>
    <n v="1296"/>
    <x v="2"/>
    <s v="US"/>
    <s v="USD"/>
    <x v="3070"/>
    <x v="3075"/>
    <x v="0"/>
    <n v="20"/>
    <b v="0"/>
    <s v="theater/spaces"/>
    <n v="9"/>
    <n v="64.8"/>
    <x v="1"/>
    <s v="spaces"/>
    <x v="3075"/>
    <d v="2016-08-19T02:27:20"/>
    <x v="0"/>
  </r>
  <r>
    <x v="3076"/>
    <x v="3075"/>
    <s v="Helping female comedians get in their 10,000 Hours of practice!"/>
    <n v="10000"/>
    <n v="1506"/>
    <x v="2"/>
    <s v="US"/>
    <s v="USD"/>
    <x v="3071"/>
    <x v="3076"/>
    <x v="0"/>
    <n v="50"/>
    <b v="0"/>
    <s v="theater/spaces"/>
    <n v="15"/>
    <n v="30.12"/>
    <x v="1"/>
    <s v="spaces"/>
    <x v="3076"/>
    <d v="2015-10-09T15:38:43"/>
    <x v="0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x v="3077"/>
    <x v="0"/>
    <n v="2"/>
    <b v="0"/>
    <s v="theater/spaces"/>
    <n v="0"/>
    <n v="52.5"/>
    <x v="1"/>
    <s v="spaces"/>
    <x v="3077"/>
    <d v="2017-03-02T22:57:58"/>
    <x v="0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x v="3078"/>
    <x v="0"/>
    <n v="3"/>
    <b v="0"/>
    <s v="theater/spaces"/>
    <n v="0"/>
    <n v="23.666699999999999"/>
    <x v="1"/>
    <s v="spaces"/>
    <x v="3078"/>
    <d v="2015-02-26T03:19:55"/>
    <x v="0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x v="0"/>
    <n v="27"/>
    <b v="0"/>
    <s v="theater/spaces"/>
    <n v="1"/>
    <n v="415.77780000000001"/>
    <x v="1"/>
    <s v="spaces"/>
    <x v="3079"/>
    <d v="2015-03-22T16:07:15"/>
    <x v="0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x v="3080"/>
    <x v="0"/>
    <n v="7"/>
    <b v="0"/>
    <s v="theater/spaces"/>
    <n v="0"/>
    <n v="53.714300000000001"/>
    <x v="1"/>
    <s v="spaces"/>
    <x v="3080"/>
    <d v="2014-12-27T01:40:44"/>
    <x v="0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x v="3081"/>
    <x v="0"/>
    <n v="5"/>
    <b v="0"/>
    <s v="theater/spaces"/>
    <n v="0"/>
    <n v="420.6"/>
    <x v="1"/>
    <s v="spaces"/>
    <x v="3081"/>
    <d v="2015-09-20T04:21:31"/>
    <x v="0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x v="3077"/>
    <x v="3082"/>
    <x v="0"/>
    <n v="0"/>
    <b v="0"/>
    <s v="theater/spaces"/>
    <n v="0"/>
    <s v="N/A"/>
    <x v="1"/>
    <s v="spaces"/>
    <x v="3082"/>
    <d v="2015-11-15T23:09:06"/>
    <x v="0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x v="0"/>
    <n v="3"/>
    <b v="0"/>
    <s v="theater/spaces"/>
    <n v="0"/>
    <n v="18.666699999999999"/>
    <x v="1"/>
    <s v="spaces"/>
    <x v="3083"/>
    <d v="2014-09-01T05:00:00"/>
    <x v="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x v="0"/>
    <n v="6"/>
    <b v="0"/>
    <s v="theater/spaces"/>
    <n v="12"/>
    <n v="78.333299999999994"/>
    <x v="1"/>
    <s v="spaces"/>
    <x v="3084"/>
    <d v="2015-05-05T18:48:00"/>
    <x v="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x v="3085"/>
    <x v="0"/>
    <n v="9"/>
    <b v="0"/>
    <s v="theater/spaces"/>
    <n v="2"/>
    <n v="67.777799999999999"/>
    <x v="1"/>
    <s v="spaces"/>
    <x v="3085"/>
    <d v="2015-09-29T21:12:39"/>
    <x v="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x v="3086"/>
    <x v="0"/>
    <n v="3"/>
    <b v="0"/>
    <s v="theater/spaces"/>
    <n v="0"/>
    <n v="16.666699999999999"/>
    <x v="1"/>
    <s v="spaces"/>
    <x v="3086"/>
    <d v="2015-08-17T16:05:59"/>
    <x v="0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x v="0"/>
    <n v="2"/>
    <b v="0"/>
    <s v="theater/spaces"/>
    <n v="1"/>
    <n v="62.5"/>
    <x v="1"/>
    <s v="spaces"/>
    <x v="3087"/>
    <d v="2016-12-21T04:36:30"/>
    <x v="0"/>
  </r>
  <r>
    <x v="3088"/>
    <x v="3087"/>
    <s v="We believe it's time to open a visitor's center that highlights the small towns of the upper Midwest."/>
    <n v="65000"/>
    <n v="126"/>
    <x v="2"/>
    <s v="US"/>
    <s v="USD"/>
    <x v="3083"/>
    <x v="3088"/>
    <x v="0"/>
    <n v="3"/>
    <b v="0"/>
    <s v="theater/spaces"/>
    <n v="0"/>
    <n v="42"/>
    <x v="1"/>
    <s v="spaces"/>
    <x v="3088"/>
    <d v="2015-01-08T13:41:00"/>
    <x v="0"/>
  </r>
  <r>
    <x v="3089"/>
    <x v="3088"/>
    <s v="A community space in Somerville, MA to celebrate the beautiful intersection of sports and creativity."/>
    <n v="25000"/>
    <n v="5854"/>
    <x v="2"/>
    <s v="US"/>
    <s v="USD"/>
    <x v="3084"/>
    <x v="3089"/>
    <x v="0"/>
    <n v="45"/>
    <b v="0"/>
    <s v="theater/spaces"/>
    <n v="23"/>
    <n v="130.0889"/>
    <x v="1"/>
    <s v="spaces"/>
    <x v="3089"/>
    <d v="2016-07-09T01:59:00"/>
    <x v="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x v="3090"/>
    <x v="0"/>
    <n v="9"/>
    <b v="0"/>
    <s v="theater/spaces"/>
    <n v="5"/>
    <n v="1270.2221999999999"/>
    <x v="1"/>
    <s v="spaces"/>
    <x v="3090"/>
    <d v="2015-05-01T18:39:05"/>
    <x v="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x v="3091"/>
    <x v="0"/>
    <n v="9"/>
    <b v="0"/>
    <s v="theater/spaces"/>
    <n v="16"/>
    <n v="88.444400000000002"/>
    <x v="1"/>
    <s v="spaces"/>
    <x v="3091"/>
    <d v="2016-08-14T22:45:43"/>
    <x v="0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x v="3087"/>
    <x v="3092"/>
    <x v="0"/>
    <n v="21"/>
    <b v="0"/>
    <s v="theater/spaces"/>
    <n v="1"/>
    <n v="56.342399999999998"/>
    <x v="1"/>
    <s v="spaces"/>
    <x v="3092"/>
    <d v="2015-10-15T22:00:00"/>
    <x v="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x v="3093"/>
    <x v="0"/>
    <n v="17"/>
    <b v="0"/>
    <s v="theater/spaces"/>
    <n v="23"/>
    <n v="53.529400000000003"/>
    <x v="1"/>
    <s v="spaces"/>
    <x v="3093"/>
    <d v="2014-06-01T03:59:00"/>
    <x v="0"/>
  </r>
  <r>
    <x v="3094"/>
    <x v="3093"/>
    <s v="This is a Kickstarter to help with the start up costs for Illusionist, Chris Lengyel's Summer 2016 Tour!"/>
    <n v="100000"/>
    <n v="25"/>
    <x v="2"/>
    <s v="US"/>
    <s v="USD"/>
    <x v="3088"/>
    <x v="3094"/>
    <x v="0"/>
    <n v="1"/>
    <b v="0"/>
    <s v="theater/spaces"/>
    <n v="0"/>
    <n v="25"/>
    <x v="1"/>
    <s v="spaces"/>
    <x v="3094"/>
    <d v="2015-09-20T19:05:56"/>
    <x v="0"/>
  </r>
  <r>
    <x v="3095"/>
    <x v="3094"/>
    <s v="We are a small theatre company looking to provide world class theatre to the working class in the Greater New York area."/>
    <n v="14920"/>
    <n v="50"/>
    <x v="2"/>
    <s v="US"/>
    <s v="USD"/>
    <x v="3089"/>
    <x v="3095"/>
    <x v="0"/>
    <n v="1"/>
    <b v="0"/>
    <s v="theater/spaces"/>
    <n v="0"/>
    <n v="50"/>
    <x v="1"/>
    <s v="spaces"/>
    <x v="3095"/>
    <d v="2016-08-01T00:36:20"/>
    <x v="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x v="3090"/>
    <x v="3096"/>
    <x v="0"/>
    <n v="14"/>
    <b v="0"/>
    <s v="theater/spaces"/>
    <n v="4"/>
    <n v="56.785699999999999"/>
    <x v="1"/>
    <s v="spaces"/>
    <x v="3096"/>
    <d v="2015-05-20T19:48:46"/>
    <x v="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x v="3097"/>
    <x v="0"/>
    <n v="42"/>
    <b v="0"/>
    <s v="theater/spaces"/>
    <n v="17"/>
    <n v="40.833300000000001"/>
    <x v="1"/>
    <s v="spaces"/>
    <x v="3097"/>
    <d v="2016-10-07T14:00:00"/>
    <x v="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x v="3098"/>
    <x v="0"/>
    <n v="27"/>
    <b v="0"/>
    <s v="theater/spaces"/>
    <n v="4"/>
    <n v="65.111099999999993"/>
    <x v="1"/>
    <s v="spaces"/>
    <x v="3098"/>
    <d v="2016-02-08T00:17:00"/>
    <x v="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x v="0"/>
    <n v="5"/>
    <b v="0"/>
    <s v="theater/spaces"/>
    <n v="14"/>
    <n v="55.6"/>
    <x v="1"/>
    <s v="spaces"/>
    <x v="3099"/>
    <d v="2016-02-12T04:33:11"/>
    <x v="0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x v="3100"/>
    <x v="0"/>
    <n v="13"/>
    <b v="0"/>
    <s v="theater/spaces"/>
    <n v="15"/>
    <n v="140.5385"/>
    <x v="1"/>
    <s v="spaces"/>
    <x v="3100"/>
    <d v="2014-10-20T14:56:15"/>
    <x v="0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x v="0"/>
    <n v="12"/>
    <b v="0"/>
    <s v="theater/spaces"/>
    <n v="12"/>
    <n v="25"/>
    <x v="1"/>
    <s v="spaces"/>
    <x v="3101"/>
    <d v="2015-07-16T07:56:00"/>
    <x v="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x v="3102"/>
    <x v="0"/>
    <n v="90"/>
    <b v="0"/>
    <s v="theater/spaces"/>
    <n v="39"/>
    <n v="69.533299999999997"/>
    <x v="1"/>
    <s v="spaces"/>
    <x v="3102"/>
    <d v="2016-08-23T08:10:18"/>
    <x v="0"/>
  </r>
  <r>
    <x v="3103"/>
    <x v="3102"/>
    <s v="Creating a place for local artists to perform, at substantially less cost for them"/>
    <n v="4100"/>
    <n v="11"/>
    <x v="2"/>
    <s v="US"/>
    <s v="USD"/>
    <x v="3097"/>
    <x v="3103"/>
    <x v="0"/>
    <n v="2"/>
    <b v="0"/>
    <s v="theater/spaces"/>
    <n v="0"/>
    <n v="5.5"/>
    <x v="1"/>
    <s v="spaces"/>
    <x v="3103"/>
    <d v="2015-06-12T03:45:06"/>
    <x v="0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x v="3098"/>
    <x v="3104"/>
    <x v="0"/>
    <n v="5"/>
    <b v="0"/>
    <s v="theater/spaces"/>
    <n v="30"/>
    <n v="237"/>
    <x v="1"/>
    <s v="spaces"/>
    <x v="3104"/>
    <d v="2015-02-03T02:00:00"/>
    <x v="0"/>
  </r>
  <r>
    <x v="3105"/>
    <x v="3104"/>
    <s v="My hope is to raise $5845 and replace old stained and mismatched border curtains, cyclorama curtain, and backdrop."/>
    <n v="5845"/>
    <n v="2476"/>
    <x v="2"/>
    <s v="US"/>
    <s v="USD"/>
    <x v="3099"/>
    <x v="3105"/>
    <x v="0"/>
    <n v="31"/>
    <b v="0"/>
    <s v="theater/spaces"/>
    <n v="42"/>
    <n v="79.870999999999995"/>
    <x v="1"/>
    <s v="spaces"/>
    <x v="3105"/>
    <d v="2014-10-19T05:00:00"/>
    <x v="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x v="3106"/>
    <x v="0"/>
    <n v="4"/>
    <b v="0"/>
    <s v="theater/spaces"/>
    <n v="4"/>
    <n v="10.25"/>
    <x v="1"/>
    <s v="spaces"/>
    <x v="3106"/>
    <d v="2015-09-16T22:00:00"/>
    <x v="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x v="3101"/>
    <x v="3107"/>
    <x v="0"/>
    <n v="29"/>
    <b v="0"/>
    <s v="theater/spaces"/>
    <n v="20"/>
    <n v="272.58620000000002"/>
    <x v="1"/>
    <s v="spaces"/>
    <x v="3107"/>
    <d v="2015-05-11T19:32:31"/>
    <x v="0"/>
  </r>
  <r>
    <x v="3108"/>
    <x v="3107"/>
    <s v="We need a permanent home for the theater!"/>
    <n v="50000"/>
    <n v="26"/>
    <x v="2"/>
    <s v="US"/>
    <s v="USD"/>
    <x v="3102"/>
    <x v="3108"/>
    <x v="0"/>
    <n v="2"/>
    <b v="0"/>
    <s v="theater/spaces"/>
    <n v="0"/>
    <n v="13"/>
    <x v="1"/>
    <s v="spaces"/>
    <x v="3108"/>
    <d v="2015-04-28T15:19:54"/>
    <x v="0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x v="3109"/>
    <x v="0"/>
    <n v="114"/>
    <b v="0"/>
    <s v="theater/spaces"/>
    <n v="25"/>
    <n v="58.184199999999997"/>
    <x v="1"/>
    <s v="spaces"/>
    <x v="3109"/>
    <d v="2014-08-28T03:00:10"/>
    <x v="0"/>
  </r>
  <r>
    <x v="3110"/>
    <x v="3109"/>
    <s v="Cat People Unite! It's time we get a space of our own to relax, socialize and learn! Join the Catmunity!"/>
    <n v="25000"/>
    <n v="10"/>
    <x v="2"/>
    <s v="US"/>
    <s v="USD"/>
    <x v="3104"/>
    <x v="3110"/>
    <x v="0"/>
    <n v="1"/>
    <b v="0"/>
    <s v="theater/spaces"/>
    <n v="0"/>
    <n v="10"/>
    <x v="1"/>
    <s v="spaces"/>
    <x v="3110"/>
    <d v="2017-02-19T00:45:19"/>
    <x v="0"/>
  </r>
  <r>
    <x v="3111"/>
    <x v="3110"/>
    <s v="Help All Puppet Players perform it's 2015 season in a beautiful 200 seat theater for an entire year."/>
    <n v="20000"/>
    <n v="5328"/>
    <x v="2"/>
    <s v="US"/>
    <s v="USD"/>
    <x v="3105"/>
    <x v="3111"/>
    <x v="0"/>
    <n v="76"/>
    <b v="0"/>
    <s v="theater/spaces"/>
    <n v="27"/>
    <n v="70.1053"/>
    <x v="1"/>
    <s v="spaces"/>
    <x v="3111"/>
    <d v="2014-10-04T14:17:00"/>
    <x v="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x v="3112"/>
    <x v="0"/>
    <n v="9"/>
    <b v="0"/>
    <s v="theater/spaces"/>
    <n v="5"/>
    <n v="57.8889"/>
    <x v="1"/>
    <s v="spaces"/>
    <x v="3112"/>
    <d v="2016-11-01T02:55:34"/>
    <x v="0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x v="3107"/>
    <x v="3113"/>
    <x v="0"/>
    <n v="37"/>
    <b v="0"/>
    <s v="theater/spaces"/>
    <n v="4"/>
    <n v="125.27030000000001"/>
    <x v="1"/>
    <s v="spaces"/>
    <x v="3113"/>
    <d v="2015-04-17T17:33:02"/>
    <x v="0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x v="3114"/>
    <x v="0"/>
    <n v="0"/>
    <b v="0"/>
    <s v="theater/spaces"/>
    <n v="0"/>
    <s v="N/A"/>
    <x v="1"/>
    <s v="spaces"/>
    <x v="3114"/>
    <d v="2014-09-21T15:10:50"/>
    <x v="0"/>
  </r>
  <r>
    <x v="3115"/>
    <x v="3114"/>
    <s v="We are creating a mobile community devoted to the spreading and sharing of spoken word and other kinds of storytelling."/>
    <n v="10000"/>
    <n v="300"/>
    <x v="2"/>
    <s v="SE"/>
    <s v="SEK"/>
    <x v="3109"/>
    <x v="3115"/>
    <x v="0"/>
    <n v="1"/>
    <b v="0"/>
    <s v="theater/spaces"/>
    <n v="3"/>
    <n v="300"/>
    <x v="1"/>
    <s v="spaces"/>
    <x v="3115"/>
    <d v="2016-06-05T10:43:47"/>
    <x v="0"/>
  </r>
  <r>
    <x v="3116"/>
    <x v="3115"/>
    <s v="Creating a consuite for CoreCon. A focus on the insanity of asylums and early medical practices from history."/>
    <n v="750"/>
    <n v="430"/>
    <x v="2"/>
    <s v="US"/>
    <s v="USD"/>
    <x v="3110"/>
    <x v="3116"/>
    <x v="0"/>
    <n v="10"/>
    <b v="0"/>
    <s v="theater/spaces"/>
    <n v="57"/>
    <n v="43"/>
    <x v="1"/>
    <s v="spaces"/>
    <x v="3116"/>
    <d v="2015-04-01T12:22:05"/>
    <x v="0"/>
  </r>
  <r>
    <x v="3117"/>
    <x v="3116"/>
    <s v="Performing Arts workshops, for young people aged 5 -16, exploring how the sea has shaped Cowes as a settlement."/>
    <n v="1000"/>
    <n v="1"/>
    <x v="2"/>
    <s v="GB"/>
    <s v="GBP"/>
    <x v="3111"/>
    <x v="3117"/>
    <x v="0"/>
    <n v="1"/>
    <b v="0"/>
    <s v="theater/spaces"/>
    <n v="0"/>
    <n v="1"/>
    <x v="1"/>
    <s v="spaces"/>
    <x v="3117"/>
    <d v="2016-05-27T13:12:00"/>
    <x v="0"/>
  </r>
  <r>
    <x v="3118"/>
    <x v="3117"/>
    <s v="a magical place for all kind of people, like a fairytaile in all colours"/>
    <n v="500000"/>
    <n v="1550"/>
    <x v="2"/>
    <s v="SE"/>
    <s v="SEK"/>
    <x v="3112"/>
    <x v="3118"/>
    <x v="0"/>
    <n v="2"/>
    <b v="0"/>
    <s v="theater/spaces"/>
    <n v="0"/>
    <n v="775"/>
    <x v="1"/>
    <s v="spaces"/>
    <x v="3118"/>
    <d v="2016-07-02T15:35:23"/>
    <x v="0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x v="3119"/>
    <x v="0"/>
    <n v="1"/>
    <b v="0"/>
    <s v="theater/spaces"/>
    <n v="0"/>
    <n v="5"/>
    <x v="1"/>
    <s v="spaces"/>
    <x v="3119"/>
    <d v="2015-03-27T00:05:32"/>
    <x v="0"/>
  </r>
  <r>
    <x v="3120"/>
    <x v="3119"/>
    <s v="Wij willen Tropicana het subtropisch zwemparadijs van Rotterdam op een nieuwe locatie gaan bouwen."/>
    <n v="1300000"/>
    <n v="128"/>
    <x v="2"/>
    <s v="NL"/>
    <s v="EUR"/>
    <x v="3114"/>
    <x v="3120"/>
    <x v="0"/>
    <n v="10"/>
    <b v="0"/>
    <s v="theater/spaces"/>
    <n v="0"/>
    <n v="12.8"/>
    <x v="1"/>
    <s v="spaces"/>
    <x v="3120"/>
    <d v="2016-05-05T21:36:36"/>
    <x v="0"/>
  </r>
  <r>
    <x v="3121"/>
    <x v="3120"/>
    <s v="I going to build a theatre for a local ant farm so that Ants can put on their theatre productions."/>
    <n v="1500"/>
    <n v="10"/>
    <x v="1"/>
    <s v="CA"/>
    <s v="CAD"/>
    <x v="3115"/>
    <x v="3121"/>
    <x v="0"/>
    <n v="1"/>
    <b v="0"/>
    <s v="theater/spaces"/>
    <n v="1"/>
    <n v="10"/>
    <x v="1"/>
    <s v="spaces"/>
    <x v="3121"/>
    <d v="2014-09-26T16:18:55"/>
    <x v="0"/>
  </r>
  <r>
    <x v="3122"/>
    <x v="3121"/>
    <s v="cancelled until further notice"/>
    <n v="199"/>
    <n v="116"/>
    <x v="1"/>
    <s v="US"/>
    <s v="USD"/>
    <x v="3116"/>
    <x v="3122"/>
    <x v="0"/>
    <n v="2"/>
    <b v="0"/>
    <s v="theater/spaces"/>
    <n v="58"/>
    <n v="58"/>
    <x v="1"/>
    <s v="spaces"/>
    <x v="3122"/>
    <d v="2016-11-09T23:22:12"/>
    <x v="0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x v="3117"/>
    <x v="3123"/>
    <x v="0"/>
    <n v="348"/>
    <b v="0"/>
    <s v="theater/spaces"/>
    <n v="68"/>
    <n v="244.80459999999999"/>
    <x v="1"/>
    <s v="spaces"/>
    <x v="3123"/>
    <d v="2016-07-09T23:49:58"/>
    <x v="0"/>
  </r>
  <r>
    <x v="3124"/>
    <x v="3123"/>
    <s v="A place where kids/ teens' dreams come true, and one finds there home without sparkly red shoes!"/>
    <n v="800000"/>
    <n v="26"/>
    <x v="1"/>
    <s v="US"/>
    <s v="USD"/>
    <x v="3118"/>
    <x v="3124"/>
    <x v="0"/>
    <n v="4"/>
    <b v="0"/>
    <s v="theater/spaces"/>
    <n v="0"/>
    <n v="6.5"/>
    <x v="1"/>
    <s v="spaces"/>
    <x v="3124"/>
    <d v="2015-02-02T18:43:21"/>
    <x v="0"/>
  </r>
  <r>
    <x v="3125"/>
    <x v="3124"/>
    <s v="N/A"/>
    <n v="1500000"/>
    <n v="0"/>
    <x v="1"/>
    <s v="US"/>
    <s v="USD"/>
    <x v="3119"/>
    <x v="3125"/>
    <x v="0"/>
    <n v="0"/>
    <b v="0"/>
    <s v="theater/spaces"/>
    <n v="0"/>
    <s v="N/A"/>
    <x v="1"/>
    <s v="spaces"/>
    <x v="3125"/>
    <d v="2016-01-07T04:57:52"/>
    <x v="0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x v="0"/>
    <n v="17"/>
    <b v="0"/>
    <s v="theater/spaces"/>
    <n v="4"/>
    <n v="61.176499999999997"/>
    <x v="1"/>
    <s v="spaces"/>
    <x v="3126"/>
    <d v="2016-03-27T23:26:02"/>
    <x v="0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x v="0"/>
    <n v="0"/>
    <b v="0"/>
    <s v="theater/spaces"/>
    <n v="0"/>
    <s v="N/A"/>
    <x v="1"/>
    <s v="spaces"/>
    <x v="3127"/>
    <d v="2015-03-01T20:33:49"/>
    <x v="0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x v="3128"/>
    <x v="0"/>
    <n v="117"/>
    <b v="0"/>
    <s v="theater/plays"/>
    <n v="109"/>
    <n v="139.23929999999999"/>
    <x v="1"/>
    <s v="plays"/>
    <x v="3128"/>
    <d v="2017-03-16T18:49:01"/>
    <x v="0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x v="3129"/>
    <x v="0"/>
    <n v="1"/>
    <b v="0"/>
    <s v="theater/plays"/>
    <n v="1"/>
    <n v="10"/>
    <x v="1"/>
    <s v="plays"/>
    <x v="3129"/>
    <d v="2017-04-18T19:13:39"/>
    <x v="0"/>
  </r>
  <r>
    <x v="3130"/>
    <x v="3129"/>
    <s v="A shockingly relevant modern take on a 2,000-year-old tragedy that confronts current gender politics."/>
    <n v="10000"/>
    <n v="375"/>
    <x v="3"/>
    <s v="US"/>
    <s v="USD"/>
    <x v="3124"/>
    <x v="3130"/>
    <x v="0"/>
    <n v="4"/>
    <b v="0"/>
    <s v="theater/plays"/>
    <n v="4"/>
    <n v="93.75"/>
    <x v="1"/>
    <s v="plays"/>
    <x v="3130"/>
    <d v="2017-04-14T04:59:00"/>
    <x v="0"/>
  </r>
  <r>
    <x v="3131"/>
    <x v="3130"/>
    <s v="A Staged Reading of &quot;Snake Eyes,&quot; a new play by Alex Rafala"/>
    <n v="4100"/>
    <n v="645"/>
    <x v="3"/>
    <s v="US"/>
    <s v="USD"/>
    <x v="3125"/>
    <x v="3131"/>
    <x v="0"/>
    <n v="12"/>
    <b v="0"/>
    <s v="theater/plays"/>
    <n v="16"/>
    <n v="53.75"/>
    <x v="1"/>
    <s v="plays"/>
    <x v="3131"/>
    <d v="2017-04-08T12:54:05"/>
    <x v="0"/>
  </r>
  <r>
    <x v="3132"/>
    <x v="3131"/>
    <s v="Smells Like Money, Drips Like Honey, Taste Like Mocha, Better Run AWAY"/>
    <n v="30000"/>
    <n v="10"/>
    <x v="3"/>
    <s v="US"/>
    <s v="USD"/>
    <x v="3126"/>
    <x v="3132"/>
    <x v="0"/>
    <n v="1"/>
    <b v="0"/>
    <s v="theater/plays"/>
    <n v="0"/>
    <n v="10"/>
    <x v="1"/>
    <s v="plays"/>
    <x v="3132"/>
    <d v="2017-04-21T07:24:20"/>
    <x v="0"/>
  </r>
  <r>
    <x v="3133"/>
    <x v="3132"/>
    <s v="TwentySomething is taking Hell Has No Fury to Edinburgh! _x000a_We're looking for your support to get us there."/>
    <n v="500"/>
    <n v="540"/>
    <x v="3"/>
    <s v="GB"/>
    <s v="GBP"/>
    <x v="3127"/>
    <x v="3133"/>
    <x v="0"/>
    <n v="16"/>
    <b v="0"/>
    <s v="theater/plays"/>
    <n v="108"/>
    <n v="33.75"/>
    <x v="1"/>
    <s v="plays"/>
    <x v="3133"/>
    <d v="2017-03-24T12:33:54"/>
    <x v="0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x v="0"/>
    <n v="12"/>
    <b v="0"/>
    <s v="theater/plays"/>
    <n v="23"/>
    <n v="18.75"/>
    <x v="1"/>
    <s v="plays"/>
    <x v="3134"/>
    <d v="2017-03-27T16:16:59"/>
    <x v="0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x v="3129"/>
    <x v="3135"/>
    <x v="0"/>
    <n v="7"/>
    <b v="0"/>
    <s v="theater/plays"/>
    <n v="21"/>
    <n v="23.142900000000001"/>
    <x v="1"/>
    <s v="plays"/>
    <x v="3135"/>
    <d v="2017-04-04T03:38:41"/>
    <x v="0"/>
  </r>
  <r>
    <x v="3136"/>
    <x v="3135"/>
    <s v="Help emberfly theatre put on their first production Heroines and pay our actors and creative team! Follow us @emberflytheatre"/>
    <n v="500"/>
    <n v="639"/>
    <x v="3"/>
    <s v="GB"/>
    <s v="GBP"/>
    <x v="3130"/>
    <x v="3136"/>
    <x v="0"/>
    <n v="22"/>
    <b v="0"/>
    <s v="theater/plays"/>
    <n v="128"/>
    <n v="29.045500000000001"/>
    <x v="1"/>
    <s v="plays"/>
    <x v="3136"/>
    <d v="2017-03-31T22:59:00"/>
    <x v="0"/>
  </r>
  <r>
    <x v="3137"/>
    <x v="3136"/>
    <s v="Set in 1930s Chinatown, evocative of old world South Jackson Street during the Jazz era."/>
    <n v="1500"/>
    <n v="50"/>
    <x v="3"/>
    <s v="US"/>
    <s v="USD"/>
    <x v="3131"/>
    <x v="3137"/>
    <x v="0"/>
    <n v="1"/>
    <b v="0"/>
    <s v="theater/plays"/>
    <n v="3"/>
    <n v="50"/>
    <x v="1"/>
    <s v="plays"/>
    <x v="3137"/>
    <d v="2017-05-03T19:12:00"/>
    <x v="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x v="3138"/>
    <x v="0"/>
    <n v="0"/>
    <b v="0"/>
    <s v="theater/plays"/>
    <n v="0"/>
    <s v="N/A"/>
    <x v="1"/>
    <s v="plays"/>
    <x v="3138"/>
    <d v="2017-04-03T15:30:07"/>
    <x v="0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x v="3139"/>
    <x v="0"/>
    <n v="6"/>
    <b v="0"/>
    <s v="theater/plays"/>
    <n v="5"/>
    <n v="450"/>
    <x v="1"/>
    <s v="plays"/>
    <x v="3139"/>
    <d v="2017-03-25T04:33:00"/>
    <x v="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x v="3140"/>
    <x v="0"/>
    <n v="4"/>
    <b v="0"/>
    <s v="theater/plays"/>
    <n v="1"/>
    <n v="24"/>
    <x v="1"/>
    <s v="plays"/>
    <x v="3140"/>
    <d v="2017-04-07T16:15:03"/>
    <x v="0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x v="0"/>
    <n v="8"/>
    <b v="0"/>
    <s v="theater/plays"/>
    <n v="52"/>
    <n v="32.25"/>
    <x v="1"/>
    <s v="plays"/>
    <x v="3141"/>
    <d v="2017-04-16T20:00:00"/>
    <x v="0"/>
  </r>
  <r>
    <x v="3142"/>
    <x v="3141"/>
    <s v="Our aim is to deliver a powerful piece of theatre to audiences across the UK, including Edinburgh Fringe (2017)."/>
    <n v="2750"/>
    <n v="45"/>
    <x v="3"/>
    <s v="GB"/>
    <s v="GBP"/>
    <x v="3136"/>
    <x v="3142"/>
    <x v="0"/>
    <n v="3"/>
    <b v="0"/>
    <s v="theater/plays"/>
    <n v="2"/>
    <n v="15"/>
    <x v="1"/>
    <s v="plays"/>
    <x v="3142"/>
    <d v="2017-03-19T11:18:59"/>
    <x v="0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x v="3137"/>
    <x v="3143"/>
    <x v="0"/>
    <n v="0"/>
    <b v="0"/>
    <s v="theater/plays"/>
    <n v="0"/>
    <s v="N/A"/>
    <x v="1"/>
    <s v="plays"/>
    <x v="3143"/>
    <d v="2017-04-09T08:35:56"/>
    <x v="0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x v="3144"/>
    <x v="0"/>
    <n v="30"/>
    <b v="0"/>
    <s v="theater/plays"/>
    <n v="75"/>
    <n v="251.33330000000001"/>
    <x v="1"/>
    <s v="plays"/>
    <x v="3144"/>
    <d v="2017-03-19T06:00:00"/>
    <x v="0"/>
  </r>
  <r>
    <x v="3145"/>
    <x v="3144"/>
    <s v="Dominion Theatre Company is the first community dinner theatre  to be established in Arlington TX."/>
    <n v="25000"/>
    <n v="0"/>
    <x v="3"/>
    <s v="US"/>
    <s v="USD"/>
    <x v="3139"/>
    <x v="3145"/>
    <x v="0"/>
    <n v="0"/>
    <b v="0"/>
    <s v="theater/plays"/>
    <n v="0"/>
    <s v="N/A"/>
    <x v="1"/>
    <s v="plays"/>
    <x v="3145"/>
    <d v="2017-03-27T23:58:54"/>
    <x v="0"/>
  </r>
  <r>
    <x v="3146"/>
    <x v="3145"/>
    <s v="Somos... Podemos... Amamos... Nuestra muralla, nuestra utopÃ­a. Que el amor sea el lÃ­mite"/>
    <n v="50000"/>
    <n v="5250"/>
    <x v="3"/>
    <s v="MX"/>
    <s v="MXN"/>
    <x v="3140"/>
    <x v="3146"/>
    <x v="0"/>
    <n v="12"/>
    <b v="0"/>
    <s v="theater/plays"/>
    <n v="11"/>
    <n v="437.5"/>
    <x v="1"/>
    <s v="plays"/>
    <x v="3146"/>
    <d v="2017-04-16T15:22:46"/>
    <x v="0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x v="3147"/>
    <x v="1"/>
    <n v="213"/>
    <b v="1"/>
    <s v="theater/plays"/>
    <n v="118"/>
    <n v="110.35209999999999"/>
    <x v="1"/>
    <s v="plays"/>
    <x v="3147"/>
    <d v="2014-11-07T00:15:55"/>
    <x v="0"/>
  </r>
  <r>
    <x v="3148"/>
    <x v="3147"/>
    <s v="Help fund The Aurora Project, an immersive science fiction epic."/>
    <n v="1800"/>
    <n v="2361"/>
    <x v="0"/>
    <s v="US"/>
    <s v="USD"/>
    <x v="3142"/>
    <x v="3148"/>
    <x v="1"/>
    <n v="57"/>
    <b v="1"/>
    <s v="theater/plays"/>
    <n v="131"/>
    <n v="41.421100000000003"/>
    <x v="1"/>
    <s v="plays"/>
    <x v="3148"/>
    <d v="2014-10-01T04:00:00"/>
    <x v="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x v="3149"/>
    <x v="1"/>
    <n v="25"/>
    <b v="1"/>
    <s v="theater/plays"/>
    <n v="104"/>
    <n v="52"/>
    <x v="1"/>
    <s v="plays"/>
    <x v="3149"/>
    <d v="2012-12-07T02:00:00"/>
    <x v="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x v="1"/>
    <n v="104"/>
    <b v="1"/>
    <s v="theater/plays"/>
    <n v="101"/>
    <n v="33.990400000000001"/>
    <x v="1"/>
    <s v="plays"/>
    <x v="3150"/>
    <d v="2011-01-25T04:00:00"/>
    <x v="0"/>
  </r>
  <r>
    <x v="3151"/>
    <x v="3150"/>
    <s v="A Multi-Media Puppet Show, with large cable control puppets to tell a hilarious story for all ages."/>
    <n v="3500"/>
    <n v="3514"/>
    <x v="0"/>
    <s v="US"/>
    <s v="USD"/>
    <x v="3145"/>
    <x v="3151"/>
    <x v="1"/>
    <n v="34"/>
    <b v="1"/>
    <s v="theater/plays"/>
    <n v="100"/>
    <n v="103.35290000000001"/>
    <x v="1"/>
    <s v="plays"/>
    <x v="3151"/>
    <d v="2014-09-10T20:09:34"/>
    <x v="0"/>
  </r>
  <r>
    <x v="3152"/>
    <x v="3151"/>
    <s v="'Gilead' is an original theatre piece inspired by Margaret Atwood's 'The Handmaid's Tale'. (Brighton Fringe 2014)"/>
    <n v="2200"/>
    <n v="2331"/>
    <x v="0"/>
    <s v="GB"/>
    <s v="GBP"/>
    <x v="3146"/>
    <x v="3152"/>
    <x v="1"/>
    <n v="67"/>
    <b v="1"/>
    <s v="theater/plays"/>
    <n v="106"/>
    <n v="34.790999999999997"/>
    <x v="1"/>
    <s v="plays"/>
    <x v="3152"/>
    <d v="2013-11-02T20:49:27"/>
    <x v="0"/>
  </r>
  <r>
    <x v="3153"/>
    <x v="3152"/>
    <s v="A stage production of Terminator 2: Judgment Day, composed entirely of the words of William Shakespeare"/>
    <n v="3000"/>
    <n v="10067.5"/>
    <x v="0"/>
    <s v="US"/>
    <s v="USD"/>
    <x v="3147"/>
    <x v="3153"/>
    <x v="1"/>
    <n v="241"/>
    <b v="1"/>
    <s v="theater/plays"/>
    <n v="336"/>
    <n v="41.773899999999998"/>
    <x v="1"/>
    <s v="plays"/>
    <x v="3153"/>
    <d v="2011-05-01T04:59:00"/>
    <x v="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x v="3154"/>
    <x v="1"/>
    <n v="123"/>
    <b v="1"/>
    <s v="theater/plays"/>
    <n v="113"/>
    <n v="64.268299999999996"/>
    <x v="1"/>
    <s v="plays"/>
    <x v="3154"/>
    <d v="2012-04-01T20:00:58"/>
    <x v="0"/>
  </r>
  <r>
    <x v="3155"/>
    <x v="3154"/>
    <s v="We want to take our stage adaptation of Studio Ghibli's 'Princess Mononoke' to more people.  Help us do it!"/>
    <n v="5000"/>
    <n v="9425.23"/>
    <x v="0"/>
    <s v="GB"/>
    <s v="GBP"/>
    <x v="3149"/>
    <x v="3155"/>
    <x v="1"/>
    <n v="302"/>
    <b v="1"/>
    <s v="theater/plays"/>
    <n v="189"/>
    <n v="31.209399999999999"/>
    <x v="1"/>
    <s v="plays"/>
    <x v="3155"/>
    <d v="2012-12-20T11:58:45"/>
    <x v="0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x v="3156"/>
    <x v="1"/>
    <n v="89"/>
    <b v="1"/>
    <s v="theater/plays"/>
    <n v="102"/>
    <n v="62.921300000000002"/>
    <x v="1"/>
    <s v="plays"/>
    <x v="3156"/>
    <d v="2012-06-01T22:52:24"/>
    <x v="0"/>
  </r>
  <r>
    <x v="3157"/>
    <x v="3156"/>
    <s v="Four Directors.  Four One Acts.  Four Genres.  For You."/>
    <n v="4000"/>
    <n v="4040"/>
    <x v="0"/>
    <s v="US"/>
    <s v="USD"/>
    <x v="3151"/>
    <x v="3157"/>
    <x v="1"/>
    <n v="41"/>
    <b v="1"/>
    <s v="theater/plays"/>
    <n v="101"/>
    <n v="98.536600000000007"/>
    <x v="1"/>
    <s v="plays"/>
    <x v="3157"/>
    <d v="2014-07-19T05:00:00"/>
    <x v="0"/>
  </r>
  <r>
    <x v="3158"/>
    <x v="3157"/>
    <s v="A 40s crime-noir play using nursery rhyme characters."/>
    <n v="5000"/>
    <n v="5700"/>
    <x v="0"/>
    <s v="US"/>
    <s v="USD"/>
    <x v="3152"/>
    <x v="3158"/>
    <x v="1"/>
    <n v="69"/>
    <b v="1"/>
    <s v="theater/plays"/>
    <n v="114"/>
    <n v="82.608699999999999"/>
    <x v="1"/>
    <s v="plays"/>
    <x v="3158"/>
    <d v="2013-07-22T20:09:12"/>
    <x v="0"/>
  </r>
  <r>
    <x v="3159"/>
    <x v="3158"/>
    <s v="WAXWING is an exciting new world premiere of mythic (perhaps even apocalyptic!) proportions."/>
    <n v="1500"/>
    <n v="2002.22"/>
    <x v="0"/>
    <s v="US"/>
    <s v="USD"/>
    <x v="3153"/>
    <x v="3159"/>
    <x v="1"/>
    <n v="52"/>
    <b v="1"/>
    <s v="theater/plays"/>
    <n v="133"/>
    <n v="38.504199999999997"/>
    <x v="1"/>
    <s v="plays"/>
    <x v="3159"/>
    <d v="2012-01-18T23:00:00"/>
    <x v="0"/>
  </r>
  <r>
    <x v="3160"/>
    <x v="3159"/>
    <s v="Two stories by Anton Chekhov adapted for the stage and performed back-to-back in a stunning live theatrical performance."/>
    <n v="4500"/>
    <n v="4569"/>
    <x v="0"/>
    <s v="US"/>
    <s v="USD"/>
    <x v="3154"/>
    <x v="3160"/>
    <x v="1"/>
    <n v="57"/>
    <b v="1"/>
    <s v="theater/plays"/>
    <n v="102"/>
    <n v="80.157899999999998"/>
    <x v="1"/>
    <s v="plays"/>
    <x v="3160"/>
    <d v="2014-08-13T04:59:00"/>
    <x v="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x v="1"/>
    <n v="74"/>
    <b v="1"/>
    <s v="theater/plays"/>
    <n v="105"/>
    <n v="28.4054"/>
    <x v="1"/>
    <s v="plays"/>
    <x v="3161"/>
    <d v="2014-10-15T12:52:02"/>
    <x v="0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x v="3156"/>
    <x v="3162"/>
    <x v="1"/>
    <n v="63"/>
    <b v="1"/>
    <s v="theater/plays"/>
    <n v="127"/>
    <n v="80.730199999999996"/>
    <x v="1"/>
    <s v="plays"/>
    <x v="3162"/>
    <d v="2014-07-07T02:00:00"/>
    <x v="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x v="3163"/>
    <x v="1"/>
    <n v="72"/>
    <b v="1"/>
    <s v="theater/plays"/>
    <n v="111"/>
    <n v="200.6944"/>
    <x v="1"/>
    <s v="plays"/>
    <x v="3163"/>
    <d v="2014-06-15T18:05:25"/>
    <x v="0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x v="3164"/>
    <x v="1"/>
    <n v="71"/>
    <b v="1"/>
    <s v="theater/plays"/>
    <n v="107"/>
    <n v="37.591500000000003"/>
    <x v="1"/>
    <s v="plays"/>
    <x v="3164"/>
    <d v="2014-06-09T19:20:15"/>
    <x v="0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x v="3165"/>
    <x v="1"/>
    <n v="21"/>
    <b v="1"/>
    <s v="theater/plays"/>
    <n v="163"/>
    <n v="58.095199999999998"/>
    <x v="1"/>
    <s v="plays"/>
    <x v="3165"/>
    <d v="2011-05-03T03:59:00"/>
    <x v="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x v="3166"/>
    <x v="1"/>
    <n v="930"/>
    <b v="1"/>
    <s v="theater/plays"/>
    <n v="160"/>
    <n v="60.300899999999999"/>
    <x v="1"/>
    <s v="plays"/>
    <x v="3166"/>
    <d v="2014-11-26T07:59:00"/>
    <x v="0"/>
  </r>
  <r>
    <x v="3167"/>
    <x v="3166"/>
    <s v="What is destiny? Explore it with us this August at FringeNYC."/>
    <n v="3000"/>
    <n v="3485"/>
    <x v="0"/>
    <s v="US"/>
    <s v="USD"/>
    <x v="3160"/>
    <x v="3167"/>
    <x v="1"/>
    <n v="55"/>
    <b v="1"/>
    <s v="theater/plays"/>
    <n v="116"/>
    <n v="63.363599999999998"/>
    <x v="1"/>
    <s v="plays"/>
    <x v="3167"/>
    <d v="2014-08-02T04:13:01"/>
    <x v="0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x v="3161"/>
    <x v="3168"/>
    <x v="1"/>
    <n v="61"/>
    <b v="1"/>
    <s v="theater/plays"/>
    <n v="124"/>
    <n v="50.901600000000002"/>
    <x v="1"/>
    <s v="plays"/>
    <x v="3168"/>
    <d v="2014-06-13T22:00:00"/>
    <x v="0"/>
  </r>
  <r>
    <x v="3169"/>
    <x v="3168"/>
    <s v="We're bringing The Window to the Cherry Lane Theater in January 2014."/>
    <n v="8000"/>
    <n v="8241"/>
    <x v="0"/>
    <s v="US"/>
    <s v="USD"/>
    <x v="3162"/>
    <x v="3169"/>
    <x v="1"/>
    <n v="82"/>
    <b v="1"/>
    <s v="theater/plays"/>
    <n v="103"/>
    <n v="100.5"/>
    <x v="1"/>
    <s v="plays"/>
    <x v="3169"/>
    <d v="2013-12-13T04:59:00"/>
    <x v="0"/>
  </r>
  <r>
    <x v="3170"/>
    <x v="3169"/>
    <s v="An emotionally-charged journey through the history of black women in America told in reverse."/>
    <n v="2000"/>
    <n v="2245"/>
    <x v="0"/>
    <s v="US"/>
    <s v="USD"/>
    <x v="3163"/>
    <x v="3170"/>
    <x v="1"/>
    <n v="71"/>
    <b v="1"/>
    <s v="theater/plays"/>
    <n v="112"/>
    <n v="31.619700000000002"/>
    <x v="1"/>
    <s v="plays"/>
    <x v="3170"/>
    <d v="2014-07-02T04:00:00"/>
    <x v="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x v="1"/>
    <n v="117"/>
    <b v="1"/>
    <s v="theater/plays"/>
    <n v="109"/>
    <n v="65.102599999999995"/>
    <x v="1"/>
    <s v="plays"/>
    <x v="3171"/>
    <d v="2016-05-06T14:35:58"/>
    <x v="0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x v="1"/>
    <n v="29"/>
    <b v="1"/>
    <s v="theater/plays"/>
    <n v="115"/>
    <n v="79.310299999999998"/>
    <x v="1"/>
    <s v="plays"/>
    <x v="3172"/>
    <d v="2012-02-14T17:31:08"/>
    <x v="0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x v="1"/>
    <n v="74"/>
    <b v="1"/>
    <s v="theater/plays"/>
    <n v="103"/>
    <n v="139.1892"/>
    <x v="1"/>
    <s v="plays"/>
    <x v="3173"/>
    <d v="2014-09-26T21:04:52"/>
    <x v="0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x v="1"/>
    <n v="23"/>
    <b v="1"/>
    <s v="theater/plays"/>
    <n v="101"/>
    <n v="131.91300000000001"/>
    <x v="1"/>
    <s v="plays"/>
    <x v="3174"/>
    <d v="2014-08-25T20:45:08"/>
    <x v="0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x v="3175"/>
    <x v="1"/>
    <n v="60"/>
    <b v="1"/>
    <s v="theater/plays"/>
    <n v="110"/>
    <n v="91.3"/>
    <x v="1"/>
    <s v="plays"/>
    <x v="3175"/>
    <d v="2011-02-17T21:17:07"/>
    <x v="0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x v="3176"/>
    <x v="1"/>
    <n v="55"/>
    <b v="1"/>
    <s v="theater/plays"/>
    <n v="115"/>
    <n v="39.672699999999999"/>
    <x v="1"/>
    <s v="plays"/>
    <x v="3176"/>
    <d v="2013-08-18T15:00:00"/>
    <x v="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x v="3177"/>
    <x v="1"/>
    <n v="51"/>
    <b v="1"/>
    <s v="theater/plays"/>
    <n v="117"/>
    <n v="57.548999999999999"/>
    <x v="1"/>
    <s v="plays"/>
    <x v="3177"/>
    <d v="2014-06-21T16:00:09"/>
    <x v="0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x v="3178"/>
    <x v="1"/>
    <n v="78"/>
    <b v="1"/>
    <s v="theater/plays"/>
    <n v="172"/>
    <n v="33.025599999999997"/>
    <x v="1"/>
    <s v="plays"/>
    <x v="3178"/>
    <d v="2014-07-16T14:31:15"/>
    <x v="0"/>
  </r>
  <r>
    <x v="3179"/>
    <x v="3178"/>
    <s v="A Sci-fi play in several vignettes that will narrate an alternate history in the mid-20th century."/>
    <n v="4200"/>
    <n v="4794.82"/>
    <x v="0"/>
    <s v="US"/>
    <s v="USD"/>
    <x v="3172"/>
    <x v="3179"/>
    <x v="1"/>
    <n v="62"/>
    <b v="1"/>
    <s v="theater/plays"/>
    <n v="114"/>
    <n v="77.335800000000006"/>
    <x v="1"/>
    <s v="plays"/>
    <x v="3179"/>
    <d v="2013-05-06T16:51:11"/>
    <x v="0"/>
  </r>
  <r>
    <x v="3180"/>
    <x v="3179"/>
    <s v="A new tale of witches, fairies, cat-hunters and and bone-boilers from London theatre company Broken Glass."/>
    <n v="1200"/>
    <n v="1437"/>
    <x v="0"/>
    <s v="GB"/>
    <s v="GBP"/>
    <x v="3173"/>
    <x v="3180"/>
    <x v="1"/>
    <n v="45"/>
    <b v="1"/>
    <s v="theater/plays"/>
    <n v="120"/>
    <n v="31.933299999999999"/>
    <x v="1"/>
    <s v="plays"/>
    <x v="3180"/>
    <d v="2014-06-20T09:54:09"/>
    <x v="0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x v="3181"/>
    <x v="1"/>
    <n v="15"/>
    <b v="1"/>
    <s v="theater/plays"/>
    <n v="109"/>
    <n v="36.333300000000001"/>
    <x v="1"/>
    <s v="plays"/>
    <x v="3181"/>
    <d v="2014-06-15T16:00:00"/>
    <x v="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x v="3175"/>
    <x v="3182"/>
    <x v="1"/>
    <n v="151"/>
    <b v="1"/>
    <s v="theater/plays"/>
    <n v="101"/>
    <n v="46.7682"/>
    <x v="1"/>
    <s v="plays"/>
    <x v="3182"/>
    <d v="2012-01-31T17:00:00"/>
    <x v="0"/>
  </r>
  <r>
    <x v="3183"/>
    <x v="3182"/>
    <s v="Anton Chekhov's The Seagull. An outdoor Amphitheater in Manhattan. Trees. A River. Daybreak."/>
    <n v="2500"/>
    <n v="2725"/>
    <x v="0"/>
    <s v="US"/>
    <s v="USD"/>
    <x v="3176"/>
    <x v="3183"/>
    <x v="1"/>
    <n v="68"/>
    <b v="1"/>
    <s v="theater/plays"/>
    <n v="109"/>
    <n v="40.073500000000003"/>
    <x v="1"/>
    <s v="plays"/>
    <x v="3183"/>
    <d v="2013-08-23T19:04:29"/>
    <x v="0"/>
  </r>
  <r>
    <x v="3184"/>
    <x v="3183"/>
    <s v="Equus is the story of a psychiatrist treating a teenaged boy who blinds six horses with a metal spike."/>
    <n v="4300"/>
    <n v="4610"/>
    <x v="0"/>
    <s v="US"/>
    <s v="USD"/>
    <x v="3177"/>
    <x v="3184"/>
    <x v="1"/>
    <n v="46"/>
    <b v="1"/>
    <s v="theater/plays"/>
    <n v="107"/>
    <n v="100.2174"/>
    <x v="1"/>
    <s v="plays"/>
    <x v="3184"/>
    <d v="2014-07-01T23:50:31"/>
    <x v="0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x v="3185"/>
    <x v="1"/>
    <n v="24"/>
    <b v="1"/>
    <s v="theater/plays"/>
    <n v="100"/>
    <n v="41.666699999999999"/>
    <x v="1"/>
    <s v="plays"/>
    <x v="3185"/>
    <d v="2014-07-16T23:27:21"/>
    <x v="0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x v="3186"/>
    <x v="1"/>
    <n v="70"/>
    <b v="1"/>
    <s v="theater/plays"/>
    <n v="102"/>
    <n v="46.714300000000001"/>
    <x v="1"/>
    <s v="plays"/>
    <x v="3186"/>
    <d v="2014-09-16T21:00:00"/>
    <x v="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x v="1"/>
    <n v="244"/>
    <b v="1"/>
    <s v="theater/plays"/>
    <n v="116"/>
    <n v="71.491799999999998"/>
    <x v="1"/>
    <s v="plays"/>
    <x v="3187"/>
    <d v="2014-08-04T15:59:33"/>
    <x v="0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x v="3188"/>
    <x v="0"/>
    <n v="9"/>
    <b v="0"/>
    <s v="theater/musical"/>
    <n v="65"/>
    <n v="14.4444"/>
    <x v="1"/>
    <s v="musical"/>
    <x v="3188"/>
    <d v="2015-06-10T09:58:22"/>
    <x v="1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x v="3189"/>
    <x v="0"/>
    <n v="19"/>
    <b v="0"/>
    <s v="theater/musical"/>
    <n v="12"/>
    <n v="356.84210000000002"/>
    <x v="1"/>
    <s v="musical"/>
    <x v="3189"/>
    <d v="2015-05-24T08:18:52"/>
    <x v="0"/>
  </r>
  <r>
    <x v="3190"/>
    <x v="3189"/>
    <s v="Call It A Day Productions is putting on their first full production in December and every little bit helps!"/>
    <n v="4000"/>
    <n v="0"/>
    <x v="2"/>
    <s v="CA"/>
    <s v="CAD"/>
    <x v="3183"/>
    <x v="3190"/>
    <x v="0"/>
    <n v="0"/>
    <b v="0"/>
    <s v="theater/musical"/>
    <n v="0"/>
    <s v="N/A"/>
    <x v="1"/>
    <s v="musical"/>
    <x v="3190"/>
    <d v="2016-12-09T04:37:55"/>
    <x v="0"/>
  </r>
  <r>
    <x v="3191"/>
    <x v="3190"/>
    <s v="A brand new musical about the ban of contraception and abortion in Romania and the revolution that ended it all in 1989."/>
    <n v="3750"/>
    <n v="151"/>
    <x v="2"/>
    <s v="US"/>
    <s v="USD"/>
    <x v="3184"/>
    <x v="3191"/>
    <x v="0"/>
    <n v="4"/>
    <b v="0"/>
    <s v="theater/musical"/>
    <n v="4"/>
    <n v="37.75"/>
    <x v="1"/>
    <s v="musical"/>
    <x v="3191"/>
    <d v="2016-08-16T18:07:49"/>
    <x v="0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x v="3185"/>
    <x v="3192"/>
    <x v="0"/>
    <n v="8"/>
    <b v="0"/>
    <s v="theater/musical"/>
    <n v="1"/>
    <n v="12.75"/>
    <x v="1"/>
    <s v="musical"/>
    <x v="3192"/>
    <d v="2015-02-28T22:00:00"/>
    <x v="1"/>
  </r>
  <r>
    <x v="3193"/>
    <x v="3192"/>
    <s v="Bringing Richard O'Brien's sequel to legendary Rocky Horror to the stage for the first time. First London, then...The World!"/>
    <n v="5000"/>
    <n v="587"/>
    <x v="2"/>
    <s v="GB"/>
    <s v="GBP"/>
    <x v="3186"/>
    <x v="3193"/>
    <x v="0"/>
    <n v="24"/>
    <b v="0"/>
    <s v="theater/musical"/>
    <n v="12"/>
    <n v="24.458300000000001"/>
    <x v="1"/>
    <s v="musical"/>
    <x v="3193"/>
    <d v="2015-02-20T23:14:16"/>
    <x v="1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x v="3194"/>
    <x v="0"/>
    <n v="0"/>
    <b v="0"/>
    <s v="theater/musical"/>
    <n v="0"/>
    <s v="N/A"/>
    <x v="1"/>
    <s v="musical"/>
    <x v="3194"/>
    <d v="2015-07-27T01:29:58"/>
    <x v="0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x v="3195"/>
    <x v="0"/>
    <n v="39"/>
    <b v="0"/>
    <s v="theater/musical"/>
    <n v="59"/>
    <n v="53.076900000000002"/>
    <x v="1"/>
    <s v="musical"/>
    <x v="3195"/>
    <d v="2015-02-12T14:15:42"/>
    <x v="0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x v="3196"/>
    <x v="0"/>
    <n v="6"/>
    <b v="0"/>
    <s v="theater/musical"/>
    <n v="0"/>
    <n v="300"/>
    <x v="1"/>
    <s v="musical"/>
    <x v="3196"/>
    <d v="2015-08-01T14:00:00"/>
    <x v="0"/>
  </r>
  <r>
    <x v="3197"/>
    <x v="3196"/>
    <s v="This years most important stage project for young artists in our region. www.ungespor.no"/>
    <n v="10000"/>
    <n v="1145"/>
    <x v="2"/>
    <s v="NO"/>
    <s v="NOK"/>
    <x v="3190"/>
    <x v="3197"/>
    <x v="0"/>
    <n v="4"/>
    <b v="0"/>
    <s v="theater/musical"/>
    <n v="11"/>
    <n v="286.25"/>
    <x v="1"/>
    <s v="musical"/>
    <x v="3197"/>
    <d v="2015-02-04T11:50:18"/>
    <x v="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x v="0"/>
    <n v="3"/>
    <b v="0"/>
    <s v="theater/musical"/>
    <n v="0"/>
    <n v="36.666699999999999"/>
    <x v="1"/>
    <s v="musical"/>
    <x v="3198"/>
    <d v="2015-02-16T10:11:17"/>
    <x v="0"/>
  </r>
  <r>
    <x v="3199"/>
    <x v="3198"/>
    <s v="The Milburn Stone Theatre needs your help to bring its high-flying next blockbuster musical, TARZAN, to life!"/>
    <n v="5000"/>
    <n v="2608"/>
    <x v="2"/>
    <s v="US"/>
    <s v="USD"/>
    <x v="3192"/>
    <x v="3199"/>
    <x v="0"/>
    <n v="53"/>
    <b v="0"/>
    <s v="theater/musical"/>
    <n v="52"/>
    <n v="49.207500000000003"/>
    <x v="1"/>
    <s v="musical"/>
    <x v="3199"/>
    <d v="2014-09-06T21:00:00"/>
    <x v="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x v="3200"/>
    <x v="0"/>
    <n v="1"/>
    <b v="0"/>
    <s v="theater/musical"/>
    <n v="0"/>
    <n v="1"/>
    <x v="1"/>
    <s v="musical"/>
    <x v="3200"/>
    <d v="2016-04-30T05:34:00"/>
    <x v="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x v="0"/>
    <n v="2"/>
    <b v="0"/>
    <s v="theater/musical"/>
    <n v="1"/>
    <n v="12.5"/>
    <x v="1"/>
    <s v="musical"/>
    <x v="3201"/>
    <d v="2014-08-31T18:24:37"/>
    <x v="2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x v="3202"/>
    <x v="0"/>
    <n v="25"/>
    <b v="0"/>
    <s v="theater/musical"/>
    <n v="55"/>
    <n v="109.04"/>
    <x v="1"/>
    <s v="musical"/>
    <x v="3202"/>
    <d v="2015-12-14T05:59:00"/>
    <x v="0"/>
  </r>
  <r>
    <x v="3203"/>
    <x v="3202"/>
    <s v="Escape from Reality's 1st Season &quot;Defying Gravity&quot; including The Last Five Years, Godspell, and Aida."/>
    <n v="1000"/>
    <n v="250"/>
    <x v="2"/>
    <s v="US"/>
    <s v="USD"/>
    <x v="3196"/>
    <x v="3203"/>
    <x v="0"/>
    <n v="6"/>
    <b v="0"/>
    <s v="theater/musical"/>
    <n v="25"/>
    <n v="41.666699999999999"/>
    <x v="1"/>
    <s v="musical"/>
    <x v="3203"/>
    <d v="2015-09-25T23:43:42"/>
    <x v="0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x v="3204"/>
    <x v="0"/>
    <n v="0"/>
    <b v="0"/>
    <s v="theater/musical"/>
    <n v="0"/>
    <s v="N/A"/>
    <x v="1"/>
    <s v="musical"/>
    <x v="3204"/>
    <d v="2015-07-17T16:14:00"/>
    <x v="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x v="3198"/>
    <x v="3205"/>
    <x v="0"/>
    <n v="12"/>
    <b v="0"/>
    <s v="theater/musical"/>
    <n v="3"/>
    <n v="22.75"/>
    <x v="1"/>
    <s v="musical"/>
    <x v="3205"/>
    <d v="2015-05-01T08:59:32"/>
    <x v="1"/>
  </r>
  <r>
    <x v="3206"/>
    <x v="3205"/>
    <s v="PTYA is a non-profit musical theater group for kids ages 7-18 that teaches the importance of self expression through the arts."/>
    <n v="5000"/>
    <n v="0"/>
    <x v="2"/>
    <s v="US"/>
    <s v="USD"/>
    <x v="3199"/>
    <x v="3206"/>
    <x v="0"/>
    <n v="0"/>
    <b v="0"/>
    <s v="theater/musical"/>
    <n v="0"/>
    <s v="N/A"/>
    <x v="1"/>
    <s v="musical"/>
    <x v="3206"/>
    <d v="2015-09-19T06:37:31"/>
    <x v="0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x v="3207"/>
    <x v="0"/>
    <n v="36"/>
    <b v="0"/>
    <s v="theater/musical"/>
    <n v="46"/>
    <n v="70.833299999999994"/>
    <x v="1"/>
    <s v="musical"/>
    <x v="3207"/>
    <d v="2015-04-23T05:40:07"/>
    <x v="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x v="3208"/>
    <x v="1"/>
    <n v="82"/>
    <b v="1"/>
    <s v="theater/plays"/>
    <n v="104"/>
    <n v="63.1098"/>
    <x v="1"/>
    <s v="plays"/>
    <x v="3208"/>
    <d v="2014-07-28T14:31:17"/>
    <x v="0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x v="1"/>
    <n v="226"/>
    <b v="1"/>
    <s v="theater/plays"/>
    <n v="119"/>
    <n v="50.158000000000001"/>
    <x v="1"/>
    <s v="plays"/>
    <x v="3209"/>
    <d v="2014-06-20T23:00:00"/>
    <x v="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x v="3210"/>
    <x v="1"/>
    <n v="60"/>
    <b v="1"/>
    <s v="theater/plays"/>
    <n v="126"/>
    <n v="62.883299999999998"/>
    <x v="1"/>
    <s v="plays"/>
    <x v="3210"/>
    <d v="2012-06-01T03:59:00"/>
    <x v="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x v="1"/>
    <n v="322"/>
    <b v="1"/>
    <s v="theater/plays"/>
    <n v="120"/>
    <n v="85.531099999999995"/>
    <x v="1"/>
    <s v="plays"/>
    <x v="3211"/>
    <d v="2014-08-15T02:00:00"/>
    <x v="0"/>
  </r>
  <r>
    <x v="3212"/>
    <x v="3211"/>
    <s v="Help us bring our production of Campo Maldito to New York AND San Francisco!"/>
    <n v="4000"/>
    <n v="5050"/>
    <x v="0"/>
    <s v="US"/>
    <s v="USD"/>
    <x v="3205"/>
    <x v="3212"/>
    <x v="1"/>
    <n v="94"/>
    <b v="1"/>
    <s v="theater/plays"/>
    <n v="126"/>
    <n v="53.723399999999998"/>
    <x v="1"/>
    <s v="plays"/>
    <x v="3212"/>
    <d v="2014-08-08T19:05:51"/>
    <x v="0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x v="3206"/>
    <x v="3213"/>
    <x v="1"/>
    <n v="47"/>
    <b v="1"/>
    <s v="theater/plays"/>
    <n v="100"/>
    <n v="127.8085"/>
    <x v="1"/>
    <s v="plays"/>
    <x v="3213"/>
    <d v="2015-07-26T18:19:19"/>
    <x v="0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x v="1"/>
    <n v="115"/>
    <b v="1"/>
    <s v="theater/plays"/>
    <n v="102"/>
    <n v="106.57389999999999"/>
    <x v="1"/>
    <s v="plays"/>
    <x v="3214"/>
    <d v="2016-01-05T23:55:00"/>
    <x v="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x v="1"/>
    <n v="134"/>
    <b v="1"/>
    <s v="theater/plays"/>
    <n v="100"/>
    <n v="262.11189999999999"/>
    <x v="1"/>
    <s v="plays"/>
    <x v="3215"/>
    <d v="2015-09-10T03:59:00"/>
    <x v="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x v="3216"/>
    <x v="1"/>
    <n v="35"/>
    <b v="1"/>
    <s v="theater/plays"/>
    <n v="100"/>
    <n v="57.171399999999998"/>
    <x v="1"/>
    <s v="plays"/>
    <x v="3216"/>
    <d v="2015-07-11T14:30:00"/>
    <x v="0"/>
  </r>
  <r>
    <x v="3217"/>
    <x v="3216"/>
    <s v="Wake Up Call is a comedic play about a group of hotel employees working on Christmas Eve."/>
    <n v="4500"/>
    <n v="5221"/>
    <x v="0"/>
    <s v="US"/>
    <s v="USD"/>
    <x v="3210"/>
    <x v="3217"/>
    <x v="1"/>
    <n v="104"/>
    <b v="1"/>
    <s v="theater/plays"/>
    <n v="116"/>
    <n v="50.201900000000002"/>
    <x v="1"/>
    <s v="plays"/>
    <x v="3217"/>
    <d v="2016-11-04T13:06:24"/>
    <x v="0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x v="1"/>
    <n v="184"/>
    <b v="1"/>
    <s v="theater/plays"/>
    <n v="102"/>
    <n v="66.587000000000003"/>
    <x v="1"/>
    <s v="plays"/>
    <x v="3218"/>
    <d v="2014-12-31T00:00:00"/>
    <x v="0"/>
  </r>
  <r>
    <x v="3219"/>
    <x v="3218"/>
    <s v="Eyes Closed is a collaborative play and docudrama about New Yorkers and their dreams."/>
    <n v="20000"/>
    <n v="20022"/>
    <x v="0"/>
    <s v="US"/>
    <s v="USD"/>
    <x v="3212"/>
    <x v="3219"/>
    <x v="1"/>
    <n v="119"/>
    <b v="1"/>
    <s v="theater/plays"/>
    <n v="100"/>
    <n v="168.25210000000001"/>
    <x v="1"/>
    <s v="plays"/>
    <x v="3219"/>
    <d v="2015-03-22T22:35:47"/>
    <x v="0"/>
  </r>
  <r>
    <x v="3220"/>
    <x v="3219"/>
    <s v="A sci-fi thriller for the stage opening March 10 in Los Angeles."/>
    <n v="15000"/>
    <n v="15126"/>
    <x v="0"/>
    <s v="US"/>
    <s v="USD"/>
    <x v="3213"/>
    <x v="3220"/>
    <x v="1"/>
    <n v="59"/>
    <b v="1"/>
    <s v="theater/plays"/>
    <n v="101"/>
    <n v="256.37290000000002"/>
    <x v="1"/>
    <s v="plays"/>
    <x v="3220"/>
    <d v="2017-03-12T21:00:00"/>
    <x v="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x v="1"/>
    <n v="113"/>
    <b v="1"/>
    <s v="theater/plays"/>
    <n v="103"/>
    <n v="36.610599999999998"/>
    <x v="1"/>
    <s v="plays"/>
    <x v="3221"/>
    <d v="2015-07-05T16:43:23"/>
    <x v="0"/>
  </r>
  <r>
    <x v="3222"/>
    <x v="3221"/>
    <s v="Shakespeare's classic re-imagined as a spoken and signed production for deaf and hearing audiences"/>
    <n v="2500"/>
    <n v="3120"/>
    <x v="0"/>
    <s v="US"/>
    <s v="USD"/>
    <x v="3215"/>
    <x v="3222"/>
    <x v="1"/>
    <n v="84"/>
    <b v="1"/>
    <s v="theater/plays"/>
    <n v="125"/>
    <n v="37.142899999999997"/>
    <x v="1"/>
    <s v="plays"/>
    <x v="3222"/>
    <d v="2015-10-24T21:29:00"/>
    <x v="0"/>
  </r>
  <r>
    <x v="3223"/>
    <x v="3222"/>
    <s v="Bringing David Lindsay-Abaire's award-winning story of our times to the East Bay."/>
    <n v="3100"/>
    <n v="3395"/>
    <x v="0"/>
    <s v="US"/>
    <s v="USD"/>
    <x v="3216"/>
    <x v="3223"/>
    <x v="1"/>
    <n v="74"/>
    <b v="1"/>
    <s v="theater/plays"/>
    <n v="110"/>
    <n v="45.878399999999999"/>
    <x v="1"/>
    <s v="plays"/>
    <x v="3223"/>
    <d v="2015-08-20T20:02:56"/>
    <x v="0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x v="3224"/>
    <x v="1"/>
    <n v="216"/>
    <b v="1"/>
    <s v="theater/plays"/>
    <n v="102"/>
    <n v="141.71299999999999"/>
    <x v="1"/>
    <s v="plays"/>
    <x v="3224"/>
    <d v="2017-01-10T05:00:00"/>
    <x v="0"/>
  </r>
  <r>
    <x v="3225"/>
    <x v="3224"/>
    <s v="Bare Theatre brings one of Shakespeare's most accessible early comedies to life free to the public across the NC Triangle"/>
    <n v="2000"/>
    <n v="2047"/>
    <x v="0"/>
    <s v="US"/>
    <s v="USD"/>
    <x v="3218"/>
    <x v="3225"/>
    <x v="1"/>
    <n v="39"/>
    <b v="1"/>
    <s v="theater/plays"/>
    <n v="102"/>
    <n v="52.487200000000001"/>
    <x v="1"/>
    <s v="plays"/>
    <x v="3225"/>
    <d v="2016-06-03T21:00:00"/>
    <x v="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x v="3219"/>
    <x v="3226"/>
    <x v="1"/>
    <n v="21"/>
    <b v="1"/>
    <s v="theater/plays"/>
    <n v="104"/>
    <n v="59.523800000000001"/>
    <x v="1"/>
    <s v="plays"/>
    <x v="3226"/>
    <d v="2015-10-30T14:00:12"/>
    <x v="0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x v="3227"/>
    <x v="0"/>
    <n v="30"/>
    <b v="1"/>
    <s v="theater/plays"/>
    <n v="125"/>
    <n v="50"/>
    <x v="1"/>
    <s v="plays"/>
    <x v="3227"/>
    <d v="2017-01-17T21:10:36"/>
    <x v="0"/>
  </r>
  <r>
    <x v="3228"/>
    <x v="3227"/>
    <s v="A Season of Powerful Women. A Season of Defiance."/>
    <n v="7000"/>
    <n v="7164"/>
    <x v="0"/>
    <s v="US"/>
    <s v="USD"/>
    <x v="3221"/>
    <x v="3228"/>
    <x v="1"/>
    <n v="37"/>
    <b v="1"/>
    <s v="theater/plays"/>
    <n v="102"/>
    <n v="193.6216"/>
    <x v="1"/>
    <s v="plays"/>
    <x v="3228"/>
    <d v="2015-12-17T04:59:00"/>
    <x v="0"/>
  </r>
  <r>
    <x v="3229"/>
    <x v="3228"/>
    <s v="After electrifying audiences in Seattle and Tashkent, The Seagull Project embarks on a brand new journey."/>
    <n v="20000"/>
    <n v="21573"/>
    <x v="0"/>
    <s v="US"/>
    <s v="USD"/>
    <x v="3222"/>
    <x v="3229"/>
    <x v="1"/>
    <n v="202"/>
    <b v="1"/>
    <s v="theater/plays"/>
    <n v="108"/>
    <n v="106.797"/>
    <x v="1"/>
    <s v="plays"/>
    <x v="3229"/>
    <d v="2014-11-20T07:59:58"/>
    <x v="0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x v="3230"/>
    <x v="1"/>
    <n v="37"/>
    <b v="1"/>
    <s v="theater/plays"/>
    <n v="110"/>
    <n v="77.216200000000001"/>
    <x v="1"/>
    <s v="plays"/>
    <x v="3230"/>
    <d v="2014-10-01T03:59:00"/>
    <x v="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x v="3231"/>
    <x v="0"/>
    <n v="28"/>
    <b v="1"/>
    <s v="theater/plays"/>
    <n v="161"/>
    <n v="57.5"/>
    <x v="1"/>
    <s v="plays"/>
    <x v="3231"/>
    <d v="2016-04-16T22:39:07"/>
    <x v="0"/>
  </r>
  <r>
    <x v="3232"/>
    <x v="3231"/>
    <s v="Honorable Men - Yorick's 10th season of free, outdoor Shakespeare.  Featuring Henry IV, part 1 and Julius Caesar."/>
    <n v="1000"/>
    <n v="1312"/>
    <x v="0"/>
    <s v="US"/>
    <s v="USD"/>
    <x v="3224"/>
    <x v="3232"/>
    <x v="1"/>
    <n v="26"/>
    <b v="1"/>
    <s v="theater/plays"/>
    <n v="131"/>
    <n v="50.461500000000001"/>
    <x v="1"/>
    <s v="plays"/>
    <x v="3232"/>
    <d v="2016-05-04T03:59:00"/>
    <x v="0"/>
  </r>
  <r>
    <x v="3233"/>
    <x v="3232"/>
    <s v="64 Squares is an autobiographical one-man exploration of the internal chess game played to reconcile relationships."/>
    <n v="5000"/>
    <n v="5940"/>
    <x v="0"/>
    <s v="US"/>
    <s v="USD"/>
    <x v="3225"/>
    <x v="3233"/>
    <x v="0"/>
    <n v="61"/>
    <b v="1"/>
    <s v="theater/plays"/>
    <n v="119"/>
    <n v="97.376999999999995"/>
    <x v="1"/>
    <s v="plays"/>
    <x v="3233"/>
    <d v="2017-03-02T19:19:15"/>
    <x v="0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x v="0"/>
    <n v="115"/>
    <b v="1"/>
    <s v="theater/plays"/>
    <n v="100"/>
    <n v="34.919199999999996"/>
    <x v="1"/>
    <s v="plays"/>
    <x v="3234"/>
    <d v="2017-02-01T23:31:00"/>
    <x v="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x v="3235"/>
    <x v="1"/>
    <n v="181"/>
    <b v="1"/>
    <s v="theater/plays"/>
    <n v="103"/>
    <n v="85.5304"/>
    <x v="1"/>
    <s v="plays"/>
    <x v="3235"/>
    <d v="2016-07-01T08:20:51"/>
    <x v="0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x v="3236"/>
    <x v="0"/>
    <n v="110"/>
    <b v="1"/>
    <s v="theater/plays"/>
    <n v="101"/>
    <n v="182.9091"/>
    <x v="1"/>
    <s v="plays"/>
    <x v="3236"/>
    <d v="2016-12-28T22:00:33"/>
    <x v="0"/>
  </r>
  <r>
    <x v="3237"/>
    <x v="3236"/>
    <s v="An annual campaign supporting our intensive for artists 25 and under."/>
    <n v="35000"/>
    <n v="35275.64"/>
    <x v="0"/>
    <s v="US"/>
    <s v="USD"/>
    <x v="3229"/>
    <x v="3237"/>
    <x v="1"/>
    <n v="269"/>
    <b v="1"/>
    <s v="theater/plays"/>
    <n v="101"/>
    <n v="131.1362"/>
    <x v="1"/>
    <s v="plays"/>
    <x v="3237"/>
    <d v="2015-09-29T03:59:00"/>
    <x v="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x v="3238"/>
    <x v="1"/>
    <n v="79"/>
    <b v="1"/>
    <s v="theater/plays"/>
    <n v="112"/>
    <n v="39.810099999999998"/>
    <x v="1"/>
    <s v="plays"/>
    <x v="3238"/>
    <d v="2015-07-01T12:14:58"/>
    <x v="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x v="3239"/>
    <x v="1"/>
    <n v="104"/>
    <b v="1"/>
    <s v="theater/plays"/>
    <n v="106"/>
    <n v="59.701700000000002"/>
    <x v="1"/>
    <s v="plays"/>
    <x v="3239"/>
    <d v="2015-10-25T23:59:00"/>
    <x v="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x v="0"/>
    <n v="34"/>
    <b v="1"/>
    <s v="theater/plays"/>
    <n v="101"/>
    <n v="88.735299999999995"/>
    <x v="1"/>
    <s v="plays"/>
    <x v="3240"/>
    <d v="2017-02-16T23:00:00"/>
    <x v="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x v="1"/>
    <n v="167"/>
    <b v="1"/>
    <s v="theater/plays"/>
    <n v="115"/>
    <n v="58.688600000000001"/>
    <x v="1"/>
    <s v="plays"/>
    <x v="3241"/>
    <d v="2014-10-14T06:59:00"/>
    <x v="0"/>
  </r>
  <r>
    <x v="3242"/>
    <x v="3241"/>
    <s v="First Day Off in a Long Time is a comedy show...            _x000a_About suicide."/>
    <n v="10000"/>
    <n v="12730.42"/>
    <x v="0"/>
    <s v="US"/>
    <s v="USD"/>
    <x v="3234"/>
    <x v="3242"/>
    <x v="1"/>
    <n v="183"/>
    <b v="1"/>
    <s v="theater/plays"/>
    <n v="127"/>
    <n v="69.565100000000001"/>
    <x v="1"/>
    <s v="plays"/>
    <x v="3242"/>
    <d v="2014-09-19T18:08:12"/>
    <x v="0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x v="3235"/>
    <x v="3243"/>
    <x v="1"/>
    <n v="71"/>
    <b v="1"/>
    <s v="theater/plays"/>
    <n v="103"/>
    <n v="115.8732"/>
    <x v="1"/>
    <s v="plays"/>
    <x v="3243"/>
    <d v="2015-10-09T00:00:00"/>
    <x v="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x v="3236"/>
    <x v="3244"/>
    <x v="0"/>
    <n v="69"/>
    <b v="1"/>
    <s v="theater/plays"/>
    <n v="103"/>
    <n v="23.869599999999998"/>
    <x v="1"/>
    <s v="plays"/>
    <x v="3244"/>
    <d v="2016-12-01T17:39:42"/>
    <x v="0"/>
  </r>
  <r>
    <x v="3245"/>
    <x v="3244"/>
    <s v="Five playwrights volunteer at New York's largest soup kitchen and develop a play around the people they meet."/>
    <n v="21000"/>
    <n v="21904"/>
    <x v="0"/>
    <s v="US"/>
    <s v="USD"/>
    <x v="3237"/>
    <x v="3245"/>
    <x v="0"/>
    <n v="270"/>
    <b v="1"/>
    <s v="theater/plays"/>
    <n v="104"/>
    <n v="81.125900000000001"/>
    <x v="1"/>
    <s v="plays"/>
    <x v="3245"/>
    <d v="2015-06-12T02:00:00"/>
    <x v="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x v="3238"/>
    <x v="3246"/>
    <x v="1"/>
    <n v="193"/>
    <b v="1"/>
    <s v="theater/plays"/>
    <n v="111"/>
    <n v="57.626899999999999"/>
    <x v="1"/>
    <s v="plays"/>
    <x v="3246"/>
    <d v="2015-09-12T03:59:00"/>
    <x v="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x v="3247"/>
    <x v="1"/>
    <n v="57"/>
    <b v="1"/>
    <s v="theater/plays"/>
    <n v="106"/>
    <n v="46.4298"/>
    <x v="1"/>
    <s v="plays"/>
    <x v="3247"/>
    <d v="2015-07-12T10:25:12"/>
    <x v="0"/>
  </r>
  <r>
    <x v="3248"/>
    <x v="3247"/>
    <s v="Honest Accomplice Theatre produces theatre for social change."/>
    <n v="12000"/>
    <n v="12095"/>
    <x v="0"/>
    <s v="US"/>
    <s v="USD"/>
    <x v="3240"/>
    <x v="3248"/>
    <x v="1"/>
    <n v="200"/>
    <b v="1"/>
    <s v="theater/plays"/>
    <n v="101"/>
    <n v="60.475000000000001"/>
    <x v="1"/>
    <s v="plays"/>
    <x v="3248"/>
    <d v="2015-04-04T20:19:17"/>
    <x v="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x v="3249"/>
    <x v="1"/>
    <n v="88"/>
    <b v="1"/>
    <s v="theater/plays"/>
    <n v="105"/>
    <n v="65.579499999999996"/>
    <x v="1"/>
    <s v="plays"/>
    <x v="3249"/>
    <d v="2015-06-20T17:55:14"/>
    <x v="0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x v="1"/>
    <n v="213"/>
    <b v="1"/>
    <s v="theater/plays"/>
    <n v="102"/>
    <n v="119.1925"/>
    <x v="1"/>
    <s v="plays"/>
    <x v="3250"/>
    <d v="2014-11-05T18:48:44"/>
    <x v="0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x v="3251"/>
    <x v="1"/>
    <n v="20"/>
    <b v="1"/>
    <s v="theater/plays"/>
    <n v="111"/>
    <n v="83.05"/>
    <x v="1"/>
    <s v="plays"/>
    <x v="3251"/>
    <d v="2015-06-21T17:32:46"/>
    <x v="0"/>
  </r>
  <r>
    <x v="3252"/>
    <x v="3251"/>
    <s v="How do we navigate the boundaries between friendship, sexual intimacy and obsessive desire?"/>
    <n v="2250"/>
    <n v="2876"/>
    <x v="0"/>
    <s v="GB"/>
    <s v="GBP"/>
    <x v="3244"/>
    <x v="3252"/>
    <x v="1"/>
    <n v="50"/>
    <b v="1"/>
    <s v="theater/plays"/>
    <n v="128"/>
    <n v="57.52"/>
    <x v="1"/>
    <s v="plays"/>
    <x v="3252"/>
    <d v="2016-09-07T11:20:40"/>
    <x v="0"/>
  </r>
  <r>
    <x v="3253"/>
    <x v="3252"/>
    <s v="Can you ever truly feel what someone else is feeling?_x000a_Do you want to?"/>
    <n v="20000"/>
    <n v="20365"/>
    <x v="0"/>
    <s v="US"/>
    <s v="USD"/>
    <x v="3245"/>
    <x v="3253"/>
    <x v="1"/>
    <n v="115"/>
    <b v="1"/>
    <s v="theater/plays"/>
    <n v="102"/>
    <n v="177.08699999999999"/>
    <x v="1"/>
    <s v="plays"/>
    <x v="3253"/>
    <d v="2016-09-08T03:45:00"/>
    <x v="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x v="1"/>
    <n v="186"/>
    <b v="1"/>
    <s v="theater/plays"/>
    <n v="101"/>
    <n v="70.771500000000003"/>
    <x v="1"/>
    <s v="plays"/>
    <x v="3254"/>
    <d v="2015-03-26T01:03:29"/>
    <x v="0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x v="1"/>
    <n v="18"/>
    <b v="1"/>
    <s v="theater/plays"/>
    <n v="175"/>
    <n v="29.166699999999999"/>
    <x v="1"/>
    <s v="plays"/>
    <x v="3255"/>
    <d v="2014-10-07T18:26:15"/>
    <x v="0"/>
  </r>
  <r>
    <x v="3256"/>
    <x v="3255"/>
    <s v="Our 16th year promises to be bigger and better than ever but we need your help to bring the show to life!"/>
    <n v="10000"/>
    <n v="12806"/>
    <x v="0"/>
    <s v="US"/>
    <s v="USD"/>
    <x v="3248"/>
    <x v="3256"/>
    <x v="1"/>
    <n v="176"/>
    <b v="1"/>
    <s v="theater/plays"/>
    <n v="128"/>
    <n v="72.761399999999995"/>
    <x v="1"/>
    <s v="plays"/>
    <x v="3256"/>
    <d v="2015-06-11T03:59:00"/>
    <x v="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x v="0"/>
    <n v="41"/>
    <b v="1"/>
    <s v="theater/plays"/>
    <n v="106"/>
    <n v="51.853400000000001"/>
    <x v="1"/>
    <s v="plays"/>
    <x v="3257"/>
    <d v="2017-02-22T13:25:52"/>
    <x v="0"/>
  </r>
  <r>
    <x v="3258"/>
    <x v="3257"/>
    <s v="A guy named Walt steals a book and plans to sell it to get his life on track... until his wife finds out."/>
    <n v="7000"/>
    <n v="7365"/>
    <x v="0"/>
    <s v="US"/>
    <s v="USD"/>
    <x v="3250"/>
    <x v="3258"/>
    <x v="1"/>
    <n v="75"/>
    <b v="1"/>
    <s v="theater/plays"/>
    <n v="105"/>
    <n v="98.2"/>
    <x v="1"/>
    <s v="plays"/>
    <x v="3258"/>
    <d v="2015-01-08T21:17:41"/>
    <x v="0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x v="3259"/>
    <x v="1"/>
    <n v="97"/>
    <b v="1"/>
    <s v="theater/plays"/>
    <n v="106"/>
    <n v="251.7381"/>
    <x v="1"/>
    <s v="plays"/>
    <x v="3259"/>
    <d v="2016-10-01T03:59:00"/>
    <x v="0"/>
  </r>
  <r>
    <x v="3260"/>
    <x v="3259"/>
    <s v="We're looking to raise money to continue bringing Brooklyn the vanishing art form of marionette puppetry."/>
    <n v="5000"/>
    <n v="5462"/>
    <x v="0"/>
    <s v="US"/>
    <s v="USD"/>
    <x v="3252"/>
    <x v="3260"/>
    <x v="1"/>
    <n v="73"/>
    <b v="1"/>
    <s v="theater/plays"/>
    <n v="109"/>
    <n v="74.821899999999999"/>
    <x v="1"/>
    <s v="plays"/>
    <x v="3260"/>
    <d v="2015-11-30T17:08:38"/>
    <x v="0"/>
  </r>
  <r>
    <x v="3261"/>
    <x v="3260"/>
    <s v="Six Spartanburg-based professional actors perform A Midsummer Night's Dream outdoors in downtown Spartanburg."/>
    <n v="3300"/>
    <n v="3315"/>
    <x v="0"/>
    <s v="US"/>
    <s v="USD"/>
    <x v="3253"/>
    <x v="3261"/>
    <x v="1"/>
    <n v="49"/>
    <b v="1"/>
    <s v="theater/plays"/>
    <n v="100"/>
    <n v="67.653099999999995"/>
    <x v="1"/>
    <s v="plays"/>
    <x v="3261"/>
    <d v="2015-07-16T17:24:36"/>
    <x v="0"/>
  </r>
  <r>
    <x v="3262"/>
    <x v="3261"/>
    <s v="A one-woman theatrical exploration of the prison system and its inhabitants."/>
    <n v="12200"/>
    <n v="12571"/>
    <x v="0"/>
    <s v="US"/>
    <s v="USD"/>
    <x v="3254"/>
    <x v="3262"/>
    <x v="1"/>
    <n v="134"/>
    <b v="1"/>
    <s v="theater/plays"/>
    <n v="103"/>
    <n v="93.813400000000001"/>
    <x v="1"/>
    <s v="plays"/>
    <x v="3262"/>
    <d v="2014-12-22T04:00:00"/>
    <x v="0"/>
  </r>
  <r>
    <x v="3263"/>
    <x v="3262"/>
    <s v="Shakespeare's bloodiest tragedy, performed and produced exclusively by women."/>
    <n v="2500"/>
    <n v="2804.16"/>
    <x v="0"/>
    <s v="US"/>
    <s v="USD"/>
    <x v="3255"/>
    <x v="3263"/>
    <x v="1"/>
    <n v="68"/>
    <b v="1"/>
    <s v="theater/plays"/>
    <n v="112"/>
    <n v="41.2376"/>
    <x v="1"/>
    <s v="plays"/>
    <x v="3263"/>
    <d v="2015-10-30T21:00:00"/>
    <x v="0"/>
  </r>
  <r>
    <x v="3264"/>
    <x v="3263"/>
    <s v="The three part comedic saga of Kapow-i GoGo, who saves the world.  Again.  And again."/>
    <n v="2500"/>
    <n v="2575"/>
    <x v="0"/>
    <s v="US"/>
    <s v="USD"/>
    <x v="3256"/>
    <x v="3264"/>
    <x v="1"/>
    <n v="49"/>
    <b v="1"/>
    <s v="theater/plays"/>
    <n v="103"/>
    <n v="52.551000000000002"/>
    <x v="1"/>
    <s v="plays"/>
    <x v="3264"/>
    <d v="2015-01-28T22:00:00"/>
    <x v="0"/>
  </r>
  <r>
    <x v="3265"/>
    <x v="3264"/>
    <s v="A theatrical play on Alzheimerâ€™s and the challenges of loving a person who keeps disappearing."/>
    <n v="2700"/>
    <n v="4428"/>
    <x v="0"/>
    <s v="IE"/>
    <s v="EUR"/>
    <x v="3257"/>
    <x v="3265"/>
    <x v="1"/>
    <n v="63"/>
    <b v="1"/>
    <s v="theater/plays"/>
    <n v="164"/>
    <n v="70.285700000000006"/>
    <x v="1"/>
    <s v="plays"/>
    <x v="3265"/>
    <d v="2015-12-03T17:00:00"/>
    <x v="0"/>
  </r>
  <r>
    <x v="3266"/>
    <x v="3265"/>
    <s v="An original version of Shakespeare's masterpiece that emphasizes family and explores the destruction of blood ties"/>
    <n v="6000"/>
    <n v="7877"/>
    <x v="0"/>
    <s v="US"/>
    <s v="USD"/>
    <x v="3258"/>
    <x v="3266"/>
    <x v="1"/>
    <n v="163"/>
    <b v="1"/>
    <s v="theater/plays"/>
    <n v="131"/>
    <n v="48.325200000000002"/>
    <x v="1"/>
    <s v="plays"/>
    <x v="3266"/>
    <d v="2015-06-12T21:00:00"/>
    <x v="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x v="1"/>
    <n v="288"/>
    <b v="1"/>
    <s v="theater/plays"/>
    <n v="102"/>
    <n v="53.177100000000003"/>
    <x v="1"/>
    <s v="plays"/>
    <x v="3267"/>
    <d v="2015-07-17T18:11:00"/>
    <x v="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x v="3260"/>
    <x v="3268"/>
    <x v="1"/>
    <n v="42"/>
    <b v="1"/>
    <s v="theater/plays"/>
    <n v="128"/>
    <n v="60.952399999999997"/>
    <x v="1"/>
    <s v="plays"/>
    <x v="3268"/>
    <d v="2016-08-24T21:42:08"/>
    <x v="0"/>
  </r>
  <r>
    <x v="3269"/>
    <x v="3268"/>
    <s v="Cicada Studios presents, as their inaugural production, a new-writing world premiere at the Edinburgh Fringe Festival 2015."/>
    <n v="8000"/>
    <n v="8120"/>
    <x v="0"/>
    <s v="GB"/>
    <s v="GBP"/>
    <x v="3261"/>
    <x v="3269"/>
    <x v="1"/>
    <n v="70"/>
    <b v="1"/>
    <s v="theater/plays"/>
    <n v="102"/>
    <n v="116"/>
    <x v="1"/>
    <s v="plays"/>
    <x v="3269"/>
    <d v="2015-06-16T11:00:00"/>
    <x v="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x v="1"/>
    <n v="30"/>
    <b v="1"/>
    <s v="theater/plays"/>
    <n v="102"/>
    <n v="61"/>
    <x v="1"/>
    <s v="plays"/>
    <x v="3270"/>
    <d v="2015-07-12T12:47:45"/>
    <x v="0"/>
  </r>
  <r>
    <x v="3271"/>
    <x v="3270"/>
    <s v="A razor sharp satire to darken your Christmas."/>
    <n v="1500"/>
    <n v="1950"/>
    <x v="0"/>
    <s v="GB"/>
    <s v="GBP"/>
    <x v="3263"/>
    <x v="3271"/>
    <x v="1"/>
    <n v="51"/>
    <b v="1"/>
    <s v="theater/plays"/>
    <n v="130"/>
    <n v="38.235300000000002"/>
    <x v="1"/>
    <s v="plays"/>
    <x v="3271"/>
    <d v="2014-11-02T11:29:35"/>
    <x v="0"/>
  </r>
  <r>
    <x v="3272"/>
    <x v="3271"/>
    <s v="A new original play that follows two Israeli singles navigate the humorous and confusing dating scene of NYC."/>
    <n v="10000"/>
    <n v="15443"/>
    <x v="0"/>
    <s v="US"/>
    <s v="USD"/>
    <x v="3264"/>
    <x v="3272"/>
    <x v="1"/>
    <n v="145"/>
    <b v="1"/>
    <s v="theater/plays"/>
    <n v="154"/>
    <n v="106.5034"/>
    <x v="1"/>
    <s v="plays"/>
    <x v="3272"/>
    <d v="2015-11-06T13:00:09"/>
    <x v="0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x v="3273"/>
    <x v="1"/>
    <n v="21"/>
    <b v="1"/>
    <s v="theater/plays"/>
    <n v="107"/>
    <n v="204.57140000000001"/>
    <x v="1"/>
    <s v="plays"/>
    <x v="3273"/>
    <d v="2016-09-14T19:00:00"/>
    <x v="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x v="3266"/>
    <x v="3274"/>
    <x v="1"/>
    <n v="286"/>
    <b v="1"/>
    <s v="theater/plays"/>
    <n v="101"/>
    <n v="54.912599999999998"/>
    <x v="1"/>
    <s v="plays"/>
    <x v="3274"/>
    <d v="2016-03-15T21:00:00"/>
    <x v="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x v="3275"/>
    <x v="1"/>
    <n v="12"/>
    <b v="1"/>
    <s v="theater/plays"/>
    <n v="100"/>
    <n v="150.41669999999999"/>
    <x v="1"/>
    <s v="plays"/>
    <x v="3275"/>
    <d v="2015-02-09T04:30:00"/>
    <x v="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x v="3268"/>
    <x v="3276"/>
    <x v="1"/>
    <n v="100"/>
    <b v="1"/>
    <s v="theater/plays"/>
    <n v="117"/>
    <n v="52.58"/>
    <x v="1"/>
    <s v="plays"/>
    <x v="3276"/>
    <d v="2016-04-01T03:59:00"/>
    <x v="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x v="3277"/>
    <x v="1"/>
    <n v="100"/>
    <b v="1"/>
    <s v="theater/plays"/>
    <n v="109"/>
    <n v="54.3"/>
    <x v="1"/>
    <s v="plays"/>
    <x v="3277"/>
    <d v="2014-11-18T17:23:26"/>
    <x v="0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x v="3278"/>
    <x v="1"/>
    <n v="34"/>
    <b v="1"/>
    <s v="theater/plays"/>
    <n v="103"/>
    <n v="76.029399999999995"/>
    <x v="1"/>
    <s v="plays"/>
    <x v="3278"/>
    <d v="2015-05-30T20:21:43"/>
    <x v="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x v="0"/>
    <n v="63"/>
    <b v="1"/>
    <s v="theater/plays"/>
    <n v="114"/>
    <n v="105.2063"/>
    <x v="1"/>
    <s v="plays"/>
    <x v="3279"/>
    <d v="2016-04-01T01:27:39"/>
    <x v="0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x v="3280"/>
    <x v="0"/>
    <n v="30"/>
    <b v="1"/>
    <s v="theater/plays"/>
    <n v="103"/>
    <n v="68.666700000000006"/>
    <x v="1"/>
    <s v="plays"/>
    <x v="3280"/>
    <d v="2015-06-01T05:00:00"/>
    <x v="0"/>
  </r>
  <r>
    <x v="3281"/>
    <x v="3280"/>
    <s v="&quot;This is how theater should connect to people&quot;  Margo Jefferson, Pulitzer Prize winning critic"/>
    <n v="5000"/>
    <n v="6080"/>
    <x v="0"/>
    <s v="US"/>
    <s v="USD"/>
    <x v="3273"/>
    <x v="3281"/>
    <x v="0"/>
    <n v="47"/>
    <b v="1"/>
    <s v="theater/plays"/>
    <n v="122"/>
    <n v="129.36170000000001"/>
    <x v="1"/>
    <s v="plays"/>
    <x v="3281"/>
    <d v="2015-09-02T00:28:25"/>
    <x v="0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x v="0"/>
    <n v="237"/>
    <b v="1"/>
    <s v="theater/plays"/>
    <n v="103"/>
    <n v="134.2637"/>
    <x v="1"/>
    <s v="plays"/>
    <x v="3282"/>
    <d v="2016-04-29T04:39:48"/>
    <x v="0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x v="3283"/>
    <x v="0"/>
    <n v="47"/>
    <b v="1"/>
    <s v="theater/plays"/>
    <n v="105"/>
    <n v="17.829799999999999"/>
    <x v="1"/>
    <s v="plays"/>
    <x v="3283"/>
    <d v="2016-02-10T21:00:00"/>
    <x v="0"/>
  </r>
  <r>
    <x v="3284"/>
    <x v="3283"/>
    <s v="Black Enough is an LSU student-staged performance exploring the effects of white supremacy on the black community."/>
    <n v="3000"/>
    <n v="3048"/>
    <x v="0"/>
    <s v="US"/>
    <s v="USD"/>
    <x v="3276"/>
    <x v="3284"/>
    <x v="0"/>
    <n v="15"/>
    <b v="1"/>
    <s v="theater/plays"/>
    <n v="102"/>
    <n v="203.2"/>
    <x v="1"/>
    <s v="plays"/>
    <x v="3284"/>
    <d v="2016-01-29T05:59:00"/>
    <x v="0"/>
  </r>
  <r>
    <x v="3285"/>
    <x v="3284"/>
    <s v="A new play by Matthew Gasda"/>
    <n v="4999"/>
    <n v="5604"/>
    <x v="0"/>
    <s v="US"/>
    <s v="USD"/>
    <x v="3277"/>
    <x v="3285"/>
    <x v="0"/>
    <n v="81"/>
    <b v="1"/>
    <s v="theater/plays"/>
    <n v="112"/>
    <n v="69.185199999999995"/>
    <x v="1"/>
    <s v="plays"/>
    <x v="3285"/>
    <d v="2017-02-28T05:00:00"/>
    <x v="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x v="3286"/>
    <x v="0"/>
    <n v="122"/>
    <b v="1"/>
    <s v="theater/plays"/>
    <n v="102"/>
    <n v="125.123"/>
    <x v="1"/>
    <s v="plays"/>
    <x v="3286"/>
    <d v="2016-08-15T20:09:42"/>
    <x v="0"/>
  </r>
  <r>
    <x v="3287"/>
    <x v="3286"/>
    <s v="An inspirational one-man play about crisis, community, and the search for wholeness."/>
    <n v="2500"/>
    <n v="2500"/>
    <x v="0"/>
    <s v="CA"/>
    <s v="CAD"/>
    <x v="3279"/>
    <x v="3287"/>
    <x v="0"/>
    <n v="34"/>
    <b v="1"/>
    <s v="theater/plays"/>
    <n v="100"/>
    <n v="73.529399999999995"/>
    <x v="1"/>
    <s v="plays"/>
    <x v="3287"/>
    <d v="2015-11-28T18:00:28"/>
    <x v="0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x v="0"/>
    <n v="207"/>
    <b v="1"/>
    <s v="theater/plays"/>
    <n v="100"/>
    <n v="48.437100000000001"/>
    <x v="1"/>
    <s v="plays"/>
    <x v="3288"/>
    <d v="2016-06-20T23:00:00"/>
    <x v="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x v="3289"/>
    <x v="0"/>
    <n v="25"/>
    <b v="1"/>
    <s v="theater/plays"/>
    <n v="133"/>
    <n v="26.6084"/>
    <x v="1"/>
    <s v="plays"/>
    <x v="3289"/>
    <d v="2017-02-20T08:50:02"/>
    <x v="0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x v="3282"/>
    <x v="3290"/>
    <x v="0"/>
    <n v="72"/>
    <b v="1"/>
    <s v="theater/plays"/>
    <n v="121"/>
    <n v="33.666699999999999"/>
    <x v="1"/>
    <s v="plays"/>
    <x v="3290"/>
    <d v="2017-03-11T12:21:31"/>
    <x v="0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x v="3291"/>
    <x v="0"/>
    <n v="14"/>
    <b v="1"/>
    <s v="theater/plays"/>
    <n v="114"/>
    <n v="40.714300000000001"/>
    <x v="1"/>
    <s v="plays"/>
    <x v="3291"/>
    <d v="2015-09-17T03:59:00"/>
    <x v="0"/>
  </r>
  <r>
    <x v="3292"/>
    <x v="3291"/>
    <s v="Iver Heath Drama Club is a not-for-profit community group and this year we are performing DICK WHITTINGTON."/>
    <n v="101"/>
    <n v="289"/>
    <x v="0"/>
    <s v="GB"/>
    <s v="GBP"/>
    <x v="3284"/>
    <x v="3292"/>
    <x v="0"/>
    <n v="15"/>
    <b v="1"/>
    <s v="theater/plays"/>
    <n v="286"/>
    <n v="19.2667"/>
    <x v="1"/>
    <s v="plays"/>
    <x v="3292"/>
    <d v="2015-12-04T19:29:08"/>
    <x v="0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x v="3293"/>
    <x v="0"/>
    <n v="91"/>
    <b v="1"/>
    <s v="theater/plays"/>
    <n v="170"/>
    <n v="84.285700000000006"/>
    <x v="1"/>
    <s v="plays"/>
    <x v="3293"/>
    <d v="2017-03-04T10:12:32"/>
    <x v="0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x v="0"/>
    <n v="24"/>
    <b v="1"/>
    <s v="theater/plays"/>
    <n v="118"/>
    <n v="29.583300000000001"/>
    <x v="1"/>
    <s v="plays"/>
    <x v="3294"/>
    <d v="2015-06-16T12:59:14"/>
    <x v="0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x v="3287"/>
    <x v="3295"/>
    <x v="0"/>
    <n v="27"/>
    <b v="1"/>
    <s v="theater/plays"/>
    <n v="103"/>
    <n v="26.667000000000002"/>
    <x v="1"/>
    <s v="plays"/>
    <x v="3295"/>
    <d v="2016-09-26T10:37:09"/>
    <x v="0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x v="3296"/>
    <x v="0"/>
    <n v="47"/>
    <b v="1"/>
    <s v="theater/plays"/>
    <n v="144"/>
    <n v="45.978700000000003"/>
    <x v="1"/>
    <s v="plays"/>
    <x v="3296"/>
    <d v="2015-11-22T22:00:00"/>
    <x v="0"/>
  </r>
  <r>
    <x v="3297"/>
    <x v="3296"/>
    <s v="A father loses his family in a freak plane crash and goes on to murder the air traffic controller he holds responsible."/>
    <n v="5500"/>
    <n v="5504"/>
    <x v="0"/>
    <s v="GB"/>
    <s v="GBP"/>
    <x v="3289"/>
    <x v="3297"/>
    <x v="0"/>
    <n v="44"/>
    <b v="1"/>
    <s v="theater/plays"/>
    <n v="100"/>
    <n v="125.0909"/>
    <x v="1"/>
    <s v="plays"/>
    <x v="3297"/>
    <d v="2015-07-27T22:59:00"/>
    <x v="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x v="0"/>
    <n v="72"/>
    <b v="1"/>
    <s v="theater/plays"/>
    <n v="102"/>
    <n v="141.29169999999999"/>
    <x v="1"/>
    <s v="plays"/>
    <x v="3298"/>
    <d v="2015-09-13T00:00:00"/>
    <x v="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x v="3291"/>
    <x v="3299"/>
    <x v="0"/>
    <n v="63"/>
    <b v="1"/>
    <s v="theater/plays"/>
    <n v="116"/>
    <n v="55.333300000000001"/>
    <x v="1"/>
    <s v="plays"/>
    <x v="3299"/>
    <d v="2015-10-14T22:01:03"/>
    <x v="0"/>
  </r>
  <r>
    <x v="3300"/>
    <x v="3299"/>
    <s v="A subversive parody about the two people for whom the hills were NOT alive with THE SOUND OF MUSIC."/>
    <n v="3000"/>
    <n v="4085"/>
    <x v="0"/>
    <s v="US"/>
    <s v="USD"/>
    <x v="3292"/>
    <x v="3300"/>
    <x v="0"/>
    <n v="88"/>
    <b v="1"/>
    <s v="theater/plays"/>
    <n v="136"/>
    <n v="46.420499999999997"/>
    <x v="1"/>
    <s v="plays"/>
    <x v="3300"/>
    <d v="2015-04-29T17:51:02"/>
    <x v="0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x v="3293"/>
    <x v="3301"/>
    <x v="0"/>
    <n v="70"/>
    <b v="1"/>
    <s v="theater/plays"/>
    <n v="133"/>
    <n v="57.2"/>
    <x v="1"/>
    <s v="plays"/>
    <x v="3301"/>
    <d v="2016-08-01T06:59:00"/>
    <x v="0"/>
  </r>
  <r>
    <x v="3302"/>
    <x v="3301"/>
    <s v="FilosofÃ­a de los anÃ³nimos"/>
    <n v="8400"/>
    <n v="8685"/>
    <x v="0"/>
    <s v="ES"/>
    <s v="EUR"/>
    <x v="3294"/>
    <x v="3302"/>
    <x v="0"/>
    <n v="50"/>
    <b v="1"/>
    <s v="theater/plays"/>
    <n v="103"/>
    <n v="173.7"/>
    <x v="1"/>
    <s v="plays"/>
    <x v="3302"/>
    <d v="2016-12-07T08:26:16"/>
    <x v="0"/>
  </r>
  <r>
    <x v="3303"/>
    <x v="3302"/>
    <s v="VisiÃ³n Latino Theatre Company was founded by three young latino professionals sharing the stories of everyday latinos."/>
    <n v="1800"/>
    <n v="2086"/>
    <x v="0"/>
    <s v="US"/>
    <s v="USD"/>
    <x v="3295"/>
    <x v="3303"/>
    <x v="0"/>
    <n v="35"/>
    <b v="1"/>
    <s v="theater/plays"/>
    <n v="116"/>
    <n v="59.6"/>
    <x v="1"/>
    <s v="plays"/>
    <x v="3303"/>
    <d v="2015-03-28T14:38:04"/>
    <x v="0"/>
  </r>
  <r>
    <x v="3304"/>
    <x v="3303"/>
    <s v="A musical comedy production celebrating the unique, lovable, insufferable ski culture of the modern day mountain town."/>
    <n v="15000"/>
    <n v="15677.5"/>
    <x v="0"/>
    <s v="US"/>
    <s v="USD"/>
    <x v="3296"/>
    <x v="3304"/>
    <x v="0"/>
    <n v="175"/>
    <b v="1"/>
    <s v="theater/plays"/>
    <n v="105"/>
    <n v="89.585700000000003"/>
    <x v="1"/>
    <s v="plays"/>
    <x v="3304"/>
    <d v="2016-12-22T14:59:12"/>
    <x v="0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x v="0"/>
    <n v="20"/>
    <b v="1"/>
    <s v="theater/plays"/>
    <n v="102"/>
    <n v="204.05"/>
    <x v="1"/>
    <s v="plays"/>
    <x v="3305"/>
    <d v="2015-07-31T20:32:28"/>
    <x v="0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x v="0"/>
    <n v="54"/>
    <b v="1"/>
    <s v="theater/plays"/>
    <n v="175"/>
    <n v="48.703699999999998"/>
    <x v="1"/>
    <s v="plays"/>
    <x v="3306"/>
    <d v="2016-06-10T03:00:00"/>
    <x v="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x v="3307"/>
    <x v="0"/>
    <n v="20"/>
    <b v="1"/>
    <s v="theater/plays"/>
    <n v="107"/>
    <n v="53.34"/>
    <x v="1"/>
    <s v="plays"/>
    <x v="3307"/>
    <d v="2016-05-15T01:22:19"/>
    <x v="0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x v="3300"/>
    <x v="3308"/>
    <x v="0"/>
    <n v="57"/>
    <b v="1"/>
    <s v="theater/plays"/>
    <n v="122"/>
    <n v="75.087699999999998"/>
    <x v="1"/>
    <s v="plays"/>
    <x v="3308"/>
    <d v="2016-04-13T21:02:45"/>
    <x v="0"/>
  </r>
  <r>
    <x v="3309"/>
    <x v="3308"/>
    <s v="Two unlikely friends, a garage, tinned beans &amp; the end of the world."/>
    <n v="350"/>
    <n v="558"/>
    <x v="0"/>
    <s v="GB"/>
    <s v="GBP"/>
    <x v="3301"/>
    <x v="3309"/>
    <x v="0"/>
    <n v="31"/>
    <b v="1"/>
    <s v="theater/plays"/>
    <n v="159"/>
    <n v="18"/>
    <x v="1"/>
    <s v="plays"/>
    <x v="3309"/>
    <d v="2016-10-16T15:36:18"/>
    <x v="0"/>
  </r>
  <r>
    <x v="3310"/>
    <x v="3309"/>
    <s v="A new play about coming coming home, recovery, and trying to find God in the process."/>
    <n v="6500"/>
    <n v="6505"/>
    <x v="0"/>
    <s v="US"/>
    <s v="USD"/>
    <x v="3302"/>
    <x v="3310"/>
    <x v="0"/>
    <n v="31"/>
    <b v="1"/>
    <s v="theater/plays"/>
    <n v="100"/>
    <n v="209.83869999999999"/>
    <x v="1"/>
    <s v="plays"/>
    <x v="3310"/>
    <d v="2015-10-06T22:17:05"/>
    <x v="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x v="0"/>
    <n v="45"/>
    <b v="1"/>
    <s v="theater/plays"/>
    <n v="110"/>
    <n v="61.022199999999998"/>
    <x v="1"/>
    <s v="plays"/>
    <x v="3311"/>
    <d v="2015-10-17T07:00:10"/>
    <x v="0"/>
  </r>
  <r>
    <x v="3312"/>
    <x v="3311"/>
    <s v="Bare Theatre presents one of Shakespeare's most notorious characters in the final chapter of the War of the Roses saga."/>
    <n v="2500"/>
    <n v="2501"/>
    <x v="0"/>
    <s v="US"/>
    <s v="USD"/>
    <x v="3304"/>
    <x v="3312"/>
    <x v="0"/>
    <n v="41"/>
    <b v="1"/>
    <s v="theater/plays"/>
    <n v="100"/>
    <n v="61"/>
    <x v="1"/>
    <s v="plays"/>
    <x v="3312"/>
    <d v="2016-11-11T22:00:00"/>
    <x v="0"/>
  </r>
  <r>
    <x v="3313"/>
    <x v="3312"/>
    <s v="A modern reworking of Shakespeare's histories and tragedies in iambic pentameter to talk of death, love, and race."/>
    <n v="2000"/>
    <n v="2321"/>
    <x v="0"/>
    <s v="US"/>
    <s v="USD"/>
    <x v="3305"/>
    <x v="3313"/>
    <x v="0"/>
    <n v="29"/>
    <b v="1"/>
    <s v="theater/plays"/>
    <n v="116"/>
    <n v="80.034499999999994"/>
    <x v="1"/>
    <s v="plays"/>
    <x v="3313"/>
    <d v="2016-01-27T01:00:00"/>
    <x v="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x v="3314"/>
    <x v="0"/>
    <n v="58"/>
    <b v="1"/>
    <s v="theater/plays"/>
    <n v="211"/>
    <n v="29.068999999999999"/>
    <x v="1"/>
    <s v="plays"/>
    <x v="3314"/>
    <d v="2015-05-08T20:05:00"/>
    <x v="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x v="3315"/>
    <x v="0"/>
    <n v="89"/>
    <b v="1"/>
    <s v="theater/plays"/>
    <n v="110"/>
    <n v="49.438200000000002"/>
    <x v="1"/>
    <s v="plays"/>
    <x v="3315"/>
    <d v="2016-05-06T07:17:21"/>
    <x v="0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x v="0"/>
    <n v="125"/>
    <b v="1"/>
    <s v="theater/plays"/>
    <n v="100"/>
    <n v="93.977400000000003"/>
    <x v="1"/>
    <s v="plays"/>
    <x v="3316"/>
    <d v="2014-08-08T13:54:00"/>
    <x v="0"/>
  </r>
  <r>
    <x v="3317"/>
    <x v="3316"/>
    <s v="Andy Boyd's epic new satire about heroes and villains, humankind's search for glory, and fascism in America"/>
    <n v="1050"/>
    <n v="1115"/>
    <x v="0"/>
    <s v="US"/>
    <s v="USD"/>
    <x v="3309"/>
    <x v="3317"/>
    <x v="0"/>
    <n v="18"/>
    <b v="1"/>
    <s v="theater/plays"/>
    <n v="106"/>
    <n v="61.944400000000002"/>
    <x v="1"/>
    <s v="plays"/>
    <x v="3317"/>
    <d v="2016-06-08T00:57:04"/>
    <x v="0"/>
  </r>
  <r>
    <x v="3318"/>
    <x v="3317"/>
    <s v="Help us strengthen and inspire disability arts in Atlantic Canada"/>
    <n v="2000"/>
    <n v="2512"/>
    <x v="0"/>
    <s v="CA"/>
    <s v="CAD"/>
    <x v="3310"/>
    <x v="3318"/>
    <x v="0"/>
    <n v="32"/>
    <b v="1"/>
    <s v="theater/plays"/>
    <n v="126"/>
    <n v="78.5"/>
    <x v="1"/>
    <s v="plays"/>
    <x v="3318"/>
    <d v="2016-04-11T02:30:00"/>
    <x v="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x v="3319"/>
    <x v="0"/>
    <n v="16"/>
    <b v="1"/>
    <s v="theater/plays"/>
    <n v="108"/>
    <n v="33.75"/>
    <x v="1"/>
    <s v="plays"/>
    <x v="3319"/>
    <d v="2015-01-31T14:03:06"/>
    <x v="0"/>
  </r>
  <r>
    <x v="3320"/>
    <x v="3319"/>
    <s v="Imaginary Theater Company presents two modern day tall tales about family, resilience and redemption."/>
    <n v="2500"/>
    <n v="2525"/>
    <x v="0"/>
    <s v="US"/>
    <s v="USD"/>
    <x v="3312"/>
    <x v="3320"/>
    <x v="0"/>
    <n v="38"/>
    <b v="1"/>
    <s v="theater/plays"/>
    <n v="101"/>
    <n v="66.447400000000002"/>
    <x v="1"/>
    <s v="plays"/>
    <x v="3320"/>
    <d v="2016-06-22T01:05:57"/>
    <x v="0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x v="3321"/>
    <x v="0"/>
    <n v="15"/>
    <b v="1"/>
    <s v="theater/plays"/>
    <n v="107"/>
    <n v="35.799999999999997"/>
    <x v="1"/>
    <s v="plays"/>
    <x v="3321"/>
    <d v="2014-10-16T03:59:00"/>
    <x v="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x v="3322"/>
    <x v="0"/>
    <n v="23"/>
    <b v="1"/>
    <s v="theater/plays"/>
    <n v="102"/>
    <n v="145.65219999999999"/>
    <x v="1"/>
    <s v="plays"/>
    <x v="3322"/>
    <d v="2016-06-22T03:55:00"/>
    <x v="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x v="3323"/>
    <x v="0"/>
    <n v="49"/>
    <b v="1"/>
    <s v="theater/plays"/>
    <n v="126"/>
    <n v="25.693899999999999"/>
    <x v="1"/>
    <s v="plays"/>
    <x v="3323"/>
    <d v="2016-09-25T08:46:48"/>
    <x v="0"/>
  </r>
  <r>
    <x v="3324"/>
    <x v="3323"/>
    <s v="The play tells the story of Jim and Doyler and their friendship on the brink of Irish independence."/>
    <n v="1500"/>
    <n v="1525"/>
    <x v="0"/>
    <s v="IE"/>
    <s v="EUR"/>
    <x v="3316"/>
    <x v="3324"/>
    <x v="0"/>
    <n v="10"/>
    <b v="1"/>
    <s v="theater/plays"/>
    <n v="102"/>
    <n v="152.5"/>
    <x v="1"/>
    <s v="plays"/>
    <x v="3324"/>
    <d v="2016-06-05T13:59:50"/>
    <x v="0"/>
  </r>
  <r>
    <x v="3325"/>
    <x v="3324"/>
    <s v="Innovative Theatre Company Needs You To Reach Funding Requirements. We Are So Close We Can Smell It! Thank You In Advance."/>
    <n v="400"/>
    <n v="450"/>
    <x v="0"/>
    <s v="GB"/>
    <s v="GBP"/>
    <x v="3317"/>
    <x v="3325"/>
    <x v="0"/>
    <n v="15"/>
    <b v="1"/>
    <s v="theater/plays"/>
    <n v="113"/>
    <n v="30"/>
    <x v="1"/>
    <s v="plays"/>
    <x v="3325"/>
    <d v="2015-04-05T17:51:17"/>
    <x v="0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x v="3326"/>
    <x v="0"/>
    <n v="57"/>
    <b v="1"/>
    <s v="theater/plays"/>
    <n v="101"/>
    <n v="142.2807"/>
    <x v="1"/>
    <s v="plays"/>
    <x v="3326"/>
    <d v="2015-03-08T16:08:25"/>
    <x v="0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x v="3327"/>
    <x v="0"/>
    <n v="33"/>
    <b v="1"/>
    <s v="theater/plays"/>
    <n v="101"/>
    <n v="24.545500000000001"/>
    <x v="1"/>
    <s v="plays"/>
    <x v="3327"/>
    <d v="2016-05-08T08:59:26"/>
    <x v="0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x v="0"/>
    <n v="9"/>
    <b v="1"/>
    <s v="theater/plays"/>
    <n v="146"/>
    <n v="292.77780000000001"/>
    <x v="1"/>
    <s v="plays"/>
    <x v="3328"/>
    <d v="2014-07-05T01:00:00"/>
    <x v="0"/>
  </r>
  <r>
    <x v="3329"/>
    <x v="3328"/>
    <s v="Jestia and Raedon is a brand new romantic comedy play going to the Edinburgh Fringe Festival this summer."/>
    <n v="1000"/>
    <n v="1168"/>
    <x v="0"/>
    <s v="GB"/>
    <s v="GBP"/>
    <x v="3321"/>
    <x v="3329"/>
    <x v="0"/>
    <n v="26"/>
    <b v="1"/>
    <s v="theater/plays"/>
    <n v="117"/>
    <n v="44.923099999999998"/>
    <x v="1"/>
    <s v="plays"/>
    <x v="3329"/>
    <d v="2014-07-27T23:00:00"/>
    <x v="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x v="3322"/>
    <x v="3330"/>
    <x v="0"/>
    <n v="69"/>
    <b v="1"/>
    <s v="theater/plays"/>
    <n v="106"/>
    <n v="23.101400000000002"/>
    <x v="1"/>
    <s v="plays"/>
    <x v="3330"/>
    <d v="2015-04-01T20:17:48"/>
    <x v="0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x v="3331"/>
    <x v="0"/>
    <n v="65"/>
    <b v="1"/>
    <s v="theater/plays"/>
    <n v="105"/>
    <n v="80.400000000000006"/>
    <x v="1"/>
    <s v="plays"/>
    <x v="3331"/>
    <d v="2015-10-06T16:44:46"/>
    <x v="0"/>
  </r>
  <r>
    <x v="3332"/>
    <x v="3331"/>
    <s v="Two marine biologists are at odds during an important expedition. When a stranded shark refuses to die, things get weird."/>
    <n v="6000"/>
    <n v="6000"/>
    <x v="0"/>
    <s v="US"/>
    <s v="USD"/>
    <x v="3324"/>
    <x v="3332"/>
    <x v="0"/>
    <n v="83"/>
    <b v="1"/>
    <s v="theater/plays"/>
    <n v="100"/>
    <n v="72.289199999999994"/>
    <x v="1"/>
    <s v="plays"/>
    <x v="3332"/>
    <d v="2014-07-19T20:38:50"/>
    <x v="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x v="3333"/>
    <x v="0"/>
    <n v="111"/>
    <b v="1"/>
    <s v="theater/plays"/>
    <n v="105"/>
    <n v="32.972999999999999"/>
    <x v="1"/>
    <s v="plays"/>
    <x v="3333"/>
    <d v="2015-06-15T16:14:40"/>
    <x v="0"/>
  </r>
  <r>
    <x v="3334"/>
    <x v="3333"/>
    <s v="The Saltbox Theatre Collective is a brand new not-for-profit theatre company in Illinois."/>
    <n v="3871"/>
    <n v="5366"/>
    <x v="0"/>
    <s v="US"/>
    <s v="USD"/>
    <x v="3326"/>
    <x v="3334"/>
    <x v="0"/>
    <n v="46"/>
    <b v="1"/>
    <s v="theater/plays"/>
    <n v="139"/>
    <n v="116.65219999999999"/>
    <x v="1"/>
    <s v="plays"/>
    <x v="3334"/>
    <d v="2015-07-30T12:30:22"/>
    <x v="0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x v="3335"/>
    <x v="0"/>
    <n v="63"/>
    <b v="1"/>
    <s v="theater/plays"/>
    <n v="100"/>
    <n v="79.619"/>
    <x v="1"/>
    <s v="plays"/>
    <x v="3335"/>
    <d v="2014-08-03T23:00:00"/>
    <x v="0"/>
  </r>
  <r>
    <x v="3336"/>
    <x v="3335"/>
    <s v="A theatrical adaptation of Oscar Wilde's short stories, presented by Suitcase Civilians at The Space, April 5-10 2016."/>
    <n v="250"/>
    <n v="250"/>
    <x v="0"/>
    <s v="GB"/>
    <s v="GBP"/>
    <x v="3328"/>
    <x v="3336"/>
    <x v="0"/>
    <n v="9"/>
    <b v="1"/>
    <s v="theater/plays"/>
    <n v="100"/>
    <n v="27.777799999999999"/>
    <x v="1"/>
    <s v="plays"/>
    <x v="3336"/>
    <d v="2016-04-05T08:34:06"/>
    <x v="0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x v="3329"/>
    <x v="3337"/>
    <x v="0"/>
    <n v="34"/>
    <b v="1"/>
    <s v="theater/plays"/>
    <n v="110"/>
    <n v="81.029399999999995"/>
    <x v="1"/>
    <s v="plays"/>
    <x v="3337"/>
    <d v="2014-10-10T21:00:00"/>
    <x v="0"/>
  </r>
  <r>
    <x v="3338"/>
    <x v="3337"/>
    <s v="Join Estelle Parsons in support of Theater That Looks and Sounds Like America"/>
    <n v="15000"/>
    <n v="15327"/>
    <x v="0"/>
    <s v="US"/>
    <s v="USD"/>
    <x v="3330"/>
    <x v="3338"/>
    <x v="0"/>
    <n v="112"/>
    <b v="1"/>
    <s v="theater/plays"/>
    <n v="102"/>
    <n v="136.84819999999999"/>
    <x v="1"/>
    <s v="plays"/>
    <x v="3338"/>
    <d v="2017-02-24T13:48:00"/>
    <x v="0"/>
  </r>
  <r>
    <x v="3339"/>
    <x v="3338"/>
    <s v="FPLA presents FRIENDS IN TRANSIENT PLACES by Jonathan Caren: a magical story of modern life."/>
    <n v="8000"/>
    <n v="8348"/>
    <x v="0"/>
    <s v="US"/>
    <s v="USD"/>
    <x v="3331"/>
    <x v="3339"/>
    <x v="0"/>
    <n v="47"/>
    <b v="1"/>
    <s v="theater/plays"/>
    <n v="104"/>
    <n v="177.61699999999999"/>
    <x v="1"/>
    <s v="plays"/>
    <x v="3339"/>
    <d v="2016-07-28T15:58:38"/>
    <x v="0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x v="3340"/>
    <x v="0"/>
    <n v="38"/>
    <b v="1"/>
    <s v="theater/plays"/>
    <n v="138"/>
    <n v="109.0789"/>
    <x v="1"/>
    <s v="plays"/>
    <x v="3340"/>
    <d v="2016-12-06T23:22:34"/>
    <x v="0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x v="3341"/>
    <x v="0"/>
    <n v="28"/>
    <b v="1"/>
    <s v="theater/plays"/>
    <n v="100"/>
    <n v="119.6429"/>
    <x v="1"/>
    <s v="plays"/>
    <x v="3341"/>
    <d v="2016-06-12T17:00:00"/>
    <x v="0"/>
  </r>
  <r>
    <x v="3342"/>
    <x v="3341"/>
    <s v="We believe in the power of stories to change the world. Theatre that inspires transformation."/>
    <n v="6000"/>
    <n v="6100"/>
    <x v="0"/>
    <s v="US"/>
    <s v="USD"/>
    <x v="3334"/>
    <x v="3342"/>
    <x v="0"/>
    <n v="78"/>
    <b v="1"/>
    <s v="theater/plays"/>
    <n v="102"/>
    <n v="78.205100000000002"/>
    <x v="1"/>
    <s v="plays"/>
    <x v="3342"/>
    <d v="2015-04-01T04:59:00"/>
    <x v="0"/>
  </r>
  <r>
    <x v="3343"/>
    <x v="3342"/>
    <s v="Two sisters make a set of paper dolls which take them on a journey across lands, creating memories along the way."/>
    <n v="700"/>
    <n v="1200"/>
    <x v="0"/>
    <s v="GB"/>
    <s v="GBP"/>
    <x v="3335"/>
    <x v="3343"/>
    <x v="0"/>
    <n v="23"/>
    <b v="1"/>
    <s v="theater/plays"/>
    <n v="171"/>
    <n v="52.173900000000003"/>
    <x v="1"/>
    <s v="plays"/>
    <x v="3343"/>
    <d v="2016-04-13T13:18:00"/>
    <x v="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x v="3344"/>
    <x v="0"/>
    <n v="40"/>
    <b v="1"/>
    <s v="theater/plays"/>
    <n v="101"/>
    <n v="114.125"/>
    <x v="1"/>
    <s v="plays"/>
    <x v="3344"/>
    <d v="2014-08-30T04:48:13"/>
    <x v="0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x v="3345"/>
    <x v="0"/>
    <n v="13"/>
    <b v="1"/>
    <s v="theater/plays"/>
    <n v="130"/>
    <n v="50"/>
    <x v="1"/>
    <s v="plays"/>
    <x v="3345"/>
    <d v="2015-04-18T00:37:00"/>
    <x v="0"/>
  </r>
  <r>
    <x v="3346"/>
    <x v="3345"/>
    <s v="Tempest opens Feb. 25. Please support Shakespeare, the arts and community youth theater! Be a part of something special!"/>
    <n v="1500"/>
    <n v="1650"/>
    <x v="0"/>
    <s v="US"/>
    <s v="USD"/>
    <x v="3338"/>
    <x v="3346"/>
    <x v="0"/>
    <n v="18"/>
    <b v="1"/>
    <s v="theater/plays"/>
    <n v="110"/>
    <n v="91.666700000000006"/>
    <x v="1"/>
    <s v="plays"/>
    <x v="3346"/>
    <d v="2015-02-26T00:35:10"/>
    <x v="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x v="3347"/>
    <x v="0"/>
    <n v="22"/>
    <b v="1"/>
    <s v="theater/plays"/>
    <n v="119"/>
    <n v="108.5909"/>
    <x v="1"/>
    <s v="plays"/>
    <x v="3347"/>
    <d v="2016-05-08T21:00:00"/>
    <x v="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x v="3348"/>
    <x v="0"/>
    <n v="79"/>
    <b v="1"/>
    <s v="theater/plays"/>
    <n v="100"/>
    <n v="69.822800000000001"/>
    <x v="1"/>
    <s v="plays"/>
    <x v="3348"/>
    <d v="2016-04-30T03:59:00"/>
    <x v="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x v="3349"/>
    <x v="0"/>
    <n v="14"/>
    <b v="1"/>
    <s v="theater/plays"/>
    <n v="153"/>
    <n v="109.5714"/>
    <x v="1"/>
    <s v="plays"/>
    <x v="3349"/>
    <d v="2016-06-13T17:00:00"/>
    <x v="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x v="0"/>
    <n v="51"/>
    <b v="1"/>
    <s v="theater/plays"/>
    <n v="104"/>
    <n v="71.666700000000006"/>
    <x v="1"/>
    <s v="plays"/>
    <x v="3350"/>
    <d v="2015-11-29T23:00:00"/>
    <x v="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x v="3351"/>
    <x v="0"/>
    <n v="54"/>
    <b v="1"/>
    <s v="theater/plays"/>
    <n v="101"/>
    <n v="93.611099999999993"/>
    <x v="1"/>
    <s v="plays"/>
    <x v="3351"/>
    <d v="2014-07-23T11:00:00"/>
    <x v="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x v="3352"/>
    <x v="0"/>
    <n v="70"/>
    <b v="1"/>
    <s v="theater/plays"/>
    <n v="108"/>
    <n v="76.8"/>
    <x v="1"/>
    <s v="plays"/>
    <x v="3352"/>
    <d v="2016-07-01T23:00:00"/>
    <x v="0"/>
  </r>
  <r>
    <x v="3353"/>
    <x v="3351"/>
    <s v="A new spoken word play, written by Paul Hewitt, in 3 parts about love and fate, inspired by the Ruba'iyat of Omar Khayyam."/>
    <n v="500"/>
    <n v="1575"/>
    <x v="0"/>
    <s v="GB"/>
    <s v="GBP"/>
    <x v="3345"/>
    <x v="3353"/>
    <x v="0"/>
    <n v="44"/>
    <b v="1"/>
    <s v="theater/plays"/>
    <n v="315"/>
    <n v="35.795499999999997"/>
    <x v="1"/>
    <s v="plays"/>
    <x v="3353"/>
    <d v="2016-05-02T23:00:00"/>
    <x v="0"/>
  </r>
  <r>
    <x v="3354"/>
    <x v="3352"/>
    <s v="Help Strangeloop Theatre create and support new work by sponsoring our 2015-2016 season."/>
    <n v="3000"/>
    <n v="3058"/>
    <x v="0"/>
    <s v="US"/>
    <s v="USD"/>
    <x v="3346"/>
    <x v="3354"/>
    <x v="0"/>
    <n v="55"/>
    <b v="1"/>
    <s v="theater/plays"/>
    <n v="102"/>
    <n v="55.6"/>
    <x v="1"/>
    <s v="plays"/>
    <x v="3354"/>
    <d v="2015-10-29T04:01:00"/>
    <x v="0"/>
  </r>
  <r>
    <x v="3355"/>
    <x v="3353"/>
    <s v="Help get Jelly Beans to the Theatre503 stage. An important piece of new writing by Dan Pick, produced by Kuleshov Theatre"/>
    <n v="1750"/>
    <n v="2210"/>
    <x v="0"/>
    <s v="GB"/>
    <s v="GBP"/>
    <x v="3347"/>
    <x v="3355"/>
    <x v="0"/>
    <n v="15"/>
    <b v="1"/>
    <s v="theater/plays"/>
    <n v="126"/>
    <n v="147.33330000000001"/>
    <x v="1"/>
    <s v="plays"/>
    <x v="3355"/>
    <d v="2016-05-10T11:17:00"/>
    <x v="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x v="3348"/>
    <x v="3356"/>
    <x v="0"/>
    <n v="27"/>
    <b v="1"/>
    <s v="theater/plays"/>
    <n v="101"/>
    <n v="56.333300000000001"/>
    <x v="1"/>
    <s v="plays"/>
    <x v="3356"/>
    <d v="2016-07-15T19:34:32"/>
    <x v="0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x v="3357"/>
    <x v="0"/>
    <n v="21"/>
    <b v="1"/>
    <s v="theater/plays"/>
    <n v="101"/>
    <n v="96.1905"/>
    <x v="1"/>
    <s v="plays"/>
    <x v="3357"/>
    <d v="2014-08-01T10:01:50"/>
    <x v="0"/>
  </r>
  <r>
    <x v="3358"/>
    <x v="3356"/>
    <s v="Alef productions, LLC is proud to present a World Premiere Play about Acceptance, Relationships,  Mortality and Love!"/>
    <n v="10000"/>
    <n v="10299"/>
    <x v="0"/>
    <s v="US"/>
    <s v="USD"/>
    <x v="3350"/>
    <x v="3358"/>
    <x v="0"/>
    <n v="162"/>
    <b v="1"/>
    <s v="theater/plays"/>
    <n v="103"/>
    <n v="63.574100000000001"/>
    <x v="1"/>
    <s v="plays"/>
    <x v="3358"/>
    <d v="2014-11-19T08:27:59"/>
    <x v="0"/>
  </r>
  <r>
    <x v="3359"/>
    <x v="3357"/>
    <s v="A Theatrical Production Celebrating the Lebanese Culture and the Human Spirit in Time of War."/>
    <n v="4000"/>
    <n v="4250"/>
    <x v="0"/>
    <s v="US"/>
    <s v="USD"/>
    <x v="3351"/>
    <x v="3359"/>
    <x v="0"/>
    <n v="23"/>
    <b v="1"/>
    <s v="theater/plays"/>
    <n v="106"/>
    <n v="184.7826"/>
    <x v="1"/>
    <s v="plays"/>
    <x v="3359"/>
    <d v="2017-02-25T01:22:14"/>
    <x v="0"/>
  </r>
  <r>
    <x v="3360"/>
    <x v="3358"/>
    <s v="World Premiere, an M1 Singapore Fringe Festival 2017 commission."/>
    <n v="9000"/>
    <n v="9124"/>
    <x v="0"/>
    <s v="SG"/>
    <s v="SGD"/>
    <x v="3352"/>
    <x v="3360"/>
    <x v="0"/>
    <n v="72"/>
    <b v="1"/>
    <s v="theater/plays"/>
    <n v="101"/>
    <n v="126.7222"/>
    <x v="1"/>
    <s v="plays"/>
    <x v="3360"/>
    <d v="2016-12-14T15:59:00"/>
    <x v="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x v="3353"/>
    <x v="3361"/>
    <x v="0"/>
    <n v="68"/>
    <b v="1"/>
    <s v="theater/plays"/>
    <n v="113"/>
    <n v="83.426500000000004"/>
    <x v="1"/>
    <s v="plays"/>
    <x v="3361"/>
    <d v="2014-09-01T15:59:00"/>
    <x v="0"/>
  </r>
  <r>
    <x v="3362"/>
    <x v="3360"/>
    <s v="Oscar Wilde's classic romantic farce like you have never seen it before. Bigger. Louder. Sexier.  And covered with glitter."/>
    <n v="500"/>
    <n v="1090"/>
    <x v="0"/>
    <s v="US"/>
    <s v="USD"/>
    <x v="3354"/>
    <x v="3362"/>
    <x v="0"/>
    <n v="20"/>
    <b v="1"/>
    <s v="theater/plays"/>
    <n v="218"/>
    <n v="54.5"/>
    <x v="1"/>
    <s v="plays"/>
    <x v="3362"/>
    <d v="2015-03-07T04:55:00"/>
    <x v="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x v="3363"/>
    <x v="0"/>
    <n v="26"/>
    <b v="1"/>
    <s v="theater/plays"/>
    <n v="101"/>
    <n v="302.30770000000001"/>
    <x v="1"/>
    <s v="plays"/>
    <x v="3363"/>
    <d v="2014-08-19T16:00:00"/>
    <x v="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x v="3266"/>
    <x v="3364"/>
    <x v="0"/>
    <n v="72"/>
    <b v="1"/>
    <s v="theater/plays"/>
    <n v="106"/>
    <n v="44.1389"/>
    <x v="1"/>
    <s v="plays"/>
    <x v="3364"/>
    <d v="2016-03-15T21:00:00"/>
    <x v="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x v="3365"/>
    <x v="0"/>
    <n v="3"/>
    <b v="1"/>
    <s v="theater/plays"/>
    <n v="104"/>
    <n v="866.66669999999999"/>
    <x v="1"/>
    <s v="plays"/>
    <x v="3365"/>
    <d v="2015-12-13T02:26:32"/>
    <x v="0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x v="3357"/>
    <x v="3366"/>
    <x v="0"/>
    <n v="18"/>
    <b v="1"/>
    <s v="theater/plays"/>
    <n v="221"/>
    <n v="61.3889"/>
    <x v="1"/>
    <s v="plays"/>
    <x v="3366"/>
    <d v="2015-05-13T01:37:17"/>
    <x v="0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x v="3367"/>
    <x v="0"/>
    <n v="30"/>
    <b v="1"/>
    <s v="theater/plays"/>
    <n v="119"/>
    <n v="29.666699999999999"/>
    <x v="1"/>
    <s v="plays"/>
    <x v="3367"/>
    <d v="2015-08-01T22:24:54"/>
    <x v="0"/>
  </r>
  <r>
    <x v="3368"/>
    <x v="3366"/>
    <s v="Help a non-profit community theatre create an unforgettable production of J.M. Barrie's classic play."/>
    <n v="1000"/>
    <n v="1046"/>
    <x v="0"/>
    <s v="US"/>
    <s v="USD"/>
    <x v="3359"/>
    <x v="3368"/>
    <x v="0"/>
    <n v="23"/>
    <b v="1"/>
    <s v="theater/plays"/>
    <n v="105"/>
    <n v="45.478299999999997"/>
    <x v="1"/>
    <s v="plays"/>
    <x v="3368"/>
    <d v="2015-01-01T05:00:00"/>
    <x v="0"/>
  </r>
  <r>
    <x v="3369"/>
    <x v="3367"/>
    <s v="How far would you go for revenge? The Collector is a dark thriller of regret, retribution and broken masculinity."/>
    <n v="5000"/>
    <n v="5195"/>
    <x v="0"/>
    <s v="IE"/>
    <s v="EUR"/>
    <x v="3360"/>
    <x v="3369"/>
    <x v="0"/>
    <n v="54"/>
    <b v="1"/>
    <s v="theater/plays"/>
    <n v="104"/>
    <n v="96.203699999999998"/>
    <x v="1"/>
    <s v="plays"/>
    <x v="3369"/>
    <d v="2017-01-15T00:59:40"/>
    <x v="0"/>
  </r>
  <r>
    <x v="3370"/>
    <x v="3368"/>
    <s v="I'm Alright. A story of young women, told by young women, for the world."/>
    <n v="1500"/>
    <n v="1766"/>
    <x v="0"/>
    <s v="US"/>
    <s v="USD"/>
    <x v="3361"/>
    <x v="3370"/>
    <x v="0"/>
    <n v="26"/>
    <b v="1"/>
    <s v="theater/plays"/>
    <n v="118"/>
    <n v="67.923100000000005"/>
    <x v="1"/>
    <s v="plays"/>
    <x v="3370"/>
    <d v="2016-12-17T08:00:00"/>
    <x v="0"/>
  </r>
  <r>
    <x v="3371"/>
    <x v="3369"/>
    <s v="Help support Red Planet, a new science fiction play based off the Mars One exploration."/>
    <n v="200"/>
    <n v="277"/>
    <x v="0"/>
    <s v="US"/>
    <s v="USD"/>
    <x v="3362"/>
    <x v="3371"/>
    <x v="0"/>
    <n v="9"/>
    <b v="1"/>
    <s v="theater/plays"/>
    <n v="139"/>
    <n v="30.777799999999999"/>
    <x v="1"/>
    <s v="plays"/>
    <x v="3371"/>
    <d v="2015-12-02T20:59:25"/>
    <x v="0"/>
  </r>
  <r>
    <x v="3372"/>
    <x v="3370"/>
    <s v="This play tells the story of the toxicity of sensationalism shown through one man's struggle with notoriety."/>
    <n v="1000"/>
    <n v="1035"/>
    <x v="0"/>
    <s v="US"/>
    <s v="USD"/>
    <x v="2835"/>
    <x v="3372"/>
    <x v="0"/>
    <n v="27"/>
    <b v="1"/>
    <s v="theater/plays"/>
    <n v="104"/>
    <n v="38.333300000000001"/>
    <x v="1"/>
    <s v="plays"/>
    <x v="3372"/>
    <d v="2014-08-25T04:59:00"/>
    <x v="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x v="3363"/>
    <x v="3373"/>
    <x v="0"/>
    <n v="30"/>
    <b v="1"/>
    <s v="theater/plays"/>
    <n v="100"/>
    <n v="66.833299999999994"/>
    <x v="1"/>
    <s v="plays"/>
    <x v="3373"/>
    <d v="2015-07-18T16:00:00"/>
    <x v="0"/>
  </r>
  <r>
    <x v="3374"/>
    <x v="3372"/>
    <s v="A rare  production of World acclaimed playwright Howard Barker's groundbreaking &amp; provocative 'The Castle'."/>
    <n v="3500"/>
    <n v="3730"/>
    <x v="0"/>
    <s v="CA"/>
    <s v="CAD"/>
    <x v="3364"/>
    <x v="3374"/>
    <x v="0"/>
    <n v="52"/>
    <b v="1"/>
    <s v="theater/plays"/>
    <n v="107"/>
    <n v="71.730800000000002"/>
    <x v="1"/>
    <s v="plays"/>
    <x v="3374"/>
    <d v="2015-10-28T17:33:36"/>
    <x v="0"/>
  </r>
  <r>
    <x v="3375"/>
    <x v="3373"/>
    <s v="Production of wickedly funny new play for two women, written by iconic songwriter and ex-London's Burning man, Chris Larner"/>
    <n v="3000"/>
    <n v="3000"/>
    <x v="0"/>
    <s v="GB"/>
    <s v="GBP"/>
    <x v="3365"/>
    <x v="3375"/>
    <x v="0"/>
    <n v="17"/>
    <b v="1"/>
    <s v="theater/plays"/>
    <n v="100"/>
    <n v="176.47059999999999"/>
    <x v="1"/>
    <s v="plays"/>
    <x v="3375"/>
    <d v="2014-05-18T14:39:33"/>
    <x v="0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x v="3376"/>
    <x v="0"/>
    <n v="19"/>
    <b v="1"/>
    <s v="theater/plays"/>
    <n v="100"/>
    <n v="421.1053"/>
    <x v="1"/>
    <s v="plays"/>
    <x v="3376"/>
    <d v="2015-04-25T15:49:54"/>
    <x v="0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x v="3377"/>
    <x v="0"/>
    <n v="77"/>
    <b v="1"/>
    <s v="theater/plays"/>
    <n v="101"/>
    <n v="104.98699999999999"/>
    <x v="1"/>
    <s v="plays"/>
    <x v="3377"/>
    <d v="2015-03-20T16:56:00"/>
    <x v="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x v="0"/>
    <n v="21"/>
    <b v="1"/>
    <s v="theater/plays"/>
    <n v="108"/>
    <n v="28.1905"/>
    <x v="1"/>
    <s v="plays"/>
    <x v="3378"/>
    <d v="2014-08-31T13:08:00"/>
    <x v="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x v="3379"/>
    <x v="0"/>
    <n v="38"/>
    <b v="1"/>
    <s v="theater/plays"/>
    <n v="104"/>
    <n v="54.552599999999998"/>
    <x v="1"/>
    <s v="plays"/>
    <x v="3379"/>
    <d v="2015-08-26T23:00:00"/>
    <x v="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x v="0"/>
    <n v="28"/>
    <b v="1"/>
    <s v="theater/plays"/>
    <n v="104"/>
    <n v="111.8929"/>
    <x v="1"/>
    <s v="plays"/>
    <x v="3380"/>
    <d v="2014-11-29T23:52:58"/>
    <x v="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x v="0"/>
    <n v="48"/>
    <b v="1"/>
    <s v="theater/plays"/>
    <n v="102"/>
    <n v="85.208299999999994"/>
    <x v="1"/>
    <s v="plays"/>
    <x v="3381"/>
    <d v="2015-03-11T03:26:23"/>
    <x v="0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x v="3382"/>
    <x v="0"/>
    <n v="46"/>
    <b v="1"/>
    <s v="theater/plays"/>
    <n v="101"/>
    <n v="76.652199999999993"/>
    <x v="1"/>
    <s v="plays"/>
    <x v="3382"/>
    <d v="2016-08-01T22:59:00"/>
    <x v="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x v="3383"/>
    <x v="0"/>
    <n v="30"/>
    <b v="1"/>
    <s v="theater/plays"/>
    <n v="112"/>
    <n v="65.166700000000006"/>
    <x v="1"/>
    <s v="plays"/>
    <x v="3383"/>
    <d v="2016-06-23T18:47:00"/>
    <x v="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x v="3384"/>
    <x v="0"/>
    <n v="64"/>
    <b v="1"/>
    <s v="theater/plays"/>
    <n v="100"/>
    <n v="93.760300000000001"/>
    <x v="1"/>
    <s v="plays"/>
    <x v="3384"/>
    <d v="2015-11-21T03:00:00"/>
    <x v="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x v="3375"/>
    <x v="3385"/>
    <x v="0"/>
    <n v="15"/>
    <b v="1"/>
    <s v="theater/plays"/>
    <n v="100"/>
    <n v="133.33330000000001"/>
    <x v="1"/>
    <s v="plays"/>
    <x v="3385"/>
    <d v="2014-12-10T20:49:12"/>
    <x v="0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x v="3386"/>
    <x v="0"/>
    <n v="41"/>
    <b v="1"/>
    <s v="theater/plays"/>
    <n v="105"/>
    <n v="51.219499999999996"/>
    <x v="1"/>
    <s v="plays"/>
    <x v="3386"/>
    <d v="2014-12-03T15:28:26"/>
    <x v="0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x v="3387"/>
    <x v="0"/>
    <n v="35"/>
    <b v="1"/>
    <s v="theater/plays"/>
    <n v="117"/>
    <n v="100.17140000000001"/>
    <x v="1"/>
    <s v="plays"/>
    <x v="3387"/>
    <d v="2014-12-14T18:18:08"/>
    <x v="0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x v="3388"/>
    <x v="0"/>
    <n v="45"/>
    <b v="1"/>
    <s v="theater/plays"/>
    <n v="104"/>
    <n v="34.6"/>
    <x v="1"/>
    <s v="plays"/>
    <x v="3388"/>
    <d v="2015-06-18T11:04:01"/>
    <x v="0"/>
  </r>
  <r>
    <x v="3389"/>
    <x v="3387"/>
    <s v="Chimera Ensemble is launching 2 inaugural theater productions, and we need support to do high quality work!"/>
    <n v="10000"/>
    <n v="11450"/>
    <x v="0"/>
    <s v="US"/>
    <s v="USD"/>
    <x v="3379"/>
    <x v="3389"/>
    <x v="0"/>
    <n v="62"/>
    <b v="1"/>
    <s v="theater/plays"/>
    <n v="115"/>
    <n v="184.67740000000001"/>
    <x v="1"/>
    <s v="plays"/>
    <x v="3389"/>
    <d v="2016-06-03T13:31:22"/>
    <x v="0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x v="3390"/>
    <x v="0"/>
    <n v="22"/>
    <b v="1"/>
    <s v="theater/plays"/>
    <n v="102"/>
    <n v="69.818200000000004"/>
    <x v="1"/>
    <s v="plays"/>
    <x v="3390"/>
    <d v="2014-07-10T18:35:45"/>
    <x v="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x v="3381"/>
    <x v="3391"/>
    <x v="0"/>
    <n v="18"/>
    <b v="1"/>
    <s v="theater/plays"/>
    <n v="223"/>
    <n v="61.944400000000002"/>
    <x v="1"/>
    <s v="plays"/>
    <x v="3391"/>
    <d v="2014-08-08T22:28:00"/>
    <x v="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x v="3392"/>
    <x v="0"/>
    <n v="12"/>
    <b v="1"/>
    <s v="theater/plays"/>
    <n v="100"/>
    <n v="41.666699999999999"/>
    <x v="1"/>
    <s v="plays"/>
    <x v="3392"/>
    <d v="2016-05-06T20:17:35"/>
    <x v="0"/>
  </r>
  <r>
    <x v="3393"/>
    <x v="3391"/>
    <s v="hiSTORYstage presents a film noir-style comedy mystery with a Shakespearean twist performed as a 1944 radio drama."/>
    <n v="1500"/>
    <n v="1587"/>
    <x v="0"/>
    <s v="US"/>
    <s v="USD"/>
    <x v="3383"/>
    <x v="3393"/>
    <x v="0"/>
    <n v="44"/>
    <b v="1"/>
    <s v="theater/plays"/>
    <n v="106"/>
    <n v="36.068199999999997"/>
    <x v="1"/>
    <s v="plays"/>
    <x v="3393"/>
    <d v="2014-11-06T00:46:00"/>
    <x v="0"/>
  </r>
  <r>
    <x v="3394"/>
    <x v="3392"/>
    <s v="Ambitious, Edinburgh-based company, Thrive Theatre, are bringing their brand new comedy BUFFER to the 2014 Edinburgh Fringe!"/>
    <n v="550"/>
    <n v="783"/>
    <x v="0"/>
    <s v="GB"/>
    <s v="GBP"/>
    <x v="3384"/>
    <x v="3394"/>
    <x v="0"/>
    <n v="27"/>
    <b v="1"/>
    <s v="theater/plays"/>
    <n v="142"/>
    <n v="29"/>
    <x v="1"/>
    <s v="plays"/>
    <x v="3394"/>
    <d v="2014-07-27T14:17:25"/>
    <x v="0"/>
  </r>
  <r>
    <x v="3395"/>
    <x v="3393"/>
    <s v="Miramar is a a darkly funny play exploring what it is we call â€˜homeâ€™."/>
    <n v="500"/>
    <n v="920"/>
    <x v="0"/>
    <s v="GB"/>
    <s v="GBP"/>
    <x v="3385"/>
    <x v="3395"/>
    <x v="0"/>
    <n v="38"/>
    <b v="1"/>
    <s v="theater/plays"/>
    <n v="184"/>
    <n v="24.2105"/>
    <x v="1"/>
    <s v="plays"/>
    <x v="3395"/>
    <d v="2015-05-30T18:10:00"/>
    <x v="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x v="2806"/>
    <x v="3396"/>
    <x v="0"/>
    <n v="28"/>
    <b v="1"/>
    <s v="theater/plays"/>
    <n v="104"/>
    <n v="55.892899999999997"/>
    <x v="1"/>
    <s v="plays"/>
    <x v="3396"/>
    <d v="2014-06-01T03:59:00"/>
    <x v="0"/>
  </r>
  <r>
    <x v="3397"/>
    <x v="3395"/>
    <s v="Help a group of recovering alcoholics bring Samuel Beckett's classic to a seaside town!"/>
    <n v="250"/>
    <n v="280"/>
    <x v="0"/>
    <s v="GB"/>
    <s v="GBP"/>
    <x v="3386"/>
    <x v="3397"/>
    <x v="0"/>
    <n v="24"/>
    <b v="1"/>
    <s v="theater/plays"/>
    <n v="112"/>
    <n v="11.666700000000001"/>
    <x v="1"/>
    <s v="plays"/>
    <x v="3397"/>
    <d v="2016-02-18T22:00:00"/>
    <x v="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x v="3398"/>
    <x v="0"/>
    <n v="65"/>
    <b v="1"/>
    <s v="theater/plays"/>
    <n v="111"/>
    <n v="68.353800000000007"/>
    <x v="1"/>
    <s v="plays"/>
    <x v="3398"/>
    <d v="2014-11-21T17:00:00"/>
    <x v="0"/>
  </r>
  <r>
    <x v="3399"/>
    <x v="3397"/>
    <s v="13 young people have taken over Spinning Wheel Theatre to choose, produce and create their own show from scratch."/>
    <n v="1200"/>
    <n v="1245"/>
    <x v="0"/>
    <s v="GB"/>
    <s v="GBP"/>
    <x v="3388"/>
    <x v="3399"/>
    <x v="0"/>
    <n v="46"/>
    <b v="1"/>
    <s v="theater/plays"/>
    <n v="104"/>
    <n v="27.065200000000001"/>
    <x v="1"/>
    <s v="plays"/>
    <x v="3399"/>
    <d v="2015-02-21T22:05:25"/>
    <x v="0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x v="0"/>
    <n v="85"/>
    <b v="1"/>
    <s v="theater/plays"/>
    <n v="100"/>
    <n v="118.1294"/>
    <x v="1"/>
    <s v="plays"/>
    <x v="3400"/>
    <d v="2014-08-28T22:53:34"/>
    <x v="0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x v="0"/>
    <n v="66"/>
    <b v="1"/>
    <s v="theater/plays"/>
    <n v="102"/>
    <n v="44.757599999999996"/>
    <x v="1"/>
    <s v="plays"/>
    <x v="3401"/>
    <d v="2015-08-07T17:22:26"/>
    <x v="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x v="0"/>
    <n v="165"/>
    <b v="1"/>
    <s v="theater/plays"/>
    <n v="110"/>
    <n v="99.787899999999993"/>
    <x v="1"/>
    <s v="plays"/>
    <x v="3402"/>
    <d v="2015-11-12T02:31:00"/>
    <x v="0"/>
  </r>
  <r>
    <x v="3403"/>
    <x v="3401"/>
    <s v="Two worlds, one bond - no turning back._x000a_A dark comedy about domestic abuse and the power of an unlikely friendship"/>
    <n v="2000"/>
    <n v="2000"/>
    <x v="0"/>
    <s v="GB"/>
    <s v="GBP"/>
    <x v="3392"/>
    <x v="3403"/>
    <x v="0"/>
    <n v="17"/>
    <b v="1"/>
    <s v="theater/plays"/>
    <n v="100"/>
    <n v="117.64709999999999"/>
    <x v="1"/>
    <s v="plays"/>
    <x v="3403"/>
    <d v="2015-06-25T11:05:24"/>
    <x v="0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x v="3404"/>
    <x v="0"/>
    <n v="3"/>
    <b v="1"/>
    <s v="theater/plays"/>
    <n v="122"/>
    <n v="203.33330000000001"/>
    <x v="1"/>
    <s v="plays"/>
    <x v="3404"/>
    <d v="2015-06-17T12:05:02"/>
    <x v="0"/>
  </r>
  <r>
    <x v="3405"/>
    <x v="3403"/>
    <s v="We are Seance Theatre Group trying to fund our first performance, Noel Coward's hysterical comedy farce, Blithe Spirit."/>
    <n v="350"/>
    <n v="481.5"/>
    <x v="0"/>
    <s v="GB"/>
    <s v="GBP"/>
    <x v="3394"/>
    <x v="3405"/>
    <x v="0"/>
    <n v="17"/>
    <b v="1"/>
    <s v="theater/plays"/>
    <n v="138"/>
    <n v="28.323499999999999"/>
    <x v="1"/>
    <s v="plays"/>
    <x v="3405"/>
    <d v="2016-03-01T23:59:00"/>
    <x v="0"/>
  </r>
  <r>
    <x v="3406"/>
    <x v="3404"/>
    <s v="A funny and moving new play about two families dealing with aging parents in very different ways!"/>
    <n v="10000"/>
    <n v="10031"/>
    <x v="0"/>
    <s v="US"/>
    <s v="USD"/>
    <x v="3395"/>
    <x v="3406"/>
    <x v="0"/>
    <n v="91"/>
    <b v="1"/>
    <s v="theater/plays"/>
    <n v="100"/>
    <n v="110.2308"/>
    <x v="1"/>
    <s v="plays"/>
    <x v="3406"/>
    <d v="2014-07-16T11:49:36"/>
    <x v="0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x v="3396"/>
    <x v="3407"/>
    <x v="0"/>
    <n v="67"/>
    <b v="1"/>
    <s v="theater/plays"/>
    <n v="107"/>
    <n v="31.970099999999999"/>
    <x v="1"/>
    <s v="plays"/>
    <x v="3407"/>
    <d v="2014-07-06T10:08:09"/>
    <x v="0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x v="3408"/>
    <x v="0"/>
    <n v="18"/>
    <b v="1"/>
    <s v="theater/plays"/>
    <n v="211"/>
    <n v="58.6111"/>
    <x v="1"/>
    <s v="plays"/>
    <x v="3408"/>
    <d v="2014-07-18T23:48:24"/>
    <x v="0"/>
  </r>
  <r>
    <x v="3409"/>
    <x v="3407"/>
    <s v="Exciting and visceral new-writing that challenges the way we view the fine line between war and terror..."/>
    <n v="500"/>
    <n v="618"/>
    <x v="0"/>
    <s v="GB"/>
    <s v="GBP"/>
    <x v="3398"/>
    <x v="3409"/>
    <x v="0"/>
    <n v="21"/>
    <b v="1"/>
    <s v="theater/plays"/>
    <n v="124"/>
    <n v="29.428599999999999"/>
    <x v="1"/>
    <s v="plays"/>
    <x v="3409"/>
    <d v="2016-07-31T20:58:00"/>
    <x v="0"/>
  </r>
  <r>
    <x v="3410"/>
    <x v="3408"/>
    <s v="Join us in a campaign benefitting the southland company and its interdisciplinary artistic efforts in Los Angeles."/>
    <n v="3000"/>
    <n v="3255"/>
    <x v="0"/>
    <s v="US"/>
    <s v="USD"/>
    <x v="3399"/>
    <x v="3410"/>
    <x v="0"/>
    <n v="40"/>
    <b v="1"/>
    <s v="theater/plays"/>
    <n v="109"/>
    <n v="81.375"/>
    <x v="1"/>
    <s v="plays"/>
    <x v="3410"/>
    <d v="2016-06-06T07:00:00"/>
    <x v="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x v="3411"/>
    <x v="0"/>
    <n v="78"/>
    <b v="1"/>
    <s v="theater/plays"/>
    <n v="104"/>
    <n v="199.16669999999999"/>
    <x v="1"/>
    <s v="plays"/>
    <x v="3411"/>
    <d v="2015-10-08T00:32:52"/>
    <x v="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x v="3412"/>
    <x v="0"/>
    <n v="26"/>
    <b v="1"/>
    <s v="theater/plays"/>
    <n v="100"/>
    <n v="115.38460000000001"/>
    <x v="1"/>
    <s v="plays"/>
    <x v="3412"/>
    <d v="2014-09-27T23:01:02"/>
    <x v="0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x v="3413"/>
    <x v="0"/>
    <n v="14"/>
    <b v="1"/>
    <s v="theater/plays"/>
    <n v="130"/>
    <n v="46.428600000000003"/>
    <x v="1"/>
    <s v="plays"/>
    <x v="3413"/>
    <d v="2015-02-28T04:59:00"/>
    <x v="0"/>
  </r>
  <r>
    <x v="3414"/>
    <x v="3412"/>
    <s v="A new twist on our annual festival of fully-produced plays by member playwrights, performed by a talented ensemble cast!"/>
    <n v="3000"/>
    <n v="3105"/>
    <x v="0"/>
    <s v="US"/>
    <s v="USD"/>
    <x v="3403"/>
    <x v="3414"/>
    <x v="0"/>
    <n v="44"/>
    <b v="1"/>
    <s v="theater/plays"/>
    <n v="104"/>
    <n v="70.568200000000004"/>
    <x v="1"/>
    <s v="plays"/>
    <x v="3414"/>
    <d v="2016-12-01T07:59:00"/>
    <x v="0"/>
  </r>
  <r>
    <x v="3415"/>
    <x v="3413"/>
    <s v="We are raising funds to allow for enhanced scenic, costume, and lighting design. Every dollar helps!"/>
    <n v="200"/>
    <n v="200"/>
    <x v="0"/>
    <s v="US"/>
    <s v="USD"/>
    <x v="3404"/>
    <x v="3415"/>
    <x v="0"/>
    <n v="9"/>
    <b v="1"/>
    <s v="theater/plays"/>
    <n v="100"/>
    <n v="22.222200000000001"/>
    <x v="1"/>
    <s v="plays"/>
    <x v="3415"/>
    <d v="2016-04-17T23:30:00"/>
    <x v="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x v="0"/>
    <n v="30"/>
    <b v="1"/>
    <s v="theater/plays"/>
    <n v="120"/>
    <n v="159.4667"/>
    <x v="1"/>
    <s v="plays"/>
    <x v="3416"/>
    <d v="2015-04-23T18:30:00"/>
    <x v="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x v="3417"/>
    <x v="0"/>
    <n v="45"/>
    <b v="1"/>
    <s v="theater/plays"/>
    <n v="100"/>
    <n v="37.777999999999999"/>
    <x v="1"/>
    <s v="plays"/>
    <x v="3417"/>
    <d v="2014-10-26T00:43:00"/>
    <x v="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x v="3418"/>
    <x v="0"/>
    <n v="56"/>
    <b v="1"/>
    <s v="theater/plays"/>
    <n v="101"/>
    <n v="72.053600000000003"/>
    <x v="1"/>
    <s v="plays"/>
    <x v="3418"/>
    <d v="2014-05-23T20:01:47"/>
    <x v="0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x v="0"/>
    <n v="46"/>
    <b v="1"/>
    <s v="theater/plays"/>
    <n v="107"/>
    <n v="63.695700000000002"/>
    <x v="1"/>
    <s v="plays"/>
    <x v="3419"/>
    <d v="2016-04-06T21:30:00"/>
    <x v="0"/>
  </r>
  <r>
    <x v="3420"/>
    <x v="3418"/>
    <s v="A powerful and urgent tale of the first line of defence for the NHS. Based on true stories from junior doctors."/>
    <n v="700"/>
    <n v="966"/>
    <x v="0"/>
    <s v="GB"/>
    <s v="GBP"/>
    <x v="3409"/>
    <x v="3420"/>
    <x v="0"/>
    <n v="34"/>
    <b v="1"/>
    <s v="theater/plays"/>
    <n v="138"/>
    <n v="28.411799999999999"/>
    <x v="1"/>
    <s v="plays"/>
    <x v="3420"/>
    <d v="2016-02-14T00:00:00"/>
    <x v="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x v="3410"/>
    <x v="3421"/>
    <x v="0"/>
    <n v="98"/>
    <b v="1"/>
    <s v="theater/plays"/>
    <n v="101"/>
    <n v="103.21429999999999"/>
    <x v="1"/>
    <s v="plays"/>
    <x v="3421"/>
    <d v="2015-03-04T18:59:23"/>
    <x v="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x v="3422"/>
    <x v="0"/>
    <n v="46"/>
    <b v="1"/>
    <s v="theater/plays"/>
    <n v="109"/>
    <n v="71.152199999999993"/>
    <x v="1"/>
    <s v="plays"/>
    <x v="3422"/>
    <d v="2015-12-14T00:00:00"/>
    <x v="0"/>
  </r>
  <r>
    <x v="3423"/>
    <x v="3421"/>
    <s v="Forest Hills Eastern's Student Run Show 2015. Our goal is to present a professional quality show on a budget."/>
    <n v="250"/>
    <n v="350"/>
    <x v="0"/>
    <s v="US"/>
    <s v="USD"/>
    <x v="3411"/>
    <x v="3423"/>
    <x v="0"/>
    <n v="10"/>
    <b v="1"/>
    <s v="theater/plays"/>
    <n v="140"/>
    <n v="35"/>
    <x v="1"/>
    <s v="plays"/>
    <x v="3423"/>
    <d v="2015-04-24T21:52:21"/>
    <x v="0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x v="3424"/>
    <x v="0"/>
    <n v="76"/>
    <b v="1"/>
    <s v="theater/plays"/>
    <n v="104"/>
    <n v="81.776300000000006"/>
    <x v="1"/>
    <s v="plays"/>
    <x v="3424"/>
    <d v="2015-02-05T06:59:00"/>
    <x v="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x v="0"/>
    <n v="104"/>
    <b v="1"/>
    <s v="theater/plays"/>
    <n v="103"/>
    <n v="297.02980000000002"/>
    <x v="1"/>
    <s v="plays"/>
    <x v="3425"/>
    <d v="2014-10-04T14:48:56"/>
    <x v="0"/>
  </r>
  <r>
    <x v="3426"/>
    <x v="3424"/>
    <s v="Part ghost story, part cautionary tale, Holocene is a play about the end of our world, and the beginning of another."/>
    <n v="3750"/>
    <n v="4055"/>
    <x v="0"/>
    <s v="US"/>
    <s v="USD"/>
    <x v="3414"/>
    <x v="3426"/>
    <x v="0"/>
    <n v="87"/>
    <b v="1"/>
    <s v="theater/plays"/>
    <n v="108"/>
    <n v="46.609200000000001"/>
    <x v="1"/>
    <s v="plays"/>
    <x v="3426"/>
    <d v="2014-09-21T02:00:00"/>
    <x v="0"/>
  </r>
  <r>
    <x v="3427"/>
    <x v="3425"/>
    <s v="A new play developed in collaboration with graduating theatre makers, premiering at the Edinburgh Fringe Festival 2014."/>
    <n v="1500"/>
    <n v="1500"/>
    <x v="0"/>
    <s v="GB"/>
    <s v="GBP"/>
    <x v="3415"/>
    <x v="3427"/>
    <x v="0"/>
    <n v="29"/>
    <b v="1"/>
    <s v="theater/plays"/>
    <n v="100"/>
    <n v="51.7241"/>
    <x v="1"/>
    <s v="plays"/>
    <x v="3427"/>
    <d v="2014-07-02T15:29:12"/>
    <x v="0"/>
  </r>
  <r>
    <x v="3428"/>
    <x v="3426"/>
    <s v="The WORLD PREMIERE of Neil Smith's beautiful and thrilling new version of Strindberg's modern masterpiece - CREDITORS."/>
    <n v="2000"/>
    <n v="2055"/>
    <x v="0"/>
    <s v="GB"/>
    <s v="GBP"/>
    <x v="3416"/>
    <x v="3428"/>
    <x v="0"/>
    <n v="51"/>
    <b v="1"/>
    <s v="theater/plays"/>
    <n v="103"/>
    <n v="40.2941"/>
    <x v="1"/>
    <s v="plays"/>
    <x v="3428"/>
    <d v="2015-02-28T17:00:00"/>
    <x v="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x v="3429"/>
    <x v="0"/>
    <n v="12"/>
    <b v="1"/>
    <s v="theater/plays"/>
    <n v="130"/>
    <n v="16.25"/>
    <x v="1"/>
    <s v="plays"/>
    <x v="3429"/>
    <d v="2016-11-02T00:31:01"/>
    <x v="0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x v="0"/>
    <n v="72"/>
    <b v="1"/>
    <s v="theater/plays"/>
    <n v="109"/>
    <n v="30.1526"/>
    <x v="1"/>
    <s v="plays"/>
    <x v="3430"/>
    <d v="2014-07-30T22:41:41"/>
    <x v="0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x v="3419"/>
    <x v="3431"/>
    <x v="0"/>
    <n v="21"/>
    <b v="1"/>
    <s v="theater/plays"/>
    <n v="100"/>
    <n v="95.238100000000003"/>
    <x v="1"/>
    <s v="plays"/>
    <x v="3431"/>
    <d v="2014-08-18T17:32:33"/>
    <x v="0"/>
  </r>
  <r>
    <x v="3432"/>
    <x v="3430"/>
    <s v="Bare Theatre stages A.R. Gurney's Pulitzer Finalist script about a relationship spanning a lifetime and long distance."/>
    <n v="2000"/>
    <n v="2193"/>
    <x v="0"/>
    <s v="US"/>
    <s v="USD"/>
    <x v="3420"/>
    <x v="3432"/>
    <x v="0"/>
    <n v="42"/>
    <b v="1"/>
    <s v="theater/plays"/>
    <n v="110"/>
    <n v="52.214300000000001"/>
    <x v="1"/>
    <s v="plays"/>
    <x v="3432"/>
    <d v="2016-02-05T22:00:00"/>
    <x v="0"/>
  </r>
  <r>
    <x v="3433"/>
    <x v="3431"/>
    <s v="death&amp;pretzels presents their first Chicago based project:_x000a_The Dybbuk by S. Ansky"/>
    <n v="9500"/>
    <n v="9525"/>
    <x v="0"/>
    <s v="US"/>
    <s v="USD"/>
    <x v="3421"/>
    <x v="3433"/>
    <x v="0"/>
    <n v="71"/>
    <b v="1"/>
    <s v="theater/plays"/>
    <n v="100"/>
    <n v="134.1549"/>
    <x v="1"/>
    <s v="plays"/>
    <x v="3433"/>
    <d v="2014-06-17T03:00:00"/>
    <x v="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x v="3434"/>
    <x v="0"/>
    <n v="168"/>
    <b v="1"/>
    <s v="theater/plays"/>
    <n v="106"/>
    <n v="62.827399999999997"/>
    <x v="1"/>
    <s v="plays"/>
    <x v="3434"/>
    <d v="2014-07-10T09:07:49"/>
    <x v="0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x v="0"/>
    <n v="19"/>
    <b v="1"/>
    <s v="theater/plays"/>
    <n v="112"/>
    <n v="58.947400000000002"/>
    <x v="1"/>
    <s v="plays"/>
    <x v="3435"/>
    <d v="2016-08-07T03:00:00"/>
    <x v="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x v="0"/>
    <n v="37"/>
    <b v="1"/>
    <s v="theater/plays"/>
    <n v="106"/>
    <n v="143.10810000000001"/>
    <x v="1"/>
    <s v="plays"/>
    <x v="3436"/>
    <d v="2014-08-21T16:28:00"/>
    <x v="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x v="0"/>
    <n v="36"/>
    <b v="1"/>
    <s v="theater/plays"/>
    <n v="101"/>
    <n v="84.166700000000006"/>
    <x v="1"/>
    <s v="plays"/>
    <x v="3437"/>
    <d v="2015-08-19T17:03:40"/>
    <x v="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x v="3438"/>
    <x v="0"/>
    <n v="14"/>
    <b v="1"/>
    <s v="theater/plays"/>
    <n v="104"/>
    <n v="186.07140000000001"/>
    <x v="1"/>
    <s v="plays"/>
    <x v="3438"/>
    <d v="2015-05-02T21:00:00"/>
    <x v="0"/>
  </r>
  <r>
    <x v="3439"/>
    <x v="3437"/>
    <s v="Help a small theater produce an original adaptation of Lewis Carroll's classic story."/>
    <n v="1200"/>
    <n v="1616.14"/>
    <x v="0"/>
    <s v="US"/>
    <s v="USD"/>
    <x v="3427"/>
    <x v="3439"/>
    <x v="0"/>
    <n v="18"/>
    <b v="1"/>
    <s v="theater/plays"/>
    <n v="135"/>
    <n v="89.785600000000002"/>
    <x v="1"/>
    <s v="plays"/>
    <x v="3439"/>
    <d v="2016-01-19T04:59:00"/>
    <x v="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x v="3440"/>
    <x v="0"/>
    <n v="82"/>
    <b v="1"/>
    <s v="theater/plays"/>
    <n v="105"/>
    <n v="64.157600000000002"/>
    <x v="1"/>
    <s v="plays"/>
    <x v="3440"/>
    <d v="2014-07-11T16:15:00"/>
    <x v="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x v="3441"/>
    <x v="0"/>
    <n v="43"/>
    <b v="1"/>
    <s v="theater/plays"/>
    <n v="103"/>
    <n v="59.651200000000003"/>
    <x v="1"/>
    <s v="plays"/>
    <x v="3441"/>
    <d v="2015-11-13T20:17:00"/>
    <x v="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x v="3442"/>
    <x v="0"/>
    <n v="8"/>
    <b v="1"/>
    <s v="theater/plays"/>
    <n v="100"/>
    <n v="31.25"/>
    <x v="1"/>
    <s v="plays"/>
    <x v="3442"/>
    <d v="2015-05-30T20:11:12"/>
    <x v="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x v="3431"/>
    <x v="3443"/>
    <x v="0"/>
    <n v="45"/>
    <b v="1"/>
    <s v="theater/plays"/>
    <n v="186"/>
    <n v="41.222200000000001"/>
    <x v="1"/>
    <s v="plays"/>
    <x v="3443"/>
    <d v="2014-09-09T12:35:46"/>
    <x v="0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x v="3432"/>
    <x v="3444"/>
    <x v="0"/>
    <n v="20"/>
    <b v="1"/>
    <s v="theater/plays"/>
    <n v="289"/>
    <n v="43.35"/>
    <x v="1"/>
    <s v="plays"/>
    <x v="3444"/>
    <d v="2016-06-08T13:59:00"/>
    <x v="0"/>
  </r>
  <r>
    <x v="3445"/>
    <x v="3443"/>
    <s v="Rehearsal &amp; development of our first project as Axon Theatre: &quot;The Star-Spangled Girl&quot; in South Wales."/>
    <n v="2000"/>
    <n v="2000"/>
    <x v="0"/>
    <s v="GB"/>
    <s v="GBP"/>
    <x v="3433"/>
    <x v="3445"/>
    <x v="0"/>
    <n v="31"/>
    <b v="1"/>
    <s v="theater/plays"/>
    <n v="100"/>
    <n v="64.516099999999994"/>
    <x v="1"/>
    <s v="plays"/>
    <x v="3445"/>
    <d v="2015-10-23T12:43:56"/>
    <x v="0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x v="0"/>
    <n v="25"/>
    <b v="1"/>
    <s v="theater/plays"/>
    <n v="108"/>
    <n v="43.28"/>
    <x v="1"/>
    <s v="plays"/>
    <x v="3446"/>
    <d v="2015-02-05T12:20:00"/>
    <x v="0"/>
  </r>
  <r>
    <x v="3447"/>
    <x v="3445"/>
    <s v="&quot;He was a poet, a vagrant, a philosopher, a lady's man and a hard drinker&quot;"/>
    <n v="1000"/>
    <n v="1078"/>
    <x v="0"/>
    <s v="US"/>
    <s v="USD"/>
    <x v="3435"/>
    <x v="3447"/>
    <x v="0"/>
    <n v="14"/>
    <b v="1"/>
    <s v="theater/plays"/>
    <n v="108"/>
    <n v="77"/>
    <x v="1"/>
    <s v="plays"/>
    <x v="3447"/>
    <d v="2016-03-18T20:20:12"/>
    <x v="0"/>
  </r>
  <r>
    <x v="3448"/>
    <x v="3446"/>
    <s v="The Mount-- a new play based off the life of Edith Wharton-- is having its premiere reading AT the real Mount in Lenox, MA!"/>
    <n v="2100"/>
    <n v="2305"/>
    <x v="0"/>
    <s v="US"/>
    <s v="USD"/>
    <x v="3436"/>
    <x v="3448"/>
    <x v="0"/>
    <n v="45"/>
    <b v="1"/>
    <s v="theater/plays"/>
    <n v="110"/>
    <n v="51.222200000000001"/>
    <x v="1"/>
    <s v="plays"/>
    <x v="3448"/>
    <d v="2014-12-17T02:51:29"/>
    <x v="0"/>
  </r>
  <r>
    <x v="3449"/>
    <x v="3447"/>
    <s v="Help us produce this original play! The play will be presented at the LSTFI July 12-14. Follow us on Facebook."/>
    <n v="800"/>
    <n v="1365"/>
    <x v="0"/>
    <s v="US"/>
    <s v="USD"/>
    <x v="3437"/>
    <x v="3449"/>
    <x v="0"/>
    <n v="20"/>
    <b v="1"/>
    <s v="theater/plays"/>
    <n v="171"/>
    <n v="68.25"/>
    <x v="1"/>
    <s v="plays"/>
    <x v="3449"/>
    <d v="2016-07-09T04:00:00"/>
    <x v="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x v="3438"/>
    <x v="3450"/>
    <x v="0"/>
    <n v="39"/>
    <b v="1"/>
    <s v="theater/plays"/>
    <n v="152"/>
    <n v="19.487200000000001"/>
    <x v="1"/>
    <s v="plays"/>
    <x v="3450"/>
    <d v="2015-04-02T15:54:31"/>
    <x v="0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x v="3451"/>
    <x v="0"/>
    <n v="16"/>
    <b v="1"/>
    <s v="theater/plays"/>
    <n v="101"/>
    <n v="41.125"/>
    <x v="1"/>
    <s v="plays"/>
    <x v="3451"/>
    <d v="2015-04-21T17:22:07"/>
    <x v="0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x v="3452"/>
    <x v="0"/>
    <n v="37"/>
    <b v="1"/>
    <s v="theater/plays"/>
    <n v="153"/>
    <n v="41.4054"/>
    <x v="1"/>
    <s v="plays"/>
    <x v="3452"/>
    <d v="2014-07-23T03:59:00"/>
    <x v="0"/>
  </r>
  <r>
    <x v="3453"/>
    <x v="3451"/>
    <s v="A full length comedy, Patagonia follows Grason and Jerry on their journey through a magical, South-American rainforest."/>
    <n v="300"/>
    <n v="385"/>
    <x v="0"/>
    <s v="GB"/>
    <s v="GBP"/>
    <x v="3441"/>
    <x v="3453"/>
    <x v="0"/>
    <n v="14"/>
    <b v="1"/>
    <s v="theater/plays"/>
    <n v="128"/>
    <n v="27.5"/>
    <x v="1"/>
    <s v="plays"/>
    <x v="3453"/>
    <d v="2016-08-13T23:29:16"/>
    <x v="0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x v="3454"/>
    <x v="0"/>
    <n v="21"/>
    <b v="1"/>
    <s v="theater/plays"/>
    <n v="101"/>
    <n v="33.571399999999997"/>
    <x v="1"/>
    <s v="plays"/>
    <x v="3454"/>
    <d v="2014-07-31T16:45:59"/>
    <x v="0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x v="0"/>
    <n v="69"/>
    <b v="1"/>
    <s v="theater/plays"/>
    <n v="101"/>
    <n v="145.86959999999999"/>
    <x v="1"/>
    <s v="plays"/>
    <x v="3455"/>
    <d v="2016-10-13T18:00:27"/>
    <x v="0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x v="0"/>
    <n v="16"/>
    <b v="1"/>
    <s v="theater/plays"/>
    <n v="191"/>
    <n v="358.6875"/>
    <x v="1"/>
    <s v="plays"/>
    <x v="3456"/>
    <d v="2014-08-01T06:59:00"/>
    <x v="0"/>
  </r>
  <r>
    <x v="3457"/>
    <x v="3455"/>
    <s v="Robots, Space Battles, Mystery, and Intrigue. Nothing is Impossible..."/>
    <n v="2000"/>
    <n v="2804"/>
    <x v="0"/>
    <s v="US"/>
    <s v="USD"/>
    <x v="3445"/>
    <x v="3457"/>
    <x v="0"/>
    <n v="55"/>
    <b v="1"/>
    <s v="theater/plays"/>
    <n v="140"/>
    <n v="50.9818"/>
    <x v="1"/>
    <s v="plays"/>
    <x v="3457"/>
    <d v="2015-02-12T05:59:00"/>
    <x v="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x v="3446"/>
    <x v="3458"/>
    <x v="0"/>
    <n v="27"/>
    <b v="1"/>
    <s v="theater/plays"/>
    <n v="124"/>
    <n v="45.036999999999999"/>
    <x v="1"/>
    <s v="plays"/>
    <x v="3458"/>
    <d v="2015-02-03T04:27:00"/>
    <x v="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x v="3447"/>
    <x v="3459"/>
    <x v="0"/>
    <n v="36"/>
    <b v="1"/>
    <s v="theater/plays"/>
    <n v="126"/>
    <n v="17.527799999999999"/>
    <x v="1"/>
    <s v="plays"/>
    <x v="3459"/>
    <d v="2016-05-20T11:31:00"/>
    <x v="0"/>
  </r>
  <r>
    <x v="3460"/>
    <x v="3458"/>
    <s v="'Pushers' is an exciting new play and the first project for brand new theatre company, Ain't Got No Home Productions."/>
    <n v="500"/>
    <n v="950"/>
    <x v="0"/>
    <s v="GB"/>
    <s v="GBP"/>
    <x v="3448"/>
    <x v="3460"/>
    <x v="0"/>
    <n v="19"/>
    <b v="1"/>
    <s v="theater/plays"/>
    <n v="190"/>
    <n v="50"/>
    <x v="1"/>
    <s v="plays"/>
    <x v="3460"/>
    <d v="2014-08-15T12:39:12"/>
    <x v="0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x v="3461"/>
    <x v="0"/>
    <n v="12"/>
    <b v="1"/>
    <s v="theater/plays"/>
    <n v="139"/>
    <n v="57.916699999999999"/>
    <x v="1"/>
    <s v="plays"/>
    <x v="3461"/>
    <d v="2016-10-29T03:00:00"/>
    <x v="0"/>
  </r>
  <r>
    <x v="3462"/>
    <x v="3460"/>
    <s v="Help the Upstart Crows of Santa Fe bring Shakespeare's Julius Caesar to life with quality wooden stage swords!"/>
    <n v="250"/>
    <n v="505"/>
    <x v="0"/>
    <s v="US"/>
    <s v="USD"/>
    <x v="3450"/>
    <x v="3462"/>
    <x v="0"/>
    <n v="17"/>
    <b v="1"/>
    <s v="theater/plays"/>
    <n v="202"/>
    <n v="29.7059"/>
    <x v="1"/>
    <s v="plays"/>
    <x v="3462"/>
    <d v="2015-07-10T18:00:00"/>
    <x v="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x v="3451"/>
    <x v="3463"/>
    <x v="0"/>
    <n v="114"/>
    <b v="1"/>
    <s v="theater/plays"/>
    <n v="103"/>
    <n v="90.684200000000004"/>
    <x v="1"/>
    <s v="plays"/>
    <x v="3463"/>
    <d v="2016-10-11T03:59:00"/>
    <x v="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x v="3464"/>
    <x v="0"/>
    <n v="93"/>
    <b v="1"/>
    <s v="theater/plays"/>
    <n v="102"/>
    <n v="55.012700000000002"/>
    <x v="1"/>
    <s v="plays"/>
    <x v="3464"/>
    <d v="2016-08-23T03:07:17"/>
    <x v="0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x v="3465"/>
    <x v="0"/>
    <n v="36"/>
    <b v="1"/>
    <s v="theater/plays"/>
    <n v="103"/>
    <n v="57.222200000000001"/>
    <x v="1"/>
    <s v="plays"/>
    <x v="3465"/>
    <d v="2015-08-09T16:00:00"/>
    <x v="0"/>
  </r>
  <r>
    <x v="3466"/>
    <x v="3464"/>
    <s v="The Spotlight Youth Theater is a program where every participant has a moment in the spotlight."/>
    <n v="3500"/>
    <n v="4450"/>
    <x v="0"/>
    <s v="US"/>
    <s v="USD"/>
    <x v="3454"/>
    <x v="3466"/>
    <x v="0"/>
    <n v="61"/>
    <b v="1"/>
    <s v="theater/plays"/>
    <n v="127"/>
    <n v="72.950800000000001"/>
    <x v="1"/>
    <s v="plays"/>
    <x v="3466"/>
    <d v="2016-04-19T23:27:30"/>
    <x v="0"/>
  </r>
  <r>
    <x v="3467"/>
    <x v="3465"/>
    <s v="Venus in Fur, By David Ives."/>
    <n v="3000"/>
    <n v="3030"/>
    <x v="0"/>
    <s v="US"/>
    <s v="USD"/>
    <x v="3455"/>
    <x v="3467"/>
    <x v="0"/>
    <n v="47"/>
    <b v="1"/>
    <s v="theater/plays"/>
    <n v="101"/>
    <n v="64.468100000000007"/>
    <x v="1"/>
    <s v="plays"/>
    <x v="3467"/>
    <d v="2015-03-20T15:07:12"/>
    <x v="0"/>
  </r>
  <r>
    <x v="3468"/>
    <x v="3466"/>
    <s v="Amidst the atrocities of WWII, two women transcend enemy lines to make the ultimate heroic sacrifice."/>
    <n v="10000"/>
    <n v="12178"/>
    <x v="0"/>
    <s v="US"/>
    <s v="USD"/>
    <x v="3456"/>
    <x v="3468"/>
    <x v="0"/>
    <n v="17"/>
    <b v="1"/>
    <s v="theater/plays"/>
    <n v="122"/>
    <n v="716.35289999999998"/>
    <x v="1"/>
    <s v="plays"/>
    <x v="3468"/>
    <d v="2016-09-21T03:00:00"/>
    <x v="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x v="3469"/>
    <x v="0"/>
    <n v="63"/>
    <b v="1"/>
    <s v="theater/plays"/>
    <n v="113"/>
    <n v="50.396799999999999"/>
    <x v="1"/>
    <s v="plays"/>
    <x v="3469"/>
    <d v="2016-04-28T15:24:05"/>
    <x v="0"/>
  </r>
  <r>
    <x v="3470"/>
    <x v="3468"/>
    <s v="The New Artist's Circle is a theatre company dedicated to bringing the arts to young people."/>
    <n v="250"/>
    <n v="375"/>
    <x v="0"/>
    <s v="US"/>
    <s v="USD"/>
    <x v="3458"/>
    <x v="3470"/>
    <x v="0"/>
    <n v="9"/>
    <b v="1"/>
    <s v="theater/plays"/>
    <n v="150"/>
    <n v="41.666699999999999"/>
    <x v="1"/>
    <s v="plays"/>
    <x v="3470"/>
    <d v="2016-07-15T21:38:00"/>
    <x v="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x v="3459"/>
    <x v="3471"/>
    <x v="0"/>
    <n v="30"/>
    <b v="1"/>
    <s v="theater/plays"/>
    <n v="215"/>
    <n v="35.7667"/>
    <x v="1"/>
    <s v="plays"/>
    <x v="3471"/>
    <d v="2014-08-31T20:00:00"/>
    <x v="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x v="3472"/>
    <x v="0"/>
    <n v="23"/>
    <b v="1"/>
    <s v="theater/plays"/>
    <n v="102"/>
    <n v="88.739099999999993"/>
    <x v="1"/>
    <s v="plays"/>
    <x v="3472"/>
    <d v="2014-11-06T05:59:00"/>
    <x v="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x v="3473"/>
    <x v="0"/>
    <n v="33"/>
    <b v="1"/>
    <s v="theater/plays"/>
    <n v="100"/>
    <n v="148.48480000000001"/>
    <x v="1"/>
    <s v="plays"/>
    <x v="3473"/>
    <d v="2015-03-20T20:27:00"/>
    <x v="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x v="3474"/>
    <x v="0"/>
    <n v="39"/>
    <b v="1"/>
    <s v="theater/plays"/>
    <n v="101"/>
    <n v="51.794899999999998"/>
    <x v="1"/>
    <s v="plays"/>
    <x v="3474"/>
    <d v="2016-07-20T12:02:11"/>
    <x v="0"/>
  </r>
  <r>
    <x v="3475"/>
    <x v="3473"/>
    <s v="Score is a musical play inspired by true stories of parents who have recovered from addiction and regained their children."/>
    <n v="300"/>
    <n v="340"/>
    <x v="0"/>
    <s v="GB"/>
    <s v="GBP"/>
    <x v="3463"/>
    <x v="3475"/>
    <x v="0"/>
    <n v="17"/>
    <b v="1"/>
    <s v="theater/plays"/>
    <n v="113"/>
    <n v="20"/>
    <x v="1"/>
    <s v="plays"/>
    <x v="3475"/>
    <d v="2014-11-03T00:00:00"/>
    <x v="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x v="3476"/>
    <x v="0"/>
    <n v="6"/>
    <b v="1"/>
    <s v="theater/plays"/>
    <n v="104"/>
    <n v="52"/>
    <x v="1"/>
    <s v="plays"/>
    <x v="3476"/>
    <d v="2014-10-27T03:00:00"/>
    <x v="0"/>
  </r>
  <r>
    <x v="3477"/>
    <x v="3475"/>
    <s v="8 ten-minute plays, written, directed, rehearsed, and fully produced in only 24 hours! Are we crazy? You bet we are!"/>
    <n v="1800"/>
    <n v="2076"/>
    <x v="0"/>
    <s v="US"/>
    <s v="USD"/>
    <x v="3465"/>
    <x v="3477"/>
    <x v="0"/>
    <n v="39"/>
    <b v="1"/>
    <s v="theater/plays"/>
    <n v="115"/>
    <n v="53.230800000000002"/>
    <x v="1"/>
    <s v="plays"/>
    <x v="3477"/>
    <d v="2015-05-17T03:00:00"/>
    <x v="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x v="0"/>
    <n v="57"/>
    <b v="1"/>
    <s v="theater/plays"/>
    <n v="113"/>
    <n v="39.596499999999999"/>
    <x v="1"/>
    <s v="plays"/>
    <x v="3478"/>
    <d v="2015-03-16T21:00:00"/>
    <x v="0"/>
  </r>
  <r>
    <x v="3479"/>
    <x v="3477"/>
    <s v="A new comedy about what happened to a band of foolhardy actors when the Puritans closed the theatres in the 1640s."/>
    <n v="1500"/>
    <n v="1918"/>
    <x v="0"/>
    <s v="GB"/>
    <s v="GBP"/>
    <x v="3467"/>
    <x v="3479"/>
    <x v="0"/>
    <n v="56"/>
    <b v="1"/>
    <s v="theater/plays"/>
    <n v="128"/>
    <n v="34.25"/>
    <x v="1"/>
    <s v="plays"/>
    <x v="3479"/>
    <d v="2014-06-21T20:31:20"/>
    <x v="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x v="3480"/>
    <x v="0"/>
    <n v="13"/>
    <b v="1"/>
    <s v="theater/plays"/>
    <n v="143"/>
    <n v="164.61539999999999"/>
    <x v="1"/>
    <s v="plays"/>
    <x v="3480"/>
    <d v="2015-07-10T21:00:00"/>
    <x v="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x v="3481"/>
    <x v="0"/>
    <n v="95"/>
    <b v="1"/>
    <s v="theater/plays"/>
    <n v="119"/>
    <n v="125.0526"/>
    <x v="1"/>
    <s v="plays"/>
    <x v="3481"/>
    <d v="2015-01-02T05:56:28"/>
    <x v="0"/>
  </r>
  <r>
    <x v="3482"/>
    <x v="3480"/>
    <s v="Critically-acclaimed new-writing company Old Trunk make their Edinburgh debut alternating their two darkly comic plays."/>
    <n v="3000"/>
    <n v="4150"/>
    <x v="0"/>
    <s v="GB"/>
    <s v="GBP"/>
    <x v="3470"/>
    <x v="3482"/>
    <x v="0"/>
    <n v="80"/>
    <b v="1"/>
    <s v="theater/plays"/>
    <n v="138"/>
    <n v="51.875"/>
    <x v="1"/>
    <s v="plays"/>
    <x v="3482"/>
    <d v="2014-07-06T18:31:06"/>
    <x v="0"/>
  </r>
  <r>
    <x v="3483"/>
    <x v="3481"/>
    <s v="Join 5 high school teachers in the lounge of every high school in America.  Hear what they never say in the classroom."/>
    <n v="3350"/>
    <n v="5358"/>
    <x v="0"/>
    <s v="US"/>
    <s v="USD"/>
    <x v="3471"/>
    <x v="3483"/>
    <x v="0"/>
    <n v="133"/>
    <b v="1"/>
    <s v="theater/plays"/>
    <n v="160"/>
    <n v="40.285699999999999"/>
    <x v="1"/>
    <s v="plays"/>
    <x v="3483"/>
    <d v="2014-07-03T16:03:01"/>
    <x v="0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x v="0"/>
    <n v="44"/>
    <b v="1"/>
    <s v="theater/plays"/>
    <n v="114"/>
    <n v="64.909099999999995"/>
    <x v="1"/>
    <s v="plays"/>
    <x v="3484"/>
    <d v="2016-06-15T18:14:59"/>
    <x v="0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x v="0"/>
    <n v="30"/>
    <b v="1"/>
    <s v="theater/plays"/>
    <n v="101"/>
    <n v="55.333300000000001"/>
    <x v="1"/>
    <s v="plays"/>
    <x v="3485"/>
    <d v="2016-02-02T16:38:00"/>
    <x v="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x v="3486"/>
    <x v="0"/>
    <n v="56"/>
    <b v="1"/>
    <s v="theater/plays"/>
    <n v="155"/>
    <n v="83.142899999999997"/>
    <x v="1"/>
    <s v="plays"/>
    <x v="3486"/>
    <d v="2015-06-03T06:59:00"/>
    <x v="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x v="3475"/>
    <x v="3487"/>
    <x v="0"/>
    <n v="66"/>
    <b v="1"/>
    <s v="theater/plays"/>
    <n v="128"/>
    <n v="38.7121"/>
    <x v="1"/>
    <s v="plays"/>
    <x v="3487"/>
    <d v="2015-06-24T22:34:12"/>
    <x v="0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x v="3488"/>
    <x v="0"/>
    <n v="29"/>
    <b v="1"/>
    <s v="theater/plays"/>
    <n v="121"/>
    <n v="125.3793"/>
    <x v="1"/>
    <s v="plays"/>
    <x v="3488"/>
    <d v="2015-04-17T16:00:00"/>
    <x v="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x v="3489"/>
    <x v="0"/>
    <n v="72"/>
    <b v="1"/>
    <s v="theater/plays"/>
    <n v="113"/>
    <n v="78.263900000000007"/>
    <x v="1"/>
    <s v="plays"/>
    <x v="3489"/>
    <d v="2014-05-24T21:00:00"/>
    <x v="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x v="3490"/>
    <x v="0"/>
    <n v="27"/>
    <b v="1"/>
    <s v="theater/plays"/>
    <n v="128"/>
    <n v="47.222200000000001"/>
    <x v="1"/>
    <s v="plays"/>
    <x v="3490"/>
    <d v="2016-04-13T19:15:24"/>
    <x v="0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x v="3479"/>
    <x v="3491"/>
    <x v="0"/>
    <n v="10"/>
    <b v="1"/>
    <s v="theater/plays"/>
    <n v="158"/>
    <n v="79.099999999999994"/>
    <x v="1"/>
    <s v="plays"/>
    <x v="3491"/>
    <d v="2015-05-18T05:59:44"/>
    <x v="0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x v="3480"/>
    <x v="3492"/>
    <x v="0"/>
    <n v="35"/>
    <b v="1"/>
    <s v="theater/plays"/>
    <n v="105"/>
    <n v="114.292"/>
    <x v="1"/>
    <s v="plays"/>
    <x v="3492"/>
    <d v="2015-10-26T00:13:17"/>
    <x v="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x v="3493"/>
    <x v="0"/>
    <n v="29"/>
    <b v="1"/>
    <s v="theater/plays"/>
    <n v="100"/>
    <n v="51.7241"/>
    <x v="1"/>
    <s v="plays"/>
    <x v="3493"/>
    <d v="2014-08-17T05:11:00"/>
    <x v="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x v="0"/>
    <n v="13"/>
    <b v="1"/>
    <s v="theater/plays"/>
    <n v="100"/>
    <n v="30.769200000000001"/>
    <x v="1"/>
    <s v="plays"/>
    <x v="3494"/>
    <d v="2016-11-26T06:00:00"/>
    <x v="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x v="3495"/>
    <x v="0"/>
    <n v="72"/>
    <b v="1"/>
    <s v="theater/plays"/>
    <n v="107"/>
    <n v="74.208299999999994"/>
    <x v="1"/>
    <s v="plays"/>
    <x v="3495"/>
    <d v="2014-11-01T17:18:00"/>
    <x v="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x v="3496"/>
    <x v="0"/>
    <n v="78"/>
    <b v="1"/>
    <s v="theater/plays"/>
    <n v="124"/>
    <n v="47.846200000000003"/>
    <x v="1"/>
    <s v="plays"/>
    <x v="3496"/>
    <d v="2016-09-11T20:19:26"/>
    <x v="0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x v="3497"/>
    <x v="0"/>
    <n v="49"/>
    <b v="1"/>
    <s v="theater/plays"/>
    <n v="109"/>
    <n v="34.408200000000001"/>
    <x v="1"/>
    <s v="plays"/>
    <x v="3497"/>
    <d v="2016-06-02T22:00:00"/>
    <x v="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x v="3498"/>
    <x v="0"/>
    <n v="42"/>
    <b v="1"/>
    <s v="theater/plays"/>
    <n v="102"/>
    <n v="40.238100000000003"/>
    <x v="1"/>
    <s v="plays"/>
    <x v="3498"/>
    <d v="2016-05-28T21:44:00"/>
    <x v="0"/>
  </r>
  <r>
    <x v="3499"/>
    <x v="3497"/>
    <s v="Figure 8 Troupe's debut performance! A stunning piece of theatre written by premier female playwright Maria Irene Fornes."/>
    <n v="2000"/>
    <n v="2110"/>
    <x v="0"/>
    <s v="US"/>
    <s v="USD"/>
    <x v="3487"/>
    <x v="3499"/>
    <x v="0"/>
    <n v="35"/>
    <b v="1"/>
    <s v="theater/plays"/>
    <n v="106"/>
    <n v="60.285699999999999"/>
    <x v="1"/>
    <s v="plays"/>
    <x v="3499"/>
    <d v="2015-07-01T06:59:00"/>
    <x v="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x v="3500"/>
    <x v="0"/>
    <n v="42"/>
    <b v="1"/>
    <s v="theater/plays"/>
    <n v="106"/>
    <n v="25.3095"/>
    <x v="1"/>
    <s v="plays"/>
    <x v="3500"/>
    <d v="2016-03-07T04:59:00"/>
    <x v="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x v="3501"/>
    <x v="0"/>
    <n v="42"/>
    <b v="1"/>
    <s v="theater/plays"/>
    <n v="101"/>
    <n v="35.952399999999997"/>
    <x v="1"/>
    <s v="plays"/>
    <x v="3501"/>
    <d v="2015-09-11T18:19:55"/>
    <x v="0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x v="3502"/>
    <x v="0"/>
    <n v="31"/>
    <b v="1"/>
    <s v="theater/plays"/>
    <n v="105"/>
    <n v="136"/>
    <x v="1"/>
    <s v="plays"/>
    <x v="3502"/>
    <d v="2016-03-16T03:59:00"/>
    <x v="0"/>
  </r>
  <r>
    <x v="3503"/>
    <x v="3501"/>
    <s v="A group of Sicilian immigrants in New York struggle to deal with conflict from both within the family and from without."/>
    <n v="2500"/>
    <n v="2689"/>
    <x v="0"/>
    <s v="GB"/>
    <s v="GBP"/>
    <x v="3491"/>
    <x v="3503"/>
    <x v="0"/>
    <n v="38"/>
    <b v="1"/>
    <s v="theater/plays"/>
    <n v="108"/>
    <n v="70.763199999999998"/>
    <x v="1"/>
    <s v="plays"/>
    <x v="3503"/>
    <d v="2016-07-24T11:28:48"/>
    <x v="0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x v="3504"/>
    <x v="0"/>
    <n v="8"/>
    <b v="1"/>
    <s v="theater/plays"/>
    <n v="100"/>
    <n v="125"/>
    <x v="1"/>
    <s v="plays"/>
    <x v="3504"/>
    <d v="2015-11-19T18:58:11"/>
    <x v="0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x v="0"/>
    <n v="39"/>
    <b v="1"/>
    <s v="theater/plays"/>
    <n v="104"/>
    <n v="66.512799999999999"/>
    <x v="1"/>
    <s v="plays"/>
    <x v="3505"/>
    <d v="2014-05-13T04:00:00"/>
    <x v="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x v="3506"/>
    <x v="0"/>
    <n v="29"/>
    <b v="1"/>
    <s v="theater/plays"/>
    <n v="102"/>
    <n v="105"/>
    <x v="1"/>
    <s v="plays"/>
    <x v="3506"/>
    <d v="2014-08-23T17:37:20"/>
    <x v="0"/>
  </r>
  <r>
    <x v="3507"/>
    <x v="3505"/>
    <s v="Please help our troupe bring our first project from planning to reality! Join us on one exciting ride!"/>
    <n v="10000"/>
    <n v="10440"/>
    <x v="0"/>
    <s v="US"/>
    <s v="USD"/>
    <x v="3495"/>
    <x v="3507"/>
    <x v="0"/>
    <n v="72"/>
    <b v="1"/>
    <s v="theater/plays"/>
    <n v="104"/>
    <n v="145"/>
    <x v="1"/>
    <s v="plays"/>
    <x v="3507"/>
    <d v="2016-05-31T22:08:57"/>
    <x v="0"/>
  </r>
  <r>
    <x v="3508"/>
    <x v="3506"/>
    <s v="Roll The Dice Theatre Company revolves around taking risks in the game of life vicariously through beloved childhood games."/>
    <n v="100"/>
    <n v="180"/>
    <x v="0"/>
    <s v="GB"/>
    <s v="GBP"/>
    <x v="3496"/>
    <x v="3508"/>
    <x v="0"/>
    <n v="15"/>
    <b v="1"/>
    <s v="theater/plays"/>
    <n v="180"/>
    <n v="12"/>
    <x v="1"/>
    <s v="plays"/>
    <x v="3508"/>
    <d v="2016-05-10T21:00:00"/>
    <x v="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x v="3509"/>
    <x v="0"/>
    <n v="33"/>
    <b v="1"/>
    <s v="theater/plays"/>
    <n v="106"/>
    <n v="96.666700000000006"/>
    <x v="1"/>
    <s v="plays"/>
    <x v="3509"/>
    <d v="2014-11-21T04:55:00"/>
    <x v="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x v="3498"/>
    <x v="3510"/>
    <x v="0"/>
    <n v="15"/>
    <b v="1"/>
    <s v="theater/plays"/>
    <n v="101"/>
    <n v="60.333300000000001"/>
    <x v="1"/>
    <s v="plays"/>
    <x v="3510"/>
    <d v="2014-07-02T14:54:06"/>
    <x v="0"/>
  </r>
  <r>
    <x v="3511"/>
    <x v="3509"/>
    <s v="The world premiere of the first full-length play by Eve Leigh, at the intimate Finborough Theatre in London."/>
    <n v="1500"/>
    <n v="1518"/>
    <x v="0"/>
    <s v="GB"/>
    <s v="GBP"/>
    <x v="3499"/>
    <x v="3511"/>
    <x v="0"/>
    <n v="19"/>
    <b v="1"/>
    <s v="theater/plays"/>
    <n v="101"/>
    <n v="79.8947"/>
    <x v="1"/>
    <s v="plays"/>
    <x v="3511"/>
    <d v="2014-11-07T18:30:00"/>
    <x v="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x v="3512"/>
    <x v="0"/>
    <n v="17"/>
    <b v="1"/>
    <s v="theater/plays"/>
    <n v="100"/>
    <n v="58.823500000000003"/>
    <x v="1"/>
    <s v="plays"/>
    <x v="3512"/>
    <d v="2015-04-23T11:53:12"/>
    <x v="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x v="3501"/>
    <x v="3513"/>
    <x v="0"/>
    <n v="44"/>
    <b v="1"/>
    <s v="theater/plays"/>
    <n v="118"/>
    <n v="75.340900000000005"/>
    <x v="1"/>
    <s v="plays"/>
    <x v="3513"/>
    <d v="2014-06-04T04:59:00"/>
    <x v="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x v="0"/>
    <n v="10"/>
    <b v="1"/>
    <s v="theater/plays"/>
    <n v="110"/>
    <n v="55"/>
    <x v="1"/>
    <s v="plays"/>
    <x v="3514"/>
    <d v="2015-02-02T04:59:00"/>
    <x v="0"/>
  </r>
  <r>
    <x v="3515"/>
    <x v="3513"/>
    <s v="We are casting an all-inclusive production of Shakespeare's Twelfth Night in a non-traditional performance space."/>
    <n v="3000"/>
    <n v="3080"/>
    <x v="0"/>
    <s v="US"/>
    <s v="USD"/>
    <x v="3503"/>
    <x v="3515"/>
    <x v="0"/>
    <n v="46"/>
    <b v="1"/>
    <s v="theater/plays"/>
    <n v="103"/>
    <n v="66.956500000000005"/>
    <x v="1"/>
    <s v="plays"/>
    <x v="3515"/>
    <d v="2015-05-31T18:32:51"/>
    <x v="0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x v="3504"/>
    <x v="3516"/>
    <x v="0"/>
    <n v="11"/>
    <b v="1"/>
    <s v="theater/plays"/>
    <n v="100"/>
    <n v="227.27269999999999"/>
    <x v="1"/>
    <s v="plays"/>
    <x v="3516"/>
    <d v="2014-09-08T03:00:00"/>
    <x v="0"/>
  </r>
  <r>
    <x v="3517"/>
    <x v="3515"/>
    <s v="Support an outstanding cast of actors to take on a professional production of a masterpiece of modern theatre"/>
    <n v="4000"/>
    <n v="4000"/>
    <x v="0"/>
    <s v="GB"/>
    <s v="GBP"/>
    <x v="3505"/>
    <x v="3517"/>
    <x v="0"/>
    <n v="13"/>
    <b v="1"/>
    <s v="theater/plays"/>
    <n v="100"/>
    <n v="307.69229999999999"/>
    <x v="1"/>
    <s v="plays"/>
    <x v="3517"/>
    <d v="2014-07-04T11:00:00"/>
    <x v="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x v="3506"/>
    <x v="3518"/>
    <x v="0"/>
    <n v="33"/>
    <b v="1"/>
    <s v="theater/plays"/>
    <n v="110"/>
    <n v="50.020899999999997"/>
    <x v="1"/>
    <s v="plays"/>
    <x v="3518"/>
    <d v="2014-10-02T14:21:00"/>
    <x v="0"/>
  </r>
  <r>
    <x v="3519"/>
    <x v="3517"/>
    <s v="Bookstory is a tiny puppet musical with some very big ideas that tells the story of the story in the digital age"/>
    <n v="2000"/>
    <n v="2027"/>
    <x v="0"/>
    <s v="GB"/>
    <s v="GBP"/>
    <x v="3507"/>
    <x v="3519"/>
    <x v="0"/>
    <n v="28"/>
    <b v="1"/>
    <s v="theater/plays"/>
    <n v="101"/>
    <n v="72.392899999999997"/>
    <x v="1"/>
    <s v="plays"/>
    <x v="3519"/>
    <d v="2015-03-04T14:22:30"/>
    <x v="0"/>
  </r>
  <r>
    <x v="3520"/>
    <x v="3518"/>
    <s v="Help us to bring &quot;Protocols&quot; at the 2015 Camden Fringe. The most controversial play of the year."/>
    <n v="2000"/>
    <n v="2015"/>
    <x v="0"/>
    <s v="GB"/>
    <s v="GBP"/>
    <x v="3508"/>
    <x v="3520"/>
    <x v="0"/>
    <n v="21"/>
    <b v="1"/>
    <s v="theater/plays"/>
    <n v="101"/>
    <n v="95.952399999999997"/>
    <x v="1"/>
    <s v="plays"/>
    <x v="3520"/>
    <d v="2015-09-06T13:47:00"/>
    <x v="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x v="0"/>
    <n v="13"/>
    <b v="1"/>
    <s v="theater/plays"/>
    <n v="169"/>
    <n v="45.615400000000001"/>
    <x v="1"/>
    <s v="plays"/>
    <x v="3521"/>
    <d v="2014-09-29T08:40:20"/>
    <x v="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x v="3522"/>
    <x v="0"/>
    <n v="34"/>
    <b v="1"/>
    <s v="theater/plays"/>
    <n v="100"/>
    <n v="41.029400000000003"/>
    <x v="1"/>
    <s v="plays"/>
    <x v="3522"/>
    <d v="2015-09-15T10:06:00"/>
    <x v="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x v="3511"/>
    <x v="3523"/>
    <x v="0"/>
    <n v="80"/>
    <b v="1"/>
    <s v="theater/plays"/>
    <n v="114"/>
    <n v="56.825000000000003"/>
    <x v="1"/>
    <s v="plays"/>
    <x v="3523"/>
    <d v="2016-09-25T23:00:00"/>
    <x v="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x v="3524"/>
    <x v="0"/>
    <n v="74"/>
    <b v="1"/>
    <s v="theater/plays"/>
    <n v="102"/>
    <n v="137.2432"/>
    <x v="1"/>
    <s v="plays"/>
    <x v="3524"/>
    <d v="2014-09-13T04:00:00"/>
    <x v="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x v="3525"/>
    <x v="0"/>
    <n v="7"/>
    <b v="1"/>
    <s v="theater/plays"/>
    <n v="106"/>
    <n v="75.714299999999994"/>
    <x v="1"/>
    <s v="plays"/>
    <x v="3525"/>
    <d v="2015-08-09T16:00:00"/>
    <x v="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x v="3526"/>
    <x v="0"/>
    <n v="34"/>
    <b v="1"/>
    <s v="theater/plays"/>
    <n v="102"/>
    <n v="99"/>
    <x v="1"/>
    <s v="plays"/>
    <x v="3526"/>
    <d v="2016-04-28T05:59:00"/>
    <x v="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x v="0"/>
    <n v="86"/>
    <b v="1"/>
    <s v="theater/plays"/>
    <n v="117"/>
    <n v="81.569800000000001"/>
    <x v="1"/>
    <s v="plays"/>
    <x v="3527"/>
    <d v="2015-07-11T03:59:00"/>
    <x v="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x v="3515"/>
    <x v="3528"/>
    <x v="0"/>
    <n v="37"/>
    <b v="1"/>
    <s v="theater/plays"/>
    <n v="101"/>
    <n v="45.1081"/>
    <x v="1"/>
    <s v="plays"/>
    <x v="3528"/>
    <d v="2017-01-18T12:01:58"/>
    <x v="0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x v="0"/>
    <n v="18"/>
    <b v="1"/>
    <s v="theater/plays"/>
    <n v="132"/>
    <n v="36.666699999999999"/>
    <x v="1"/>
    <s v="plays"/>
    <x v="3529"/>
    <d v="2015-07-13T01:00:00"/>
    <x v="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x v="0"/>
    <n v="22"/>
    <b v="1"/>
    <s v="theater/plays"/>
    <n v="100"/>
    <n v="125"/>
    <x v="1"/>
    <s v="plays"/>
    <x v="3530"/>
    <d v="2016-04-10T20:00:00"/>
    <x v="0"/>
  </r>
  <r>
    <x v="3531"/>
    <x v="3529"/>
    <s v="A political comedy for a crazy election year"/>
    <n v="1000"/>
    <n v="1280"/>
    <x v="0"/>
    <s v="US"/>
    <s v="USD"/>
    <x v="3518"/>
    <x v="3531"/>
    <x v="0"/>
    <n v="26"/>
    <b v="1"/>
    <s v="theater/plays"/>
    <n v="128"/>
    <n v="49.230800000000002"/>
    <x v="1"/>
    <s v="plays"/>
    <x v="3531"/>
    <d v="2016-06-30T15:42:14"/>
    <x v="0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x v="0"/>
    <n v="27"/>
    <b v="1"/>
    <s v="theater/plays"/>
    <n v="119"/>
    <n v="42.296300000000002"/>
    <x v="1"/>
    <s v="plays"/>
    <x v="3532"/>
    <d v="2014-09-18T03:59:00"/>
    <x v="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x v="3533"/>
    <x v="0"/>
    <n v="8"/>
    <b v="1"/>
    <s v="theater/plays"/>
    <n v="126"/>
    <n v="78.875"/>
    <x v="1"/>
    <s v="plays"/>
    <x v="3533"/>
    <d v="2015-11-11T19:16:07"/>
    <x v="0"/>
  </r>
  <r>
    <x v="3534"/>
    <x v="3532"/>
    <s v="A Theatrical Prequel to Hell's Rebels, the current Pathfinder Adventure Path from Paizo Publishing"/>
    <n v="5000"/>
    <n v="7810"/>
    <x v="0"/>
    <s v="US"/>
    <s v="USD"/>
    <x v="3521"/>
    <x v="3534"/>
    <x v="0"/>
    <n v="204"/>
    <b v="1"/>
    <s v="theater/plays"/>
    <n v="156"/>
    <n v="38.284300000000002"/>
    <x v="1"/>
    <s v="plays"/>
    <x v="3534"/>
    <d v="2015-10-01T15:00:23"/>
    <x v="0"/>
  </r>
  <r>
    <x v="3535"/>
    <x v="3533"/>
    <s v="On the 60th anniversary of Twelve Angry Men, 12 female writers create 12 short pieces about what makes them angry."/>
    <n v="2000"/>
    <n v="2063"/>
    <x v="0"/>
    <s v="GB"/>
    <s v="GBP"/>
    <x v="1804"/>
    <x v="3535"/>
    <x v="0"/>
    <n v="46"/>
    <b v="1"/>
    <s v="theater/plays"/>
    <n v="103"/>
    <n v="44.847799999999999"/>
    <x v="1"/>
    <s v="plays"/>
    <x v="3535"/>
    <d v="2015-10-02T18:00:00"/>
    <x v="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x v="3536"/>
    <x v="0"/>
    <n v="17"/>
    <b v="1"/>
    <s v="theater/plays"/>
    <n v="153"/>
    <n v="13.529400000000001"/>
    <x v="1"/>
    <s v="plays"/>
    <x v="3536"/>
    <d v="2015-12-20T11:59:00"/>
    <x v="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x v="3537"/>
    <x v="0"/>
    <n v="28"/>
    <b v="1"/>
    <s v="theater/plays"/>
    <n v="180"/>
    <n v="43.5"/>
    <x v="1"/>
    <s v="plays"/>
    <x v="3537"/>
    <d v="2014-11-17T07:59:00"/>
    <x v="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x v="3538"/>
    <x v="0"/>
    <n v="83"/>
    <b v="1"/>
    <s v="theater/plays"/>
    <n v="128"/>
    <n v="30.951799999999999"/>
    <x v="1"/>
    <s v="plays"/>
    <x v="3538"/>
    <d v="2016-08-17T10:05:40"/>
    <x v="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x v="3525"/>
    <x v="3539"/>
    <x v="0"/>
    <n v="13"/>
    <b v="1"/>
    <s v="theater/plays"/>
    <n v="120"/>
    <n v="55.230800000000002"/>
    <x v="1"/>
    <s v="plays"/>
    <x v="3539"/>
    <d v="2016-09-08T18:08:42"/>
    <x v="0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x v="3540"/>
    <x v="0"/>
    <n v="8"/>
    <b v="1"/>
    <s v="theater/plays"/>
    <n v="123"/>
    <n v="46.125"/>
    <x v="1"/>
    <s v="plays"/>
    <x v="3540"/>
    <d v="2016-06-26T00:04:51"/>
    <x v="0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x v="3541"/>
    <x v="0"/>
    <n v="32"/>
    <b v="1"/>
    <s v="theater/plays"/>
    <n v="105"/>
    <n v="39.375"/>
    <x v="1"/>
    <s v="plays"/>
    <x v="3541"/>
    <d v="2015-08-31T17:31:15"/>
    <x v="0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x v="3528"/>
    <x v="3542"/>
    <x v="0"/>
    <n v="85"/>
    <b v="1"/>
    <s v="theater/plays"/>
    <n v="102"/>
    <n v="66.152900000000002"/>
    <x v="1"/>
    <s v="plays"/>
    <x v="3542"/>
    <d v="2014-09-07T14:23:42"/>
    <x v="0"/>
  </r>
  <r>
    <x v="3543"/>
    <x v="3541"/>
    <s v="A circus theater show. An escaped carousel horse and a beautiful wire dancer let the fantasies run wild."/>
    <n v="1500"/>
    <n v="1570"/>
    <x v="0"/>
    <s v="DE"/>
    <s v="EUR"/>
    <x v="3529"/>
    <x v="3543"/>
    <x v="0"/>
    <n v="29"/>
    <b v="1"/>
    <s v="theater/plays"/>
    <n v="105"/>
    <n v="54.137900000000002"/>
    <x v="1"/>
    <s v="plays"/>
    <x v="3543"/>
    <d v="2015-06-25T18:07:39"/>
    <x v="0"/>
  </r>
  <r>
    <x v="3544"/>
    <x v="3542"/>
    <s v="Death &amp; Pretzels presents the world premiere of Paul Pasulka's Gruoch, or Lady Macbeth"/>
    <n v="2500"/>
    <n v="2500"/>
    <x v="0"/>
    <s v="US"/>
    <s v="USD"/>
    <x v="3530"/>
    <x v="3544"/>
    <x v="0"/>
    <n v="24"/>
    <b v="1"/>
    <s v="theater/plays"/>
    <n v="100"/>
    <n v="104.16670000000001"/>
    <x v="1"/>
    <s v="plays"/>
    <x v="3544"/>
    <d v="2015-03-07T19:57:37"/>
    <x v="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x v="3545"/>
    <x v="0"/>
    <n v="8"/>
    <b v="1"/>
    <s v="theater/plays"/>
    <n v="100"/>
    <n v="31.375"/>
    <x v="1"/>
    <s v="plays"/>
    <x v="3545"/>
    <d v="2015-04-11T19:22:39"/>
    <x v="0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x v="3546"/>
    <x v="0"/>
    <n v="19"/>
    <b v="1"/>
    <s v="theater/plays"/>
    <n v="102"/>
    <n v="59.210500000000003"/>
    <x v="1"/>
    <s v="plays"/>
    <x v="3546"/>
    <d v="2015-04-01T03:59:00"/>
    <x v="0"/>
  </r>
  <r>
    <x v="3547"/>
    <x v="3545"/>
    <s v="Help to bring this heart warming story of Ray Didinger's relationship with his boyhood hero Tommy McDonald to life."/>
    <n v="35000"/>
    <n v="40043.25"/>
    <x v="0"/>
    <s v="US"/>
    <s v="USD"/>
    <x v="3533"/>
    <x v="3547"/>
    <x v="0"/>
    <n v="336"/>
    <b v="1"/>
    <s v="theater/plays"/>
    <n v="114"/>
    <n v="119.1763"/>
    <x v="1"/>
    <s v="plays"/>
    <x v="3547"/>
    <d v="2016-05-14T03:59:00"/>
    <x v="0"/>
  </r>
  <r>
    <x v="3548"/>
    <x v="3546"/>
    <s v="We're putting together a production of THE UNDERSTUDY by Theresa Rebeck and hope you'll help us share this story."/>
    <n v="2100"/>
    <n v="2140"/>
    <x v="0"/>
    <s v="US"/>
    <s v="USD"/>
    <x v="3534"/>
    <x v="3548"/>
    <x v="0"/>
    <n v="13"/>
    <b v="1"/>
    <s v="theater/plays"/>
    <n v="102"/>
    <n v="164.61539999999999"/>
    <x v="1"/>
    <s v="plays"/>
    <x v="3548"/>
    <d v="2016-03-05T01:00:00"/>
    <x v="0"/>
  </r>
  <r>
    <x v="3549"/>
    <x v="3547"/>
    <s v="Help us bring to life tales of hardship, danger and community of extraordinary women working in WW1 munitions factories."/>
    <n v="1000"/>
    <n v="1020"/>
    <x v="0"/>
    <s v="GB"/>
    <s v="GBP"/>
    <x v="3535"/>
    <x v="3549"/>
    <x v="0"/>
    <n v="42"/>
    <b v="1"/>
    <s v="theater/plays"/>
    <n v="102"/>
    <n v="24.285699999999999"/>
    <x v="1"/>
    <s v="plays"/>
    <x v="3549"/>
    <d v="2015-09-04T09:27:53"/>
    <x v="0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x v="3550"/>
    <x v="0"/>
    <n v="64"/>
    <b v="1"/>
    <s v="theater/plays"/>
    <n v="105"/>
    <n v="40.9375"/>
    <x v="1"/>
    <s v="plays"/>
    <x v="3550"/>
    <d v="2016-05-02T21:26:38"/>
    <x v="0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x v="3551"/>
    <x v="0"/>
    <n v="25"/>
    <b v="1"/>
    <s v="theater/plays"/>
    <n v="102"/>
    <n v="61.1"/>
    <x v="1"/>
    <s v="plays"/>
    <x v="3551"/>
    <d v="2014-05-22T22:07:00"/>
    <x v="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x v="3552"/>
    <x v="0"/>
    <n v="20"/>
    <b v="1"/>
    <s v="theater/plays"/>
    <n v="100"/>
    <n v="38.65"/>
    <x v="1"/>
    <s v="plays"/>
    <x v="3552"/>
    <d v="2014-06-28T14:05:24"/>
    <x v="0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x v="3553"/>
    <x v="0"/>
    <n v="104"/>
    <b v="1"/>
    <s v="theater/plays"/>
    <n v="106"/>
    <n v="56.201900000000002"/>
    <x v="1"/>
    <s v="plays"/>
    <x v="3553"/>
    <d v="2015-08-12T00:00:00"/>
    <x v="0"/>
  </r>
  <r>
    <x v="3554"/>
    <x v="3552"/>
    <s v="MASKS is a dramedy dealing with what it means to be alive, the reliability of identity, and what it means to suffer."/>
    <n v="5000"/>
    <n v="5671.11"/>
    <x v="0"/>
    <s v="US"/>
    <s v="USD"/>
    <x v="3540"/>
    <x v="3554"/>
    <x v="0"/>
    <n v="53"/>
    <b v="1"/>
    <s v="theater/plays"/>
    <n v="113"/>
    <n v="107.0021"/>
    <x v="1"/>
    <s v="plays"/>
    <x v="3554"/>
    <d v="2015-02-11T17:00:00"/>
    <x v="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x v="3555"/>
    <x v="0"/>
    <n v="14"/>
    <b v="1"/>
    <s v="theater/plays"/>
    <n v="100"/>
    <n v="171.42859999999999"/>
    <x v="1"/>
    <s v="plays"/>
    <x v="3555"/>
    <d v="2016-11-17T11:36:34"/>
    <x v="0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x v="3556"/>
    <x v="0"/>
    <n v="20"/>
    <b v="1"/>
    <s v="theater/plays"/>
    <n v="100"/>
    <n v="110.5"/>
    <x v="1"/>
    <s v="plays"/>
    <x v="3556"/>
    <d v="2014-08-17T15:35:24"/>
    <x v="0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x v="0"/>
    <n v="558"/>
    <b v="1"/>
    <s v="theater/plays"/>
    <n v="100"/>
    <n v="179.27600000000001"/>
    <x v="1"/>
    <s v="plays"/>
    <x v="3557"/>
    <d v="2014-05-05T06:38:31"/>
    <x v="0"/>
  </r>
  <r>
    <x v="3558"/>
    <x v="3556"/>
    <s v="We're making a show about sex. Because it's important, everyone wants to talk about it and it's at the start of everything."/>
    <n v="350"/>
    <n v="504"/>
    <x v="0"/>
    <s v="GB"/>
    <s v="GBP"/>
    <x v="3544"/>
    <x v="3558"/>
    <x v="0"/>
    <n v="22"/>
    <b v="1"/>
    <s v="theater/plays"/>
    <n v="144"/>
    <n v="22.909099999999999"/>
    <x v="1"/>
    <s v="plays"/>
    <x v="3558"/>
    <d v="2015-06-26T21:00:00"/>
    <x v="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x v="3559"/>
    <x v="0"/>
    <n v="24"/>
    <b v="1"/>
    <s v="theater/plays"/>
    <n v="104"/>
    <n v="43.125"/>
    <x v="1"/>
    <s v="plays"/>
    <x v="3559"/>
    <d v="2015-07-31T08:58:00"/>
    <x v="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x v="0"/>
    <n v="74"/>
    <b v="1"/>
    <s v="theater/plays"/>
    <n v="108"/>
    <n v="46.8919"/>
    <x v="1"/>
    <s v="plays"/>
    <x v="3560"/>
    <d v="2015-05-27T02:45:00"/>
    <x v="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x v="0"/>
    <n v="54"/>
    <b v="1"/>
    <s v="theater/plays"/>
    <n v="102"/>
    <n v="47.407400000000003"/>
    <x v="1"/>
    <s v="plays"/>
    <x v="3561"/>
    <d v="2015-08-05T18:36:00"/>
    <x v="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x v="0"/>
    <n v="31"/>
    <b v="1"/>
    <s v="theater/plays"/>
    <n v="149"/>
    <n v="15.129"/>
    <x v="1"/>
    <s v="plays"/>
    <x v="3562"/>
    <d v="2016-03-13T22:00:00"/>
    <x v="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x v="0"/>
    <n v="25"/>
    <b v="1"/>
    <s v="theater/plays"/>
    <n v="105"/>
    <n v="21.097999999999999"/>
    <x v="1"/>
    <s v="plays"/>
    <x v="3563"/>
    <d v="2016-08-01T19:00:00"/>
    <x v="0"/>
  </r>
  <r>
    <x v="3564"/>
    <x v="3562"/>
    <s v="Multi Award-Winng play THE PILLOWMAN coming to the Arts Centre Theatre, Aberdeen"/>
    <n v="1000"/>
    <n v="1005"/>
    <x v="0"/>
    <s v="GB"/>
    <s v="GBP"/>
    <x v="3550"/>
    <x v="3564"/>
    <x v="0"/>
    <n v="17"/>
    <b v="1"/>
    <s v="theater/plays"/>
    <n v="101"/>
    <n v="59.117600000000003"/>
    <x v="1"/>
    <s v="plays"/>
    <x v="3564"/>
    <d v="2015-10-05T16:00:00"/>
    <x v="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x v="3565"/>
    <x v="0"/>
    <n v="12"/>
    <b v="1"/>
    <s v="theater/plays"/>
    <n v="131"/>
    <n v="97.916700000000006"/>
    <x v="1"/>
    <s v="plays"/>
    <x v="3565"/>
    <d v="2014-12-31T17:50:08"/>
    <x v="0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x v="0"/>
    <n v="38"/>
    <b v="1"/>
    <s v="theater/plays"/>
    <n v="105"/>
    <n v="55.131599999999999"/>
    <x v="1"/>
    <s v="plays"/>
    <x v="3566"/>
    <d v="2015-01-23T12:11:23"/>
    <x v="0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x v="3553"/>
    <x v="3567"/>
    <x v="0"/>
    <n v="41"/>
    <b v="1"/>
    <s v="theater/plays"/>
    <n v="109"/>
    <n v="26.5366"/>
    <x v="1"/>
    <s v="plays"/>
    <x v="3567"/>
    <d v="2015-06-10T19:27:24"/>
    <x v="0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x v="3568"/>
    <x v="0"/>
    <n v="19"/>
    <b v="1"/>
    <s v="theater/plays"/>
    <n v="111"/>
    <n v="58.421100000000003"/>
    <x v="1"/>
    <s v="plays"/>
    <x v="3568"/>
    <d v="2014-09-17T17:46:34"/>
    <x v="0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x v="3555"/>
    <x v="3569"/>
    <x v="0"/>
    <n v="41"/>
    <b v="1"/>
    <s v="theater/plays"/>
    <n v="100"/>
    <n v="122.53660000000001"/>
    <x v="1"/>
    <s v="plays"/>
    <x v="3569"/>
    <d v="2015-01-08T16:31:36"/>
    <x v="0"/>
  </r>
  <r>
    <x v="3570"/>
    <x v="3568"/>
    <s v="Theatre Machine presents an all-new adaptation of Maxim Gorky's classic of Russian theatre, The Lower Depths."/>
    <n v="2000"/>
    <n v="2287"/>
    <x v="0"/>
    <s v="US"/>
    <s v="USD"/>
    <x v="3556"/>
    <x v="3570"/>
    <x v="0"/>
    <n v="26"/>
    <b v="1"/>
    <s v="theater/plays"/>
    <n v="114"/>
    <n v="87.961500000000001"/>
    <x v="1"/>
    <s v="plays"/>
    <x v="3570"/>
    <d v="2014-12-31T07:00:00"/>
    <x v="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x v="3557"/>
    <x v="3571"/>
    <x v="0"/>
    <n v="25"/>
    <b v="1"/>
    <s v="theater/plays"/>
    <n v="122"/>
    <n v="73.239999999999995"/>
    <x v="1"/>
    <s v="plays"/>
    <x v="3571"/>
    <d v="2014-10-30T20:36:53"/>
    <x v="0"/>
  </r>
  <r>
    <x v="3572"/>
    <x v="3570"/>
    <s v="A darkly comic one woman show by Abram Rooney as part of The Camden Fringe 2015."/>
    <n v="500"/>
    <n v="500"/>
    <x v="0"/>
    <s v="GB"/>
    <s v="GBP"/>
    <x v="3558"/>
    <x v="3572"/>
    <x v="0"/>
    <n v="9"/>
    <b v="1"/>
    <s v="theater/plays"/>
    <n v="100"/>
    <n v="55.555599999999998"/>
    <x v="1"/>
    <s v="plays"/>
    <x v="3572"/>
    <d v="2015-06-21T13:41:22"/>
    <x v="0"/>
  </r>
  <r>
    <x v="3573"/>
    <x v="3571"/>
    <s v="London based theatre makers collaborating to create a new show about the history of HipHop."/>
    <n v="3000"/>
    <n v="3084"/>
    <x v="0"/>
    <s v="GB"/>
    <s v="GBP"/>
    <x v="3559"/>
    <x v="3573"/>
    <x v="0"/>
    <n v="78"/>
    <b v="1"/>
    <s v="theater/plays"/>
    <n v="103"/>
    <n v="39.538499999999999"/>
    <x v="1"/>
    <s v="plays"/>
    <x v="3573"/>
    <d v="2014-11-08T10:00:46"/>
    <x v="0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x v="3574"/>
    <x v="0"/>
    <n v="45"/>
    <b v="1"/>
    <s v="theater/plays"/>
    <n v="106"/>
    <n v="136.77780000000001"/>
    <x v="1"/>
    <s v="plays"/>
    <x v="3574"/>
    <d v="2014-11-13T23:37:28"/>
    <x v="0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x v="0"/>
    <n v="102"/>
    <b v="1"/>
    <s v="theater/plays"/>
    <n v="101"/>
    <n v="99.343100000000007"/>
    <x v="1"/>
    <s v="plays"/>
    <x v="3575"/>
    <d v="2016-08-11T03:59:00"/>
    <x v="0"/>
  </r>
  <r>
    <x v="3576"/>
    <x v="3574"/>
    <s v="Vote here for whatever show you want to see next year! No gimmick, no stretch goals, just a simple vote and a free ticket."/>
    <n v="100"/>
    <n v="100"/>
    <x v="0"/>
    <s v="US"/>
    <s v="USD"/>
    <x v="3562"/>
    <x v="3576"/>
    <x v="0"/>
    <n v="5"/>
    <b v="1"/>
    <s v="theater/plays"/>
    <n v="100"/>
    <n v="20"/>
    <x v="1"/>
    <s v="plays"/>
    <x v="3576"/>
    <d v="2016-12-05T14:10:54"/>
    <x v="0"/>
  </r>
  <r>
    <x v="3577"/>
    <x v="3575"/>
    <s v="Our goal is to bring this story of one town's processing of tragedy and their own community identity to Utah County."/>
    <n v="600"/>
    <n v="780"/>
    <x v="0"/>
    <s v="US"/>
    <s v="USD"/>
    <x v="3563"/>
    <x v="3577"/>
    <x v="0"/>
    <n v="27"/>
    <b v="1"/>
    <s v="theater/plays"/>
    <n v="130"/>
    <n v="28.8889"/>
    <x v="1"/>
    <s v="plays"/>
    <x v="3577"/>
    <d v="2015-04-26T06:28:00"/>
    <x v="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x v="3564"/>
    <x v="3578"/>
    <x v="0"/>
    <n v="37"/>
    <b v="1"/>
    <s v="theater/plays"/>
    <n v="100"/>
    <n v="40.545900000000003"/>
    <x v="1"/>
    <s v="plays"/>
    <x v="3578"/>
    <d v="2016-04-30T17:36:17"/>
    <x v="0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x v="3579"/>
    <x v="0"/>
    <n v="14"/>
    <b v="1"/>
    <s v="theater/plays"/>
    <n v="100"/>
    <n v="35.714300000000001"/>
    <x v="1"/>
    <s v="plays"/>
    <x v="3579"/>
    <d v="2016-03-31T17:17:36"/>
    <x v="0"/>
  </r>
  <r>
    <x v="3580"/>
    <x v="3578"/>
    <s v="Annabel Lost combines visual art and performance poetry to tell the story of two orphaned refugees, Quetzal and Rhime."/>
    <n v="900"/>
    <n v="1025"/>
    <x v="0"/>
    <s v="US"/>
    <s v="USD"/>
    <x v="3566"/>
    <x v="3580"/>
    <x v="0"/>
    <n v="27"/>
    <b v="1"/>
    <s v="theater/plays"/>
    <n v="114"/>
    <n v="37.963000000000001"/>
    <x v="1"/>
    <s v="plays"/>
    <x v="3580"/>
    <d v="2015-03-01T04:59:00"/>
    <x v="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x v="3581"/>
    <x v="0"/>
    <n v="45"/>
    <b v="1"/>
    <s v="theater/plays"/>
    <n v="100"/>
    <n v="33.333300000000001"/>
    <x v="1"/>
    <s v="plays"/>
    <x v="3581"/>
    <d v="2014-07-30T11:18:30"/>
    <x v="0"/>
  </r>
  <r>
    <x v="3582"/>
    <x v="3580"/>
    <s v="A contemporary American play touching on the scorching realities of growing up in the Millennial generation."/>
    <n v="1000"/>
    <n v="2870"/>
    <x v="0"/>
    <s v="US"/>
    <s v="USD"/>
    <x v="3568"/>
    <x v="3582"/>
    <x v="0"/>
    <n v="49"/>
    <b v="1"/>
    <s v="theater/plays"/>
    <n v="287"/>
    <n v="58.571399999999997"/>
    <x v="1"/>
    <s v="plays"/>
    <x v="3582"/>
    <d v="2016-04-05T02:18:02"/>
    <x v="0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x v="3569"/>
    <x v="3583"/>
    <x v="0"/>
    <n v="24"/>
    <b v="1"/>
    <s v="theater/plays"/>
    <n v="109"/>
    <n v="135.625"/>
    <x v="1"/>
    <s v="plays"/>
    <x v="3583"/>
    <d v="2016-04-18T09:13:25"/>
    <x v="0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x v="0"/>
    <n v="112"/>
    <b v="1"/>
    <s v="theater/plays"/>
    <n v="116"/>
    <n v="30.9375"/>
    <x v="1"/>
    <s v="plays"/>
    <x v="3584"/>
    <d v="2015-07-13T07:35:44"/>
    <x v="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x v="3571"/>
    <x v="3585"/>
    <x v="0"/>
    <n v="23"/>
    <b v="1"/>
    <s v="theater/plays"/>
    <n v="119"/>
    <n v="176.08699999999999"/>
    <x v="1"/>
    <s v="plays"/>
    <x v="3585"/>
    <d v="2014-12-21T17:11:30"/>
    <x v="0"/>
  </r>
  <r>
    <x v="3586"/>
    <x v="3584"/>
    <s v="See Theatre In A New Light"/>
    <n v="7500"/>
    <n v="8207"/>
    <x v="0"/>
    <s v="US"/>
    <s v="USD"/>
    <x v="3572"/>
    <x v="3586"/>
    <x v="0"/>
    <n v="54"/>
    <b v="1"/>
    <s v="theater/plays"/>
    <n v="109"/>
    <n v="151.98150000000001"/>
    <x v="1"/>
    <s v="plays"/>
    <x v="3586"/>
    <d v="2016-09-23T16:44:30"/>
    <x v="0"/>
  </r>
  <r>
    <x v="3587"/>
    <x v="3585"/>
    <s v="The GSA BA (Hons) Acting class of 2016 are taking a transfer of their GSA Production to The Cockpit Theatre in London"/>
    <n v="500"/>
    <n v="633"/>
    <x v="0"/>
    <s v="GB"/>
    <s v="GBP"/>
    <x v="3573"/>
    <x v="3587"/>
    <x v="0"/>
    <n v="28"/>
    <b v="1"/>
    <s v="theater/plays"/>
    <n v="127"/>
    <n v="22.607099999999999"/>
    <x v="1"/>
    <s v="plays"/>
    <x v="3587"/>
    <d v="2016-06-27T19:00:00"/>
    <x v="0"/>
  </r>
  <r>
    <x v="3588"/>
    <x v="3586"/>
    <s v="Touring the fast-paced, playful and poignant story of three twenty-somethings in a mental-health support group."/>
    <n v="200"/>
    <n v="201"/>
    <x v="0"/>
    <s v="GB"/>
    <s v="GBP"/>
    <x v="3574"/>
    <x v="3588"/>
    <x v="0"/>
    <n v="11"/>
    <b v="1"/>
    <s v="theater/plays"/>
    <n v="101"/>
    <n v="18.2727"/>
    <x v="1"/>
    <s v="plays"/>
    <x v="3588"/>
    <d v="2015-04-29T23:00:00"/>
    <x v="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x v="3589"/>
    <x v="0"/>
    <n v="62"/>
    <b v="1"/>
    <s v="theater/plays"/>
    <n v="128"/>
    <n v="82.258099999999999"/>
    <x v="1"/>
    <s v="plays"/>
    <x v="3589"/>
    <d v="2015-05-26T15:32:27"/>
    <x v="0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x v="3590"/>
    <x v="0"/>
    <n v="73"/>
    <b v="1"/>
    <s v="theater/plays"/>
    <n v="100"/>
    <n v="68.534199999999998"/>
    <x v="1"/>
    <s v="plays"/>
    <x v="3590"/>
    <d v="2014-10-20T08:00:34"/>
    <x v="0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x v="3577"/>
    <x v="3591"/>
    <x v="0"/>
    <n v="18"/>
    <b v="1"/>
    <s v="theater/plays"/>
    <n v="175"/>
    <n v="68.055599999999998"/>
    <x v="1"/>
    <s v="plays"/>
    <x v="3591"/>
    <d v="2015-01-24T04:59:00"/>
    <x v="0"/>
  </r>
  <r>
    <x v="3592"/>
    <x v="3590"/>
    <s v="Sex. Fish. A COMET THAT DESTROYS THE WORLD. boom a play by Peter Sinn Nachtrieb- Feb 19-21 at The Bridge in NYC."/>
    <n v="2000"/>
    <n v="2545"/>
    <x v="0"/>
    <s v="US"/>
    <s v="USD"/>
    <x v="3578"/>
    <x v="3592"/>
    <x v="0"/>
    <n v="35"/>
    <b v="1"/>
    <s v="theater/plays"/>
    <n v="127"/>
    <n v="72.714299999999994"/>
    <x v="1"/>
    <s v="plays"/>
    <x v="3592"/>
    <d v="2015-02-11T04:59:00"/>
    <x v="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x v="3593"/>
    <x v="0"/>
    <n v="43"/>
    <b v="1"/>
    <s v="theater/plays"/>
    <n v="111"/>
    <n v="77.186000000000007"/>
    <x v="1"/>
    <s v="plays"/>
    <x v="3593"/>
    <d v="2015-01-05T20:26:00"/>
    <x v="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x v="0"/>
    <n v="36"/>
    <b v="1"/>
    <s v="theater/plays"/>
    <n v="126"/>
    <n v="55.972200000000001"/>
    <x v="1"/>
    <s v="plays"/>
    <x v="3594"/>
    <d v="2016-09-04T01:36:22"/>
    <x v="0"/>
  </r>
  <r>
    <x v="3595"/>
    <x v="3593"/>
    <s v="A new theatre company staging Will Eno's The Flu Season in Seattle"/>
    <n v="2600"/>
    <n v="3081"/>
    <x v="0"/>
    <s v="US"/>
    <s v="USD"/>
    <x v="3581"/>
    <x v="3595"/>
    <x v="0"/>
    <n v="62"/>
    <b v="1"/>
    <s v="theater/plays"/>
    <n v="119"/>
    <n v="49.6935"/>
    <x v="1"/>
    <s v="plays"/>
    <x v="3595"/>
    <d v="2015-03-13T06:59:00"/>
    <x v="0"/>
  </r>
  <r>
    <x v="3596"/>
    <x v="3594"/>
    <s v="A play about the last eight years of the life of Egon Schiele, one of the most influential Austrian Expressionist artists."/>
    <n v="1100"/>
    <n v="1185"/>
    <x v="0"/>
    <s v="CA"/>
    <s v="CAD"/>
    <x v="3582"/>
    <x v="3596"/>
    <x v="0"/>
    <n v="15"/>
    <b v="1"/>
    <s v="theater/plays"/>
    <n v="108"/>
    <n v="79"/>
    <x v="1"/>
    <s v="plays"/>
    <x v="3596"/>
    <d v="2014-08-26T17:09:42"/>
    <x v="0"/>
  </r>
  <r>
    <x v="3597"/>
    <x v="3595"/>
    <s v="&quot;I think that I have my own will. I can stop this, I tell myself. But it's not true.&quot;"/>
    <n v="2500"/>
    <n v="2565"/>
    <x v="0"/>
    <s v="US"/>
    <s v="USD"/>
    <x v="3583"/>
    <x v="3597"/>
    <x v="0"/>
    <n v="33"/>
    <b v="1"/>
    <s v="theater/plays"/>
    <n v="103"/>
    <n v="77.7273"/>
    <x v="1"/>
    <s v="plays"/>
    <x v="3597"/>
    <d v="2016-03-03T05:59:00"/>
    <x v="0"/>
  </r>
  <r>
    <x v="3598"/>
    <x v="3596"/>
    <s v="River City Theatre Company needs your support as we embark on our thirteenth production, CINDERELLA!"/>
    <n v="1000"/>
    <n v="1101"/>
    <x v="0"/>
    <s v="US"/>
    <s v="USD"/>
    <x v="3584"/>
    <x v="3598"/>
    <x v="0"/>
    <n v="27"/>
    <b v="1"/>
    <s v="theater/plays"/>
    <n v="110"/>
    <n v="40.777799999999999"/>
    <x v="1"/>
    <s v="plays"/>
    <x v="3598"/>
    <d v="2014-09-03T04:59:00"/>
    <x v="0"/>
  </r>
  <r>
    <x v="3599"/>
    <x v="3597"/>
    <s v="Help Chrysalis get this production off the ground!  An original play, we only need $500 to get this production on its feet!"/>
    <n v="500"/>
    <n v="1010"/>
    <x v="0"/>
    <s v="US"/>
    <s v="USD"/>
    <x v="3585"/>
    <x v="3599"/>
    <x v="0"/>
    <n v="17"/>
    <b v="1"/>
    <s v="theater/plays"/>
    <n v="202"/>
    <n v="59.411799999999999"/>
    <x v="1"/>
    <s v="plays"/>
    <x v="3599"/>
    <d v="2015-08-30T00:00:00"/>
    <x v="0"/>
  </r>
  <r>
    <x v="3600"/>
    <x v="3598"/>
    <s v="The First Play From The Man Who Brought You The Black James Bond!"/>
    <n v="10"/>
    <n v="13"/>
    <x v="0"/>
    <s v="US"/>
    <s v="USD"/>
    <x v="3586"/>
    <x v="3600"/>
    <x v="0"/>
    <n v="4"/>
    <b v="1"/>
    <s v="theater/plays"/>
    <n v="130"/>
    <n v="3.25"/>
    <x v="1"/>
    <s v="plays"/>
    <x v="3600"/>
    <d v="2016-10-13T20:22:44"/>
    <x v="0"/>
  </r>
  <r>
    <x v="3601"/>
    <x v="3599"/>
    <s v="New play 'Pink Confetti' by Paul Roberts at The Courtyard Theatre produced by Etch and directed by Oliver Dawe."/>
    <n v="2000"/>
    <n v="2087"/>
    <x v="0"/>
    <s v="GB"/>
    <s v="GBP"/>
    <x v="3587"/>
    <x v="3601"/>
    <x v="0"/>
    <n v="53"/>
    <b v="1"/>
    <s v="theater/plays"/>
    <n v="104"/>
    <n v="39.377400000000002"/>
    <x v="1"/>
    <s v="plays"/>
    <x v="3601"/>
    <d v="2015-01-16T23:58:02"/>
    <x v="0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x v="3602"/>
    <x v="0"/>
    <n v="49"/>
    <b v="1"/>
    <s v="theater/plays"/>
    <n v="100"/>
    <n v="81.673500000000004"/>
    <x v="1"/>
    <s v="plays"/>
    <x v="3602"/>
    <d v="2016-05-17T21:27:59"/>
    <x v="0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x v="0"/>
    <n v="57"/>
    <b v="1"/>
    <s v="theater/plays"/>
    <n v="171"/>
    <n v="44.912300000000002"/>
    <x v="1"/>
    <s v="plays"/>
    <x v="3603"/>
    <d v="2015-11-05T21:44:40"/>
    <x v="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x v="0"/>
    <n v="69"/>
    <b v="1"/>
    <s v="theater/plays"/>
    <n v="113"/>
    <n v="49.058"/>
    <x v="1"/>
    <s v="plays"/>
    <x v="3604"/>
    <d v="2016-04-29T06:59:00"/>
    <x v="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x v="3605"/>
    <x v="0"/>
    <n v="15"/>
    <b v="1"/>
    <s v="theater/plays"/>
    <n v="184"/>
    <n v="30.666699999999999"/>
    <x v="1"/>
    <s v="plays"/>
    <x v="3605"/>
    <d v="2016-02-13T19:02:06"/>
    <x v="0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x v="3592"/>
    <x v="3606"/>
    <x v="0"/>
    <n v="64"/>
    <b v="1"/>
    <s v="theater/plays"/>
    <n v="130"/>
    <n v="61.0625"/>
    <x v="1"/>
    <s v="plays"/>
    <x v="3606"/>
    <d v="2016-08-14T14:30:57"/>
    <x v="0"/>
  </r>
  <r>
    <x v="3607"/>
    <x v="3605"/>
    <s v="'E15' is a verbatim project that looks at the story of the Focus E15 Campaign"/>
    <n v="550"/>
    <n v="580"/>
    <x v="0"/>
    <s v="GB"/>
    <s v="GBP"/>
    <x v="3593"/>
    <x v="3607"/>
    <x v="0"/>
    <n v="20"/>
    <b v="1"/>
    <s v="theater/plays"/>
    <n v="105"/>
    <n v="29"/>
    <x v="1"/>
    <s v="plays"/>
    <x v="3607"/>
    <d v="2015-12-15T00:00:00"/>
    <x v="0"/>
  </r>
  <r>
    <x v="3608"/>
    <x v="3606"/>
    <s v="Help us get the show on the road! Petrification is a new play about home, memory and identity and we need your help to tour."/>
    <n v="800"/>
    <n v="800"/>
    <x v="0"/>
    <s v="GB"/>
    <s v="GBP"/>
    <x v="3594"/>
    <x v="3608"/>
    <x v="0"/>
    <n v="27"/>
    <b v="1"/>
    <s v="theater/plays"/>
    <n v="100"/>
    <n v="29.6296"/>
    <x v="1"/>
    <s v="plays"/>
    <x v="3608"/>
    <d v="2016-06-17T14:00:00"/>
    <x v="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x v="3609"/>
    <x v="0"/>
    <n v="21"/>
    <b v="1"/>
    <s v="theater/plays"/>
    <n v="153"/>
    <n v="143.09520000000001"/>
    <x v="1"/>
    <s v="plays"/>
    <x v="3609"/>
    <d v="2016-03-30T22:48:05"/>
    <x v="0"/>
  </r>
  <r>
    <x v="3610"/>
    <x v="3608"/>
    <s v="The Florence Company premieres its first stage play at the Chelsea Theatre in London with an original piece of writing"/>
    <n v="1000"/>
    <n v="1623"/>
    <x v="0"/>
    <s v="GB"/>
    <s v="GBP"/>
    <x v="3596"/>
    <x v="3610"/>
    <x v="0"/>
    <n v="31"/>
    <b v="1"/>
    <s v="theater/plays"/>
    <n v="162"/>
    <n v="52.354799999999997"/>
    <x v="1"/>
    <s v="plays"/>
    <x v="3610"/>
    <d v="2015-08-17T10:22:16"/>
    <x v="0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x v="3611"/>
    <x v="0"/>
    <n v="51"/>
    <b v="1"/>
    <s v="theater/plays"/>
    <n v="136"/>
    <n v="66.666700000000006"/>
    <x v="1"/>
    <s v="plays"/>
    <x v="3611"/>
    <d v="2015-04-08T08:53:21"/>
    <x v="0"/>
  </r>
  <r>
    <x v="3612"/>
    <x v="3610"/>
    <s v="A Harlem Hellfighter struggles to re-integrate into his community after heroically fighting for his country in WW1."/>
    <n v="5000"/>
    <n v="7220"/>
    <x v="0"/>
    <s v="CA"/>
    <s v="CAD"/>
    <x v="3598"/>
    <x v="3612"/>
    <x v="0"/>
    <n v="57"/>
    <b v="1"/>
    <s v="theater/plays"/>
    <n v="144"/>
    <n v="126.66670000000001"/>
    <x v="1"/>
    <s v="plays"/>
    <x v="3612"/>
    <d v="2014-06-09T17:26:51"/>
    <x v="0"/>
  </r>
  <r>
    <x v="3613"/>
    <x v="3611"/>
    <s v="a woman walks into a bar except she looks like a man and no one's serving drinks. one night only"/>
    <n v="1250"/>
    <n v="1250"/>
    <x v="0"/>
    <s v="US"/>
    <s v="USD"/>
    <x v="3599"/>
    <x v="3613"/>
    <x v="0"/>
    <n v="20"/>
    <b v="1"/>
    <s v="theater/plays"/>
    <n v="100"/>
    <n v="62.5"/>
    <x v="1"/>
    <s v="plays"/>
    <x v="3613"/>
    <d v="2014-06-28T14:09:34"/>
    <x v="0"/>
  </r>
  <r>
    <x v="3614"/>
    <x v="3438"/>
    <s v="A production of &quot;Gruesome Playground Injuries&quot; by Rajiv Joseph July 24th-August 9th at The Bakery in Denver, CO."/>
    <n v="2500"/>
    <n v="2520"/>
    <x v="0"/>
    <s v="US"/>
    <s v="USD"/>
    <x v="3600"/>
    <x v="3614"/>
    <x v="0"/>
    <n v="71"/>
    <b v="1"/>
    <s v="theater/plays"/>
    <n v="101"/>
    <n v="35.493000000000002"/>
    <x v="1"/>
    <s v="plays"/>
    <x v="3614"/>
    <d v="2015-06-19T01:00:16"/>
    <x v="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x v="3615"/>
    <x v="0"/>
    <n v="72"/>
    <b v="1"/>
    <s v="theater/plays"/>
    <n v="107"/>
    <n v="37.083300000000001"/>
    <x v="1"/>
    <s v="plays"/>
    <x v="3615"/>
    <d v="2015-12-10T14:14:56"/>
    <x v="0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x v="3616"/>
    <x v="0"/>
    <n v="45"/>
    <b v="1"/>
    <s v="theater/plays"/>
    <n v="125"/>
    <n v="69.333299999999994"/>
    <x v="1"/>
    <s v="plays"/>
    <x v="3616"/>
    <d v="2015-03-19T21:47:44"/>
    <x v="0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x v="3617"/>
    <x v="0"/>
    <n v="51"/>
    <b v="1"/>
    <s v="theater/plays"/>
    <n v="119"/>
    <n v="17.254899999999999"/>
    <x v="1"/>
    <s v="plays"/>
    <x v="3617"/>
    <d v="2017-02-28T00:00:00"/>
    <x v="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x v="0"/>
    <n v="56"/>
    <b v="1"/>
    <s v="theater/plays"/>
    <n v="101"/>
    <n v="36.071399999999997"/>
    <x v="1"/>
    <s v="plays"/>
    <x v="3618"/>
    <d v="2015-06-03T15:04:10"/>
    <x v="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x v="3605"/>
    <x v="3619"/>
    <x v="0"/>
    <n v="17"/>
    <b v="1"/>
    <s v="theater/plays"/>
    <n v="113"/>
    <n v="66.470600000000005"/>
    <x v="1"/>
    <s v="plays"/>
    <x v="3619"/>
    <d v="2016-11-19T22:00:00"/>
    <x v="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x v="3620"/>
    <x v="0"/>
    <n v="197"/>
    <b v="1"/>
    <s v="theater/plays"/>
    <n v="105"/>
    <n v="56.066000000000003"/>
    <x v="1"/>
    <s v="plays"/>
    <x v="3620"/>
    <d v="2015-03-05T04:00:00"/>
    <x v="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x v="3607"/>
    <x v="3621"/>
    <x v="0"/>
    <n v="70"/>
    <b v="1"/>
    <s v="theater/plays"/>
    <n v="110"/>
    <n v="47.028599999999997"/>
    <x v="1"/>
    <s v="plays"/>
    <x v="3621"/>
    <d v="2016-09-30T21:00:00"/>
    <x v="0"/>
  </r>
  <r>
    <x v="3622"/>
    <x v="3619"/>
    <s v="5 actors. 39 characters. 1 epic adventure. Presented by the Cradle Theatre Company."/>
    <n v="1000"/>
    <n v="1000.99"/>
    <x v="0"/>
    <s v="US"/>
    <s v="USD"/>
    <x v="3608"/>
    <x v="3622"/>
    <x v="0"/>
    <n v="21"/>
    <b v="1"/>
    <s v="theater/plays"/>
    <n v="100"/>
    <n v="47.666200000000003"/>
    <x v="1"/>
    <s v="plays"/>
    <x v="3622"/>
    <d v="2014-09-28T03:23:00"/>
    <x v="0"/>
  </r>
  <r>
    <x v="3623"/>
    <x v="3620"/>
    <s v="An original play exploring the complications of romantic relationships in all forms."/>
    <n v="2500"/>
    <n v="3000"/>
    <x v="0"/>
    <s v="US"/>
    <s v="USD"/>
    <x v="3609"/>
    <x v="3623"/>
    <x v="0"/>
    <n v="34"/>
    <b v="1"/>
    <s v="theater/plays"/>
    <n v="120"/>
    <n v="88.235299999999995"/>
    <x v="1"/>
    <s v="plays"/>
    <x v="3623"/>
    <d v="2014-07-26T07:00:00"/>
    <x v="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x v="0"/>
    <n v="39"/>
    <b v="1"/>
    <s v="theater/plays"/>
    <n v="105"/>
    <n v="80.7179"/>
    <x v="1"/>
    <s v="plays"/>
    <x v="3624"/>
    <d v="2016-08-23T18:34:50"/>
    <x v="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x v="0"/>
    <n v="78"/>
    <b v="1"/>
    <s v="theater/plays"/>
    <n v="103"/>
    <n v="39.487200000000001"/>
    <x v="1"/>
    <s v="plays"/>
    <x v="3625"/>
    <d v="2015-07-02T15:39:37"/>
    <x v="0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x v="3626"/>
    <x v="0"/>
    <n v="48"/>
    <b v="1"/>
    <s v="theater/plays"/>
    <n v="102"/>
    <n v="84.854200000000006"/>
    <x v="1"/>
    <s v="plays"/>
    <x v="3626"/>
    <d v="2014-08-16T16:00:57"/>
    <x v="0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x v="3627"/>
    <x v="0"/>
    <n v="29"/>
    <b v="1"/>
    <s v="theater/plays"/>
    <n v="100"/>
    <n v="68.965500000000006"/>
    <x v="1"/>
    <s v="plays"/>
    <x v="3627"/>
    <d v="2016-05-21T03:59:00"/>
    <x v="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x v="0"/>
    <n v="0"/>
    <b v="0"/>
    <s v="theater/musical"/>
    <n v="0"/>
    <s v="N/A"/>
    <x v="1"/>
    <s v="musical"/>
    <x v="3628"/>
    <d v="2015-12-13T20:59:56"/>
    <x v="0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x v="3629"/>
    <x v="0"/>
    <n v="2"/>
    <b v="0"/>
    <s v="theater/musical"/>
    <n v="0"/>
    <n v="1"/>
    <x v="1"/>
    <s v="musical"/>
    <x v="3629"/>
    <d v="2016-05-05T17:00:00"/>
    <x v="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x v="3630"/>
    <x v="0"/>
    <n v="1"/>
    <b v="0"/>
    <s v="theater/musical"/>
    <n v="0"/>
    <n v="1"/>
    <x v="1"/>
    <s v="musical"/>
    <x v="3630"/>
    <d v="2014-11-29T21:19:50"/>
    <x v="2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x v="3631"/>
    <x v="0"/>
    <n v="59"/>
    <b v="0"/>
    <s v="theater/musical"/>
    <n v="51"/>
    <n v="147.88140000000001"/>
    <x v="1"/>
    <s v="musical"/>
    <x v="3631"/>
    <d v="2014-09-23T03:59:00"/>
    <x v="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x v="3632"/>
    <x v="0"/>
    <n v="1"/>
    <b v="0"/>
    <s v="theater/musical"/>
    <n v="20"/>
    <n v="100"/>
    <x v="1"/>
    <s v="musical"/>
    <x v="3632"/>
    <d v="2014-11-23T22:29:09"/>
    <x v="2"/>
  </r>
  <r>
    <x v="3633"/>
    <x v="3630"/>
    <s v="SMOKEY AND THE BANDIT: THE MUSICAL_x000a_The classic film, characters and music you love, on stage, LIVE!"/>
    <n v="5000"/>
    <n v="1762"/>
    <x v="2"/>
    <s v="US"/>
    <s v="USD"/>
    <x v="3619"/>
    <x v="3633"/>
    <x v="0"/>
    <n v="31"/>
    <b v="0"/>
    <s v="theater/musical"/>
    <n v="35"/>
    <n v="56.838700000000003"/>
    <x v="1"/>
    <s v="musical"/>
    <x v="3633"/>
    <d v="2016-11-19T01:00:00"/>
    <x v="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x v="3634"/>
    <x v="0"/>
    <n v="18"/>
    <b v="0"/>
    <s v="theater/musical"/>
    <n v="4"/>
    <n v="176.9444"/>
    <x v="1"/>
    <s v="musical"/>
    <x v="3634"/>
    <d v="2017-01-14T03:59:00"/>
    <x v="0"/>
  </r>
  <r>
    <x v="3635"/>
    <x v="3632"/>
    <s v="Mary's Son is a pop opera about Jesus and the hope he brings to all people."/>
    <n v="3500"/>
    <n v="1276"/>
    <x v="2"/>
    <s v="US"/>
    <s v="USD"/>
    <x v="3621"/>
    <x v="3635"/>
    <x v="0"/>
    <n v="10"/>
    <b v="0"/>
    <s v="theater/musical"/>
    <n v="36"/>
    <n v="127.6"/>
    <x v="1"/>
    <s v="musical"/>
    <x v="3635"/>
    <d v="2016-04-20T21:11:16"/>
    <x v="0"/>
  </r>
  <r>
    <x v="3636"/>
    <x v="3633"/>
    <s v="The Brotherâ€™s of B-block is a musical play. A new take on &quot;OZ&quot; _x000a_The Wizard of OZ meets HBO's OZ."/>
    <n v="150000"/>
    <n v="0"/>
    <x v="2"/>
    <s v="US"/>
    <s v="USD"/>
    <x v="3622"/>
    <x v="3636"/>
    <x v="0"/>
    <n v="0"/>
    <b v="0"/>
    <s v="theater/musical"/>
    <n v="0"/>
    <s v="N/A"/>
    <x v="1"/>
    <s v="musical"/>
    <x v="3636"/>
    <d v="2015-09-14T16:40:29"/>
    <x v="0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x v="3637"/>
    <x v="0"/>
    <n v="14"/>
    <b v="0"/>
    <s v="theater/musical"/>
    <n v="31"/>
    <n v="66.142899999999997"/>
    <x v="1"/>
    <s v="musical"/>
    <x v="3637"/>
    <d v="2015-01-01T16:48:55"/>
    <x v="0"/>
  </r>
  <r>
    <x v="3638"/>
    <x v="3635"/>
    <s v="A rock and roll journey that explores love, loss, redemption, duality and ascension."/>
    <n v="3300"/>
    <n v="216"/>
    <x v="2"/>
    <s v="CA"/>
    <s v="CAD"/>
    <x v="3624"/>
    <x v="3638"/>
    <x v="0"/>
    <n v="2"/>
    <b v="0"/>
    <s v="theater/musical"/>
    <n v="7"/>
    <n v="108"/>
    <x v="1"/>
    <s v="musical"/>
    <x v="3638"/>
    <d v="2015-04-19T15:08:52"/>
    <x v="0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x v="3639"/>
    <x v="0"/>
    <n v="1"/>
    <b v="0"/>
    <s v="theater/musical"/>
    <n v="0"/>
    <n v="1"/>
    <x v="1"/>
    <s v="musical"/>
    <x v="3639"/>
    <d v="2016-10-07T15:11:00"/>
    <x v="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x v="3626"/>
    <x v="3640"/>
    <x v="0"/>
    <n v="3"/>
    <b v="0"/>
    <s v="theater/musical"/>
    <n v="6"/>
    <n v="18.333300000000001"/>
    <x v="1"/>
    <s v="musical"/>
    <x v="3640"/>
    <d v="2015-05-10T18:45:30"/>
    <x v="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x v="3641"/>
    <x v="0"/>
    <n v="0"/>
    <b v="0"/>
    <s v="theater/musical"/>
    <n v="0"/>
    <s v="N/A"/>
    <x v="1"/>
    <s v="musical"/>
    <x v="3641"/>
    <d v="2014-10-05T05:00:00"/>
    <x v="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x v="3628"/>
    <x v="3642"/>
    <x v="0"/>
    <n v="2"/>
    <b v="0"/>
    <s v="theater/musical"/>
    <n v="2"/>
    <n v="7.5"/>
    <x v="1"/>
    <s v="musical"/>
    <x v="3642"/>
    <d v="2015-11-30T17:00:00"/>
    <x v="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x v="3629"/>
    <x v="3643"/>
    <x v="0"/>
    <n v="0"/>
    <b v="0"/>
    <s v="theater/musical"/>
    <n v="0"/>
    <s v="N/A"/>
    <x v="1"/>
    <s v="musical"/>
    <x v="3643"/>
    <d v="2015-11-17T04:27:19"/>
    <x v="0"/>
  </r>
  <r>
    <x v="3644"/>
    <x v="3641"/>
    <s v="We are the Saugerties High School drama club. Please help us create our musical to keep theater alive!"/>
    <n v="5000"/>
    <n v="821"/>
    <x v="2"/>
    <s v="US"/>
    <s v="USD"/>
    <x v="3630"/>
    <x v="3644"/>
    <x v="0"/>
    <n v="12"/>
    <b v="0"/>
    <s v="theater/musical"/>
    <n v="16"/>
    <n v="68.416700000000006"/>
    <x v="1"/>
    <s v="musical"/>
    <x v="3644"/>
    <d v="2016-03-08T04:59:00"/>
    <x v="0"/>
  </r>
  <r>
    <x v="3645"/>
    <x v="3642"/>
    <s v="This new musical comedy empowers women and girls of all ages to be themselves in their shoes, whatever shoes they choose."/>
    <n v="1000"/>
    <n v="1"/>
    <x v="2"/>
    <s v="CA"/>
    <s v="CAD"/>
    <x v="3631"/>
    <x v="3645"/>
    <x v="0"/>
    <n v="1"/>
    <b v="0"/>
    <s v="theater/musical"/>
    <n v="0"/>
    <n v="1"/>
    <x v="1"/>
    <s v="musical"/>
    <x v="3645"/>
    <d v="2016-11-22T00:17:18"/>
    <x v="0"/>
  </r>
  <r>
    <x v="3646"/>
    <x v="3643"/>
    <s v="Develop demo materials for new, true story of teen Revolutionary War heroes - for hybrid film/live stage musical"/>
    <n v="10000"/>
    <n v="481"/>
    <x v="2"/>
    <s v="US"/>
    <s v="USD"/>
    <x v="3632"/>
    <x v="3646"/>
    <x v="0"/>
    <n v="8"/>
    <b v="0"/>
    <s v="theater/musical"/>
    <n v="5"/>
    <n v="60.125"/>
    <x v="1"/>
    <s v="musical"/>
    <x v="3646"/>
    <d v="2015-06-16T23:30:00"/>
    <x v="0"/>
  </r>
  <r>
    <x v="3647"/>
    <x v="3644"/>
    <s v="Zachariah Sheldon is a brilliant, darkly twisted brand new musical with music from Mark Newton and script by Anthony Wilkes"/>
    <n v="500"/>
    <n v="30"/>
    <x v="2"/>
    <s v="GB"/>
    <s v="GBP"/>
    <x v="3633"/>
    <x v="3647"/>
    <x v="0"/>
    <n v="2"/>
    <b v="0"/>
    <s v="theater/musical"/>
    <n v="6"/>
    <n v="15"/>
    <x v="1"/>
    <s v="musical"/>
    <x v="3647"/>
    <d v="2016-09-30T17:58:47"/>
    <x v="3"/>
  </r>
  <r>
    <x v="3648"/>
    <x v="3645"/>
    <s v="Help Moth Live! Support Moth and its artist collective to achieve its 2014/15 season."/>
    <n v="40000"/>
    <n v="40153"/>
    <x v="0"/>
    <s v="US"/>
    <s v="USD"/>
    <x v="3634"/>
    <x v="3648"/>
    <x v="0"/>
    <n v="73"/>
    <b v="1"/>
    <s v="theater/plays"/>
    <n v="100"/>
    <n v="550.04110000000003"/>
    <x v="1"/>
    <s v="plays"/>
    <x v="3648"/>
    <d v="2014-10-05T07:00:45"/>
    <x v="0"/>
  </r>
  <r>
    <x v="3649"/>
    <x v="3646"/>
    <s v="Monies raised will help offset production costs of  transportation of set and actors, theatre rental and advertising costs."/>
    <n v="750"/>
    <n v="780"/>
    <x v="0"/>
    <s v="CA"/>
    <s v="CAD"/>
    <x v="3635"/>
    <x v="3649"/>
    <x v="0"/>
    <n v="8"/>
    <b v="1"/>
    <s v="theater/plays"/>
    <n v="104"/>
    <n v="97.5"/>
    <x v="1"/>
    <s v="plays"/>
    <x v="3649"/>
    <d v="2014-06-16T17:06:34"/>
    <x v="0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x v="3650"/>
    <x v="0"/>
    <n v="17"/>
    <b v="1"/>
    <s v="theater/plays"/>
    <n v="100"/>
    <n v="29.411799999999999"/>
    <x v="1"/>
    <s v="plays"/>
    <x v="3650"/>
    <d v="2016-02-02T11:29:44"/>
    <x v="0"/>
  </r>
  <r>
    <x v="3651"/>
    <x v="3648"/>
    <s v="A Chicago staged reading of Jim Cartwright's 1992 play-with-music, &quot;The Rise and Fall of Little Voice.&quot;"/>
    <n v="500"/>
    <n v="520"/>
    <x v="0"/>
    <s v="US"/>
    <s v="USD"/>
    <x v="3637"/>
    <x v="3651"/>
    <x v="0"/>
    <n v="9"/>
    <b v="1"/>
    <s v="theater/plays"/>
    <n v="104"/>
    <n v="57.777799999999999"/>
    <x v="1"/>
    <s v="plays"/>
    <x v="3651"/>
    <d v="2014-08-10T15:59:00"/>
    <x v="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x v="3652"/>
    <x v="0"/>
    <n v="17"/>
    <b v="1"/>
    <s v="theater/plays"/>
    <n v="251"/>
    <n v="44.235300000000002"/>
    <x v="1"/>
    <s v="plays"/>
    <x v="3652"/>
    <d v="2016-08-25T03:59:00"/>
    <x v="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x v="3653"/>
    <x v="0"/>
    <n v="33"/>
    <b v="1"/>
    <s v="theater/plays"/>
    <n v="101"/>
    <n v="60.909100000000002"/>
    <x v="1"/>
    <s v="plays"/>
    <x v="3653"/>
    <d v="2015-08-05T08:43:27"/>
    <x v="0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x v="0"/>
    <n v="38"/>
    <b v="1"/>
    <s v="theater/plays"/>
    <n v="174"/>
    <n v="68.842100000000002"/>
    <x v="1"/>
    <s v="plays"/>
    <x v="3654"/>
    <d v="2016-04-03T17:00:00"/>
    <x v="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x v="3655"/>
    <x v="0"/>
    <n v="79"/>
    <b v="1"/>
    <s v="theater/plays"/>
    <n v="116"/>
    <n v="73.582300000000004"/>
    <x v="1"/>
    <s v="plays"/>
    <x v="3655"/>
    <d v="2015-07-18T06:59:00"/>
    <x v="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x v="3642"/>
    <x v="3656"/>
    <x v="0"/>
    <n v="46"/>
    <b v="1"/>
    <s v="theater/plays"/>
    <n v="106"/>
    <n v="115.0217"/>
    <x v="1"/>
    <s v="plays"/>
    <x v="3656"/>
    <d v="2017-02-01T22:59:00"/>
    <x v="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x v="3657"/>
    <x v="0"/>
    <n v="20"/>
    <b v="1"/>
    <s v="theater/plays"/>
    <n v="111"/>
    <n v="110.75"/>
    <x v="1"/>
    <s v="plays"/>
    <x v="3657"/>
    <d v="2016-06-01T21:42:00"/>
    <x v="0"/>
  </r>
  <r>
    <x v="3658"/>
    <x v="3654"/>
    <s v="Life is hard when your own imaginary friend can't make time for you."/>
    <n v="1500"/>
    <n v="1510"/>
    <x v="0"/>
    <s v="US"/>
    <s v="USD"/>
    <x v="3644"/>
    <x v="3658"/>
    <x v="0"/>
    <n v="20"/>
    <b v="1"/>
    <s v="theater/plays"/>
    <n v="101"/>
    <n v="75.5"/>
    <x v="1"/>
    <s v="plays"/>
    <x v="3658"/>
    <d v="2014-07-02T03:59:00"/>
    <x v="0"/>
  </r>
  <r>
    <x v="3659"/>
    <x v="3655"/>
    <s v="We want you to analyze while we dramatize if people who romanticize can recognize true love in a disguise."/>
    <n v="3000"/>
    <n v="3061"/>
    <x v="0"/>
    <s v="US"/>
    <s v="USD"/>
    <x v="3645"/>
    <x v="3659"/>
    <x v="0"/>
    <n v="13"/>
    <b v="1"/>
    <s v="theater/plays"/>
    <n v="102"/>
    <n v="235.4615"/>
    <x v="1"/>
    <s v="plays"/>
    <x v="3659"/>
    <d v="2015-03-19T14:39:00"/>
    <x v="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x v="3660"/>
    <x v="0"/>
    <n v="22"/>
    <b v="1"/>
    <s v="theater/plays"/>
    <n v="100"/>
    <n v="11.3636"/>
    <x v="1"/>
    <s v="plays"/>
    <x v="3660"/>
    <d v="2014-12-23T21:08:45"/>
    <x v="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x v="0"/>
    <n v="36"/>
    <b v="1"/>
    <s v="theater/plays"/>
    <n v="111"/>
    <n v="92.5"/>
    <x v="1"/>
    <s v="plays"/>
    <x v="3661"/>
    <d v="2016-04-10T04:00:00"/>
    <x v="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x v="3662"/>
    <x v="0"/>
    <n v="40"/>
    <b v="1"/>
    <s v="theater/plays"/>
    <n v="101"/>
    <n v="202.85"/>
    <x v="1"/>
    <s v="plays"/>
    <x v="3662"/>
    <d v="2015-03-31T04:16:54"/>
    <x v="0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x v="3649"/>
    <x v="3663"/>
    <x v="0"/>
    <n v="9"/>
    <b v="1"/>
    <s v="theater/plays"/>
    <n v="104"/>
    <n v="26"/>
    <x v="1"/>
    <s v="plays"/>
    <x v="3663"/>
    <d v="2016-12-21T11:50:30"/>
    <x v="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x v="3664"/>
    <x v="0"/>
    <n v="19"/>
    <b v="1"/>
    <s v="theater/plays"/>
    <n v="109"/>
    <n v="46.052599999999998"/>
    <x v="1"/>
    <s v="plays"/>
    <x v="3664"/>
    <d v="2016-06-16T05:58:09"/>
    <x v="0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x v="3665"/>
    <x v="0"/>
    <n v="14"/>
    <b v="1"/>
    <s v="theater/plays"/>
    <n v="115"/>
    <n v="51"/>
    <x v="1"/>
    <s v="plays"/>
    <x v="3665"/>
    <d v="2015-10-28T19:54:00"/>
    <x v="0"/>
  </r>
  <r>
    <x v="3666"/>
    <x v="3662"/>
    <s v="Artistic Internship @ Ojai Playwrights Conference"/>
    <n v="1200"/>
    <n v="1200"/>
    <x v="0"/>
    <s v="US"/>
    <s v="USD"/>
    <x v="3652"/>
    <x v="3666"/>
    <x v="0"/>
    <n v="38"/>
    <b v="1"/>
    <s v="theater/plays"/>
    <n v="100"/>
    <n v="31.578900000000001"/>
    <x v="1"/>
    <s v="plays"/>
    <x v="3666"/>
    <d v="2014-07-24T07:00:00"/>
    <x v="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x v="3667"/>
    <x v="0"/>
    <n v="58"/>
    <b v="1"/>
    <s v="theater/plays"/>
    <n v="103"/>
    <n v="53.363999999999997"/>
    <x v="1"/>
    <s v="plays"/>
    <x v="3667"/>
    <d v="2015-07-18T23:16:59"/>
    <x v="0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x v="0"/>
    <n v="28"/>
    <b v="1"/>
    <s v="theater/plays"/>
    <n v="104"/>
    <n v="36.964300000000001"/>
    <x v="1"/>
    <s v="plays"/>
    <x v="3668"/>
    <d v="2015-07-23T18:33:00"/>
    <x v="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x v="3669"/>
    <x v="0"/>
    <n v="17"/>
    <b v="1"/>
    <s v="theater/plays"/>
    <n v="138"/>
    <n v="81.2941"/>
    <x v="1"/>
    <s v="plays"/>
    <x v="3669"/>
    <d v="2015-06-11T16:12:17"/>
    <x v="0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x v="3656"/>
    <x v="3670"/>
    <x v="0"/>
    <n v="12"/>
    <b v="1"/>
    <s v="theater/plays"/>
    <n v="110"/>
    <n v="20.083300000000001"/>
    <x v="1"/>
    <s v="plays"/>
    <x v="3670"/>
    <d v="2015-05-31T23:00:00"/>
    <x v="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x v="3671"/>
    <x v="0"/>
    <n v="40"/>
    <b v="1"/>
    <s v="theater/plays"/>
    <n v="101"/>
    <n v="88.25"/>
    <x v="1"/>
    <s v="plays"/>
    <x v="3671"/>
    <d v="2014-07-21T03:59:00"/>
    <x v="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x v="3672"/>
    <x v="0"/>
    <n v="57"/>
    <b v="1"/>
    <s v="theater/plays"/>
    <n v="102"/>
    <n v="53.438600000000001"/>
    <x v="1"/>
    <s v="plays"/>
    <x v="3672"/>
    <d v="2014-09-26T22:43:04"/>
    <x v="0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x v="3659"/>
    <x v="3673"/>
    <x v="0"/>
    <n v="114"/>
    <b v="1"/>
    <s v="theater/plays"/>
    <n v="114"/>
    <n v="39.868400000000001"/>
    <x v="1"/>
    <s v="plays"/>
    <x v="3673"/>
    <d v="2014-11-05T12:52:00"/>
    <x v="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x v="0"/>
    <n v="31"/>
    <b v="1"/>
    <s v="theater/plays"/>
    <n v="100"/>
    <n v="145.16130000000001"/>
    <x v="1"/>
    <s v="plays"/>
    <x v="3674"/>
    <d v="2016-09-03T20:57:09"/>
    <x v="0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x v="3661"/>
    <x v="3675"/>
    <x v="0"/>
    <n v="3"/>
    <b v="1"/>
    <s v="theater/plays"/>
    <n v="140"/>
    <n v="23.333300000000001"/>
    <x v="1"/>
    <s v="plays"/>
    <x v="3675"/>
    <d v="2016-05-15T23:00:00"/>
    <x v="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x v="3676"/>
    <x v="0"/>
    <n v="16"/>
    <b v="1"/>
    <s v="theater/plays"/>
    <n v="129"/>
    <n v="64.375"/>
    <x v="1"/>
    <s v="plays"/>
    <x v="3676"/>
    <d v="2014-09-12T19:34:44"/>
    <x v="0"/>
  </r>
  <r>
    <x v="3677"/>
    <x v="3673"/>
    <s v="Goldfish Memory Productions seeks at least $12,000 to begin their first 3 professional projects."/>
    <n v="12000"/>
    <n v="12348.5"/>
    <x v="0"/>
    <s v="US"/>
    <s v="USD"/>
    <x v="3663"/>
    <x v="3677"/>
    <x v="0"/>
    <n v="199"/>
    <b v="1"/>
    <s v="theater/plays"/>
    <n v="103"/>
    <n v="62.052799999999998"/>
    <x v="1"/>
    <s v="plays"/>
    <x v="3677"/>
    <d v="2014-07-03T03:59:00"/>
    <x v="0"/>
  </r>
  <r>
    <x v="3678"/>
    <x v="3674"/>
    <s v="The Ugly Collective takes Some big Some bang to the Underbelly Venues at the Edinburgh Fringe!"/>
    <n v="2000"/>
    <n v="2050"/>
    <x v="0"/>
    <s v="GB"/>
    <s v="GBP"/>
    <x v="3664"/>
    <x v="3678"/>
    <x v="0"/>
    <n v="31"/>
    <b v="1"/>
    <s v="theater/plays"/>
    <n v="103"/>
    <n v="66.129000000000005"/>
    <x v="1"/>
    <s v="plays"/>
    <x v="3678"/>
    <d v="2015-05-31T12:44:58"/>
    <x v="0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x v="3679"/>
    <x v="0"/>
    <n v="30"/>
    <b v="1"/>
    <s v="theater/plays"/>
    <n v="110"/>
    <n v="73.400000000000006"/>
    <x v="1"/>
    <s v="plays"/>
    <x v="3679"/>
    <d v="2014-07-01T04:59:00"/>
    <x v="0"/>
  </r>
  <r>
    <x v="3680"/>
    <x v="3676"/>
    <s v="In The Dudleys! family memories are brought to life as a malfunctioning 8-bit video game. Press Start."/>
    <n v="3000"/>
    <n v="3383"/>
    <x v="0"/>
    <s v="US"/>
    <s v="USD"/>
    <x v="3666"/>
    <x v="3680"/>
    <x v="0"/>
    <n v="34"/>
    <b v="1"/>
    <s v="theater/plays"/>
    <n v="113"/>
    <n v="99.5"/>
    <x v="1"/>
    <s v="plays"/>
    <x v="3680"/>
    <d v="2016-10-05T10:53:54"/>
    <x v="0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x v="0"/>
    <n v="18"/>
    <b v="1"/>
    <s v="theater/plays"/>
    <n v="112"/>
    <n v="62.166699999999999"/>
    <x v="1"/>
    <s v="plays"/>
    <x v="3681"/>
    <d v="2016-01-15T15:38:10"/>
    <x v="0"/>
  </r>
  <r>
    <x v="3682"/>
    <x v="3678"/>
    <s v="My one-woman show invites audiences to join me on my path to pregnancy as I share my neuroses, challenges and revelations."/>
    <n v="3000"/>
    <n v="4176"/>
    <x v="0"/>
    <s v="US"/>
    <s v="USD"/>
    <x v="3668"/>
    <x v="3682"/>
    <x v="0"/>
    <n v="67"/>
    <b v="1"/>
    <s v="theater/plays"/>
    <n v="139"/>
    <n v="62.328400000000002"/>
    <x v="1"/>
    <s v="plays"/>
    <x v="3682"/>
    <d v="2014-06-16T06:59:00"/>
    <x v="0"/>
  </r>
  <r>
    <x v="3683"/>
    <x v="3679"/>
    <s v="A Krumpus Story is a dark holiday comedy for anyone who wants a little more spice in their holiday fare."/>
    <n v="3500"/>
    <n v="3880"/>
    <x v="0"/>
    <s v="US"/>
    <s v="USD"/>
    <x v="3669"/>
    <x v="3683"/>
    <x v="0"/>
    <n v="66"/>
    <b v="1"/>
    <s v="theater/plays"/>
    <n v="111"/>
    <n v="58.7879"/>
    <x v="1"/>
    <s v="plays"/>
    <x v="3683"/>
    <d v="2016-10-20T02:48:16"/>
    <x v="0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x v="3684"/>
    <x v="0"/>
    <n v="23"/>
    <b v="1"/>
    <s v="theater/plays"/>
    <n v="139"/>
    <n v="45.347799999999999"/>
    <x v="1"/>
    <s v="plays"/>
    <x v="3684"/>
    <d v="2015-09-02T04:19:46"/>
    <x v="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x v="3671"/>
    <x v="3685"/>
    <x v="0"/>
    <n v="126"/>
    <b v="1"/>
    <s v="theater/plays"/>
    <n v="106"/>
    <n v="41.944400000000002"/>
    <x v="1"/>
    <s v="plays"/>
    <x v="3685"/>
    <d v="2014-05-19T21:00:00"/>
    <x v="0"/>
  </r>
  <r>
    <x v="3686"/>
    <x v="3682"/>
    <s v="This October, in association with Rogue Productions at FSU, I will be directing a production of Dog sees God."/>
    <n v="350"/>
    <n v="355"/>
    <x v="0"/>
    <s v="US"/>
    <s v="USD"/>
    <x v="3672"/>
    <x v="3686"/>
    <x v="0"/>
    <n v="6"/>
    <b v="1"/>
    <s v="theater/plays"/>
    <n v="101"/>
    <n v="59.166699999999999"/>
    <x v="1"/>
    <s v="plays"/>
    <x v="3686"/>
    <d v="2015-08-29T03:59:00"/>
    <x v="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x v="0"/>
    <n v="25"/>
    <b v="1"/>
    <s v="theater/plays"/>
    <n v="100"/>
    <n v="200.49"/>
    <x v="1"/>
    <s v="plays"/>
    <x v="3687"/>
    <d v="2014-06-27T05:14:15"/>
    <x v="0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x v="3674"/>
    <x v="3688"/>
    <x v="0"/>
    <n v="39"/>
    <b v="1"/>
    <s v="theater/plays"/>
    <n v="109"/>
    <n v="83.974400000000003"/>
    <x v="1"/>
    <s v="plays"/>
    <x v="3688"/>
    <d v="2014-08-08T18:53:24"/>
    <x v="0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x v="0"/>
    <n v="62"/>
    <b v="1"/>
    <s v="theater/plays"/>
    <n v="118"/>
    <n v="57.258099999999999"/>
    <x v="1"/>
    <s v="plays"/>
    <x v="3689"/>
    <d v="2015-06-21T22:25:00"/>
    <x v="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x v="3676"/>
    <x v="3690"/>
    <x v="0"/>
    <n v="31"/>
    <b v="1"/>
    <s v="theater/plays"/>
    <n v="120"/>
    <n v="58.064500000000002"/>
    <x v="1"/>
    <s v="plays"/>
    <x v="3690"/>
    <d v="2014-11-27T15:21:23"/>
    <x v="0"/>
  </r>
  <r>
    <x v="3691"/>
    <x v="3687"/>
    <s v="World Premiere of last play written by Amiri Baraka"/>
    <n v="40000"/>
    <n v="51184"/>
    <x v="0"/>
    <s v="US"/>
    <s v="USD"/>
    <x v="3677"/>
    <x v="3691"/>
    <x v="0"/>
    <n v="274"/>
    <b v="1"/>
    <s v="theater/plays"/>
    <n v="128"/>
    <n v="186.80289999999999"/>
    <x v="1"/>
    <s v="plays"/>
    <x v="3691"/>
    <d v="2015-03-02T04:59:00"/>
    <x v="0"/>
  </r>
  <r>
    <x v="3692"/>
    <x v="3688"/>
    <s v="Help us independently produce two great comedies by Christopher Durang."/>
    <n v="1000"/>
    <n v="1260"/>
    <x v="0"/>
    <s v="US"/>
    <s v="USD"/>
    <x v="3678"/>
    <x v="3692"/>
    <x v="0"/>
    <n v="17"/>
    <b v="1"/>
    <s v="theater/plays"/>
    <n v="126"/>
    <n v="74.117599999999996"/>
    <x v="1"/>
    <s v="plays"/>
    <x v="3692"/>
    <d v="2014-09-19T00:00:00"/>
    <x v="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x v="3693"/>
    <x v="0"/>
    <n v="14"/>
    <b v="1"/>
    <s v="theater/plays"/>
    <n v="129"/>
    <n v="30.714300000000001"/>
    <x v="1"/>
    <s v="plays"/>
    <x v="3693"/>
    <d v="2015-11-30T22:30:00"/>
    <x v="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x v="3680"/>
    <x v="3694"/>
    <x v="0"/>
    <n v="60"/>
    <b v="1"/>
    <s v="theater/plays"/>
    <n v="107"/>
    <n v="62.666699999999999"/>
    <x v="1"/>
    <s v="plays"/>
    <x v="3694"/>
    <d v="2016-06-06T02:00:00"/>
    <x v="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x v="3695"/>
    <x v="0"/>
    <n v="33"/>
    <b v="1"/>
    <s v="theater/plays"/>
    <n v="100"/>
    <n v="121.36360000000001"/>
    <x v="1"/>
    <s v="plays"/>
    <x v="3695"/>
    <d v="2015-01-11T20:53:30"/>
    <x v="0"/>
  </r>
  <r>
    <x v="3696"/>
    <x v="3692"/>
    <s v="We are 10 years old - please help us celebrate the last 10 years and secure our future for the next 10 years."/>
    <n v="2000"/>
    <n v="3100"/>
    <x v="0"/>
    <s v="GB"/>
    <s v="GBP"/>
    <x v="3682"/>
    <x v="3696"/>
    <x v="0"/>
    <n v="78"/>
    <b v="1"/>
    <s v="theater/plays"/>
    <n v="155"/>
    <n v="39.743600000000001"/>
    <x v="1"/>
    <s v="plays"/>
    <x v="3696"/>
    <d v="2015-02-13T14:48:36"/>
    <x v="0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x v="3697"/>
    <x v="0"/>
    <n v="30"/>
    <b v="1"/>
    <s v="theater/plays"/>
    <n v="108"/>
    <n v="72"/>
    <x v="1"/>
    <s v="plays"/>
    <x v="3697"/>
    <d v="2016-05-10T11:10:48"/>
    <x v="0"/>
  </r>
  <r>
    <x v="3698"/>
    <x v="3694"/>
    <s v="Two great political plays, separated in authorship by four hundred years but united in their urgency."/>
    <n v="5000"/>
    <n v="5526"/>
    <x v="0"/>
    <s v="US"/>
    <s v="USD"/>
    <x v="3684"/>
    <x v="3698"/>
    <x v="0"/>
    <n v="136"/>
    <b v="1"/>
    <s v="theater/plays"/>
    <n v="111"/>
    <n v="40.632399999999997"/>
    <x v="1"/>
    <s v="plays"/>
    <x v="3698"/>
    <d v="2016-03-02T19:21:27"/>
    <x v="0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x v="3699"/>
    <x v="0"/>
    <n v="40"/>
    <b v="1"/>
    <s v="theater/plays"/>
    <n v="101"/>
    <n v="63"/>
    <x v="1"/>
    <s v="plays"/>
    <x v="3699"/>
    <d v="2014-10-15T14:26:56"/>
    <x v="0"/>
  </r>
  <r>
    <x v="3700"/>
    <x v="3696"/>
    <s v="Help me produce the play I have written for my senior project!"/>
    <n v="500"/>
    <n v="606"/>
    <x v="0"/>
    <s v="US"/>
    <s v="USD"/>
    <x v="3686"/>
    <x v="3700"/>
    <x v="0"/>
    <n v="18"/>
    <b v="1"/>
    <s v="theater/plays"/>
    <n v="121"/>
    <n v="33.666699999999999"/>
    <x v="1"/>
    <s v="plays"/>
    <x v="3700"/>
    <d v="2014-09-30T16:00:00"/>
    <x v="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x v="3701"/>
    <x v="0"/>
    <n v="39"/>
    <b v="1"/>
    <s v="theater/plays"/>
    <n v="100"/>
    <n v="38.589700000000001"/>
    <x v="1"/>
    <s v="plays"/>
    <x v="3701"/>
    <d v="2015-06-04T12:59:53"/>
    <x v="0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x v="0"/>
    <n v="21"/>
    <b v="1"/>
    <s v="theater/plays"/>
    <n v="109"/>
    <n v="155.95240000000001"/>
    <x v="1"/>
    <s v="plays"/>
    <x v="3702"/>
    <d v="2016-07-10T22:59:00"/>
    <x v="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x v="0"/>
    <n v="30"/>
    <b v="1"/>
    <s v="theater/plays"/>
    <n v="123"/>
    <n v="43.2"/>
    <x v="1"/>
    <s v="plays"/>
    <x v="3703"/>
    <d v="2016-08-13T06:59:00"/>
    <x v="0"/>
  </r>
  <r>
    <x v="3704"/>
    <x v="3700"/>
    <s v="The award-winning Nottingham New Theatre presents an exciting experimental play about the multi-universe theory and love."/>
    <n v="300"/>
    <n v="409.01"/>
    <x v="0"/>
    <s v="GB"/>
    <s v="GBP"/>
    <x v="3690"/>
    <x v="3704"/>
    <x v="0"/>
    <n v="27"/>
    <b v="1"/>
    <s v="theater/plays"/>
    <n v="136"/>
    <n v="15.1485"/>
    <x v="1"/>
    <s v="plays"/>
    <x v="3704"/>
    <d v="2016-05-31T16:33:14"/>
    <x v="0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x v="3691"/>
    <x v="3705"/>
    <x v="0"/>
    <n v="35"/>
    <b v="1"/>
    <s v="theater/plays"/>
    <n v="103"/>
    <n v="83.571399999999997"/>
    <x v="1"/>
    <s v="plays"/>
    <x v="3705"/>
    <d v="2014-06-23T18:00:00"/>
    <x v="0"/>
  </r>
  <r>
    <x v="3706"/>
    <x v="3702"/>
    <s v="Our original dramatic adaption of this Mozart opera is staged to create visually stunning fun with live music."/>
    <n v="1500"/>
    <n v="1820"/>
    <x v="0"/>
    <s v="US"/>
    <s v="USD"/>
    <x v="3692"/>
    <x v="3706"/>
    <x v="0"/>
    <n v="13"/>
    <b v="1"/>
    <s v="theater/plays"/>
    <n v="121"/>
    <n v="140"/>
    <x v="1"/>
    <s v="plays"/>
    <x v="3706"/>
    <d v="2014-09-12T21:55:49"/>
    <x v="0"/>
  </r>
  <r>
    <x v="3707"/>
    <x v="3703"/>
    <s v="Support this collection of new plays by Kansas City writers and the artists who are bringing it to life!"/>
    <n v="1000"/>
    <n v="1860"/>
    <x v="0"/>
    <s v="US"/>
    <s v="USD"/>
    <x v="3693"/>
    <x v="3707"/>
    <x v="0"/>
    <n v="23"/>
    <b v="1"/>
    <s v="theater/plays"/>
    <n v="186"/>
    <n v="80.869600000000005"/>
    <x v="1"/>
    <s v="plays"/>
    <x v="3707"/>
    <d v="2016-07-22T05:26:00"/>
    <x v="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x v="3708"/>
    <x v="0"/>
    <n v="39"/>
    <b v="1"/>
    <s v="theater/plays"/>
    <n v="300"/>
    <n v="53.846200000000003"/>
    <x v="1"/>
    <s v="plays"/>
    <x v="3708"/>
    <d v="2014-07-04T03:24:46"/>
    <x v="0"/>
  </r>
  <r>
    <x v="3709"/>
    <x v="3705"/>
    <s v="The filthily talented Ruby and Darling, take you on a raunch-tastic musical discovery of life with a vagina. #sayno"/>
    <n v="1000"/>
    <n v="1082.5"/>
    <x v="0"/>
    <s v="GB"/>
    <s v="GBP"/>
    <x v="3695"/>
    <x v="3709"/>
    <x v="0"/>
    <n v="35"/>
    <b v="1"/>
    <s v="theater/plays"/>
    <n v="108"/>
    <n v="30.928599999999999"/>
    <x v="1"/>
    <s v="plays"/>
    <x v="3709"/>
    <d v="2014-06-25T16:59:06"/>
    <x v="0"/>
  </r>
  <r>
    <x v="3710"/>
    <x v="3706"/>
    <s v="A comedy about, life, death, men, women, and the power of a good Kegel."/>
    <n v="1300"/>
    <n v="1835"/>
    <x v="0"/>
    <s v="US"/>
    <s v="USD"/>
    <x v="3696"/>
    <x v="3710"/>
    <x v="0"/>
    <n v="27"/>
    <b v="1"/>
    <s v="theater/plays"/>
    <n v="141"/>
    <n v="67.962999999999994"/>
    <x v="1"/>
    <s v="plays"/>
    <x v="3710"/>
    <d v="2015-04-03T13:49:48"/>
    <x v="0"/>
  </r>
  <r>
    <x v="3711"/>
    <x v="3707"/>
    <s v="Two teachers and twenty kids bring one of Shakespeare's plays to life!"/>
    <n v="500"/>
    <n v="570"/>
    <x v="0"/>
    <s v="US"/>
    <s v="USD"/>
    <x v="3174"/>
    <x v="3711"/>
    <x v="0"/>
    <n v="21"/>
    <b v="1"/>
    <s v="theater/plays"/>
    <n v="114"/>
    <n v="27.142900000000001"/>
    <x v="1"/>
    <s v="plays"/>
    <x v="3711"/>
    <d v="2014-06-15T16:00:00"/>
    <x v="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x v="3712"/>
    <x v="0"/>
    <n v="104"/>
    <b v="1"/>
    <s v="theater/plays"/>
    <n v="154"/>
    <n v="110.86539999999999"/>
    <x v="1"/>
    <s v="plays"/>
    <x v="3712"/>
    <d v="2015-05-31T06:59:00"/>
    <x v="0"/>
  </r>
  <r>
    <x v="3713"/>
    <x v="3709"/>
    <s v="Matt Fotis's play, Nights on the Couch, was accepted to the 28th Annual Strawberry One Act Festival! Show your support!"/>
    <n v="2000"/>
    <n v="2030"/>
    <x v="0"/>
    <s v="US"/>
    <s v="USD"/>
    <x v="3698"/>
    <x v="3713"/>
    <x v="0"/>
    <n v="19"/>
    <b v="1"/>
    <s v="theater/plays"/>
    <n v="102"/>
    <n v="106.8421"/>
    <x v="1"/>
    <s v="plays"/>
    <x v="3713"/>
    <d v="2016-06-04T17:42:46"/>
    <x v="0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x v="3714"/>
    <x v="0"/>
    <n v="97"/>
    <b v="1"/>
    <s v="theater/plays"/>
    <n v="102"/>
    <n v="105.5155"/>
    <x v="1"/>
    <s v="plays"/>
    <x v="3714"/>
    <d v="2015-05-26T03:59:00"/>
    <x v="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x v="3715"/>
    <x v="0"/>
    <n v="27"/>
    <b v="1"/>
    <s v="theater/plays"/>
    <n v="103"/>
    <n v="132.96299999999999"/>
    <x v="1"/>
    <s v="plays"/>
    <x v="3715"/>
    <d v="2015-03-31T12:52:00"/>
    <x v="0"/>
  </r>
  <r>
    <x v="3716"/>
    <x v="3712"/>
    <s v="I am raising money to pay for the rights to produce Sylvia by A.R. Gurney. The show will be a fundraiser for Wayside Waifs."/>
    <n v="800"/>
    <n v="1246"/>
    <x v="0"/>
    <s v="US"/>
    <s v="USD"/>
    <x v="3701"/>
    <x v="3716"/>
    <x v="0"/>
    <n v="24"/>
    <b v="1"/>
    <s v="theater/plays"/>
    <n v="156"/>
    <n v="51.916699999999999"/>
    <x v="1"/>
    <s v="plays"/>
    <x v="3716"/>
    <d v="2016-01-21T21:18:29"/>
    <x v="0"/>
  </r>
  <r>
    <x v="3717"/>
    <x v="3713"/>
    <s v="A heart-warming comedy by award-winning writer about Love, Sex, Friendship of three old gay men in their 60s'!"/>
    <n v="4000"/>
    <n v="4030"/>
    <x v="0"/>
    <s v="GB"/>
    <s v="GBP"/>
    <x v="3702"/>
    <x v="3717"/>
    <x v="0"/>
    <n v="13"/>
    <b v="1"/>
    <s v="theater/plays"/>
    <n v="101"/>
    <n v="310"/>
    <x v="1"/>
    <s v="plays"/>
    <x v="3717"/>
    <d v="2015-05-09T20:47:29"/>
    <x v="0"/>
  </r>
  <r>
    <x v="3718"/>
    <x v="3714"/>
    <s v="William Carlisle has the world at his feet but its weight on his shoulders. He is intelligent, articulate and fucked."/>
    <n v="500"/>
    <n v="1197"/>
    <x v="0"/>
    <s v="GB"/>
    <s v="GBP"/>
    <x v="3703"/>
    <x v="3718"/>
    <x v="0"/>
    <n v="46"/>
    <b v="1"/>
    <s v="theater/plays"/>
    <n v="239"/>
    <n v="26.021699999999999"/>
    <x v="1"/>
    <s v="plays"/>
    <x v="3718"/>
    <d v="2015-02-27T17:11:15"/>
    <x v="0"/>
  </r>
  <r>
    <x v="3719"/>
    <x v="3715"/>
    <s v="A new piece of physical theatre about love, regret and longing."/>
    <n v="200"/>
    <n v="420"/>
    <x v="0"/>
    <s v="GB"/>
    <s v="GBP"/>
    <x v="3704"/>
    <x v="3719"/>
    <x v="0"/>
    <n v="4"/>
    <b v="1"/>
    <s v="theater/plays"/>
    <n v="210"/>
    <n v="105"/>
    <x v="1"/>
    <s v="plays"/>
    <x v="3719"/>
    <d v="2015-06-22T17:31:06"/>
    <x v="0"/>
  </r>
  <r>
    <x v="3720"/>
    <x v="3716"/>
    <s v="Breaking the American Indian stereotype in the American Theatre."/>
    <n v="3300"/>
    <n v="3449"/>
    <x v="0"/>
    <s v="US"/>
    <s v="USD"/>
    <x v="3705"/>
    <x v="3720"/>
    <x v="0"/>
    <n v="40"/>
    <b v="1"/>
    <s v="theater/plays"/>
    <n v="105"/>
    <n v="86.224999999999994"/>
    <x v="1"/>
    <s v="plays"/>
    <x v="3720"/>
    <d v="2015-07-02T23:50:06"/>
    <x v="0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x v="0"/>
    <n v="44"/>
    <b v="1"/>
    <s v="theater/plays"/>
    <n v="101"/>
    <n v="114.5455"/>
    <x v="1"/>
    <s v="plays"/>
    <x v="3721"/>
    <d v="2014-11-05T23:28:04"/>
    <x v="0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x v="0"/>
    <n v="35"/>
    <b v="1"/>
    <s v="theater/plays"/>
    <n v="111"/>
    <n v="47.6571"/>
    <x v="1"/>
    <s v="plays"/>
    <x v="3722"/>
    <d v="2016-02-11T22:59:00"/>
    <x v="0"/>
  </r>
  <r>
    <x v="3723"/>
    <x v="3719"/>
    <s v="Saltmine Theatre Company present Beauty and the Beast:"/>
    <n v="4500"/>
    <n v="4592"/>
    <x v="0"/>
    <s v="GB"/>
    <s v="GBP"/>
    <x v="3708"/>
    <x v="3723"/>
    <x v="0"/>
    <n v="63"/>
    <b v="1"/>
    <s v="theater/plays"/>
    <n v="102"/>
    <n v="72.888900000000007"/>
    <x v="1"/>
    <s v="plays"/>
    <x v="3723"/>
    <d v="2014-11-30T19:04:22"/>
    <x v="0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x v="0"/>
    <n v="89"/>
    <b v="1"/>
    <s v="theater/plays"/>
    <n v="103"/>
    <n v="49.545499999999997"/>
    <x v="1"/>
    <s v="plays"/>
    <x v="3724"/>
    <d v="2016-05-04T23:00:00"/>
    <x v="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x v="3725"/>
    <x v="0"/>
    <n v="15"/>
    <b v="1"/>
    <s v="theater/plays"/>
    <n v="127"/>
    <n v="25.4"/>
    <x v="1"/>
    <s v="plays"/>
    <x v="3725"/>
    <d v="2016-02-18T21:30:00"/>
    <x v="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x v="3726"/>
    <x v="0"/>
    <n v="46"/>
    <b v="1"/>
    <s v="theater/plays"/>
    <n v="339"/>
    <n v="62.587000000000003"/>
    <x v="1"/>
    <s v="plays"/>
    <x v="3726"/>
    <d v="2016-04-29T21:00:00"/>
    <x v="0"/>
  </r>
  <r>
    <x v="3727"/>
    <x v="3723"/>
    <s v="It's exactly what you think it is: a historical parody of your favorite sitcom about a bar and its psychiatrist spinoff!"/>
    <n v="2000"/>
    <n v="2015"/>
    <x v="0"/>
    <s v="US"/>
    <s v="USD"/>
    <x v="3712"/>
    <x v="3727"/>
    <x v="0"/>
    <n v="33"/>
    <b v="1"/>
    <s v="theater/plays"/>
    <n v="101"/>
    <n v="61.060600000000001"/>
    <x v="1"/>
    <s v="plays"/>
    <x v="3727"/>
    <d v="2016-10-20T04:55:00"/>
    <x v="0"/>
  </r>
  <r>
    <x v="3728"/>
    <x v="3724"/>
    <s v="Bare Bones Shakespeare's first season will start with a DFW school touring show: Romeo and Juliet."/>
    <n v="20000"/>
    <n v="1862"/>
    <x v="2"/>
    <s v="US"/>
    <s v="USD"/>
    <x v="3713"/>
    <x v="3728"/>
    <x v="0"/>
    <n v="31"/>
    <b v="0"/>
    <s v="theater/plays"/>
    <n v="9"/>
    <n v="60.064500000000002"/>
    <x v="1"/>
    <s v="plays"/>
    <x v="3728"/>
    <d v="2015-08-19T04:06:16"/>
    <x v="0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x v="3729"/>
    <x v="0"/>
    <n v="5"/>
    <b v="0"/>
    <s v="theater/plays"/>
    <n v="7"/>
    <n v="72.400000000000006"/>
    <x v="1"/>
    <s v="plays"/>
    <x v="3729"/>
    <d v="2015-03-23T03:55:12"/>
    <x v="0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x v="3715"/>
    <x v="3730"/>
    <x v="0"/>
    <n v="1"/>
    <b v="0"/>
    <s v="theater/plays"/>
    <n v="10"/>
    <n v="100"/>
    <x v="1"/>
    <s v="plays"/>
    <x v="3730"/>
    <d v="2015-08-17T16:15:59"/>
    <x v="0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x v="3716"/>
    <x v="3731"/>
    <x v="0"/>
    <n v="12"/>
    <b v="0"/>
    <s v="theater/plays"/>
    <n v="11"/>
    <n v="51.666699999999999"/>
    <x v="1"/>
    <s v="plays"/>
    <x v="3731"/>
    <d v="2015-01-10T03:23:00"/>
    <x v="0"/>
  </r>
  <r>
    <x v="3732"/>
    <x v="3728"/>
    <s v="Mijn solo voorstelling gaat over Elektra (Sophokles) en hoe zij als jongere alles beleeft en meemaakt!"/>
    <n v="850"/>
    <n v="131"/>
    <x v="2"/>
    <s v="NL"/>
    <s v="EUR"/>
    <x v="3717"/>
    <x v="3732"/>
    <x v="0"/>
    <n v="4"/>
    <b v="0"/>
    <s v="theater/plays"/>
    <n v="15"/>
    <n v="32.75"/>
    <x v="1"/>
    <s v="plays"/>
    <x v="3732"/>
    <d v="2015-01-24T12:00:00"/>
    <x v="0"/>
  </r>
  <r>
    <x v="3733"/>
    <x v="3729"/>
    <s v="want to donate tickets to residents who live in the community that cant afford the 35.00 price of ticket"/>
    <n v="1500"/>
    <n v="0"/>
    <x v="2"/>
    <s v="US"/>
    <s v="USD"/>
    <x v="3718"/>
    <x v="3733"/>
    <x v="0"/>
    <n v="0"/>
    <b v="0"/>
    <s v="theater/plays"/>
    <n v="0"/>
    <s v="N/A"/>
    <x v="1"/>
    <s v="plays"/>
    <x v="3733"/>
    <d v="2015-04-18T22:30:00"/>
    <x v="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x v="3734"/>
    <x v="0"/>
    <n v="7"/>
    <b v="0"/>
    <s v="theater/plays"/>
    <n v="28"/>
    <n v="61"/>
    <x v="1"/>
    <s v="plays"/>
    <x v="3734"/>
    <d v="2015-05-25T21:38:16"/>
    <x v="0"/>
  </r>
  <r>
    <x v="3735"/>
    <x v="3731"/>
    <s v="Young Actor's taking on a Jacobean tragedy. Family, betrayal, love, lust, sex and death."/>
    <n v="150"/>
    <n v="20"/>
    <x v="2"/>
    <s v="GB"/>
    <s v="GBP"/>
    <x v="3720"/>
    <x v="3735"/>
    <x v="0"/>
    <n v="2"/>
    <b v="0"/>
    <s v="theater/plays"/>
    <n v="13"/>
    <n v="10"/>
    <x v="1"/>
    <s v="plays"/>
    <x v="3735"/>
    <d v="2015-05-28T16:38:09"/>
    <x v="0"/>
  </r>
  <r>
    <x v="3736"/>
    <x v="3732"/>
    <s v="Hot Dogs is a new play that tackles sexism in schools and addresses issues that current sex/relationship education fails to."/>
    <n v="1500"/>
    <n v="10"/>
    <x v="2"/>
    <s v="GB"/>
    <s v="GBP"/>
    <x v="3721"/>
    <x v="3736"/>
    <x v="0"/>
    <n v="1"/>
    <b v="0"/>
    <s v="theater/plays"/>
    <n v="1"/>
    <n v="10"/>
    <x v="1"/>
    <s v="plays"/>
    <x v="3736"/>
    <d v="2015-03-23T18:00:00"/>
    <x v="0"/>
  </r>
  <r>
    <x v="3737"/>
    <x v="3476"/>
    <s v="The ASU Theatre and Shakespeare Club presents Measure For Measure directed by Jordyn Ochser."/>
    <n v="700"/>
    <n v="150"/>
    <x v="2"/>
    <s v="US"/>
    <s v="USD"/>
    <x v="3722"/>
    <x v="3737"/>
    <x v="0"/>
    <n v="4"/>
    <b v="0"/>
    <s v="theater/plays"/>
    <n v="21"/>
    <n v="37.5"/>
    <x v="1"/>
    <s v="plays"/>
    <x v="3737"/>
    <d v="2015-11-12T06:59:00"/>
    <x v="0"/>
  </r>
  <r>
    <x v="3738"/>
    <x v="3733"/>
    <s v="A filmic, fast-paced exploration of trust, making its debut at Camden People's Theatre this July."/>
    <n v="1500"/>
    <n v="270"/>
    <x v="2"/>
    <s v="GB"/>
    <s v="GBP"/>
    <x v="3723"/>
    <x v="3738"/>
    <x v="0"/>
    <n v="6"/>
    <b v="0"/>
    <s v="theater/plays"/>
    <n v="18"/>
    <n v="45"/>
    <x v="1"/>
    <s v="plays"/>
    <x v="3738"/>
    <d v="2014-07-15T22:00:00"/>
    <x v="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x v="3739"/>
    <x v="0"/>
    <n v="8"/>
    <b v="0"/>
    <s v="theater/plays"/>
    <n v="20"/>
    <n v="100.625"/>
    <x v="1"/>
    <s v="plays"/>
    <x v="3739"/>
    <d v="2016-07-17T10:47:48"/>
    <x v="0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x v="0"/>
    <n v="14"/>
    <b v="0"/>
    <s v="theater/plays"/>
    <n v="18"/>
    <n v="25.571400000000001"/>
    <x v="1"/>
    <s v="plays"/>
    <x v="3740"/>
    <d v="2014-08-12T01:53:58"/>
    <x v="0"/>
  </r>
  <r>
    <x v="3741"/>
    <x v="3736"/>
    <s v="A small community with a love for theater would like to continue. Help the children of this community continue."/>
    <n v="20000"/>
    <n v="0"/>
    <x v="2"/>
    <s v="US"/>
    <s v="USD"/>
    <x v="3726"/>
    <x v="3741"/>
    <x v="0"/>
    <n v="0"/>
    <b v="0"/>
    <s v="theater/plays"/>
    <n v="0"/>
    <s v="N/A"/>
    <x v="1"/>
    <s v="plays"/>
    <x v="3741"/>
    <d v="2015-12-17T22:05:50"/>
    <x v="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x v="3742"/>
    <x v="0"/>
    <n v="4"/>
    <b v="0"/>
    <s v="theater/plays"/>
    <n v="2"/>
    <n v="25"/>
    <x v="1"/>
    <s v="plays"/>
    <x v="3742"/>
    <d v="2014-09-06T05:09:04"/>
    <x v="0"/>
  </r>
  <r>
    <x v="3743"/>
    <x v="3738"/>
    <s v="I'm taking the Adventures of Huckleberry Finn puppet show down the Mississippi River!"/>
    <n v="2200"/>
    <n v="0"/>
    <x v="2"/>
    <s v="US"/>
    <s v="USD"/>
    <x v="3728"/>
    <x v="3743"/>
    <x v="0"/>
    <n v="0"/>
    <b v="0"/>
    <s v="theater/plays"/>
    <n v="0"/>
    <s v="N/A"/>
    <x v="1"/>
    <s v="plays"/>
    <x v="3743"/>
    <d v="2014-07-03T17:02:44"/>
    <x v="0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x v="3729"/>
    <x v="3744"/>
    <x v="0"/>
    <n v="0"/>
    <b v="0"/>
    <s v="theater/plays"/>
    <n v="0"/>
    <s v="N/A"/>
    <x v="1"/>
    <s v="plays"/>
    <x v="3744"/>
    <d v="2014-07-05T03:59:00"/>
    <x v="0"/>
  </r>
  <r>
    <x v="3745"/>
    <x v="3740"/>
    <s v="Tyke wants to expand her puppet theater show to weekly online web shows and is looking for backers."/>
    <n v="100"/>
    <n v="10"/>
    <x v="2"/>
    <s v="US"/>
    <s v="USD"/>
    <x v="3730"/>
    <x v="3745"/>
    <x v="0"/>
    <n v="1"/>
    <b v="0"/>
    <s v="theater/plays"/>
    <n v="10"/>
    <n v="10"/>
    <x v="1"/>
    <s v="plays"/>
    <x v="3745"/>
    <d v="2014-08-10T16:45:02"/>
    <x v="0"/>
  </r>
  <r>
    <x v="3746"/>
    <x v="3741"/>
    <s v="Generational curses CAN be broken...right?"/>
    <n v="8500"/>
    <n v="202"/>
    <x v="2"/>
    <s v="US"/>
    <s v="USD"/>
    <x v="3731"/>
    <x v="3746"/>
    <x v="0"/>
    <n v="1"/>
    <b v="0"/>
    <s v="theater/plays"/>
    <n v="2"/>
    <n v="202"/>
    <x v="1"/>
    <s v="plays"/>
    <x v="3746"/>
    <d v="2016-10-08T09:20:39"/>
    <x v="0"/>
  </r>
  <r>
    <x v="3747"/>
    <x v="3742"/>
    <s v="The world premiere of an astonishing new play by acclaimed writer Atiha Sen Gupta."/>
    <n v="2500"/>
    <n v="25"/>
    <x v="2"/>
    <s v="GB"/>
    <s v="GBP"/>
    <x v="3732"/>
    <x v="3747"/>
    <x v="0"/>
    <n v="1"/>
    <b v="0"/>
    <s v="theater/plays"/>
    <n v="1"/>
    <n v="25"/>
    <x v="1"/>
    <s v="plays"/>
    <x v="3747"/>
    <d v="2015-07-05T22:59:00"/>
    <x v="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x v="3733"/>
    <x v="3748"/>
    <x v="0"/>
    <n v="52"/>
    <b v="1"/>
    <s v="theater/musical"/>
    <n v="104"/>
    <n v="99.538499999999999"/>
    <x v="1"/>
    <s v="musical"/>
    <x v="3748"/>
    <d v="2016-02-16T05:59:00"/>
    <x v="0"/>
  </r>
  <r>
    <x v="3749"/>
    <x v="3744"/>
    <s v="A night of music, fellowship, and a reflection of my experiences over the past 4 years at Ball State University."/>
    <n v="500"/>
    <n v="525"/>
    <x v="0"/>
    <s v="US"/>
    <s v="USD"/>
    <x v="3734"/>
    <x v="3749"/>
    <x v="0"/>
    <n v="7"/>
    <b v="1"/>
    <s v="theater/musical"/>
    <n v="105"/>
    <n v="75"/>
    <x v="1"/>
    <s v="musical"/>
    <x v="3749"/>
    <d v="2016-04-29T03:59:00"/>
    <x v="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x v="0"/>
    <n v="28"/>
    <b v="1"/>
    <s v="theater/musical"/>
    <n v="100"/>
    <n v="215.25"/>
    <x v="1"/>
    <s v="musical"/>
    <x v="3750"/>
    <d v="2015-02-10T07:59:00"/>
    <x v="0"/>
  </r>
  <r>
    <x v="3751"/>
    <x v="3746"/>
    <s v="I will be performing in TWO productions to kick off the 2016 season. NEED HELP TO FUND THESE GREAT SHOWS!"/>
    <n v="1000"/>
    <n v="1326"/>
    <x v="0"/>
    <s v="US"/>
    <s v="USD"/>
    <x v="3736"/>
    <x v="3751"/>
    <x v="0"/>
    <n v="11"/>
    <b v="1"/>
    <s v="theater/musical"/>
    <n v="133"/>
    <n v="120.5455"/>
    <x v="1"/>
    <s v="musical"/>
    <x v="3751"/>
    <d v="2016-04-02T23:51:13"/>
    <x v="0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x v="0"/>
    <n v="15"/>
    <b v="1"/>
    <s v="theater/musical"/>
    <n v="113"/>
    <n v="37.666699999999999"/>
    <x v="1"/>
    <s v="musical"/>
    <x v="3752"/>
    <d v="2016-10-16T21:00:00"/>
    <x v="3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x v="3753"/>
    <x v="0"/>
    <n v="30"/>
    <b v="1"/>
    <s v="theater/musical"/>
    <n v="103"/>
    <n v="172.23330000000001"/>
    <x v="1"/>
    <s v="musical"/>
    <x v="3753"/>
    <d v="2015-06-03T00:00:00"/>
    <x v="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x v="3739"/>
    <x v="3754"/>
    <x v="0"/>
    <n v="27"/>
    <b v="1"/>
    <s v="theater/musical"/>
    <n v="120"/>
    <n v="111.11109999999999"/>
    <x v="1"/>
    <s v="musical"/>
    <x v="3754"/>
    <d v="2014-07-26T04:59:00"/>
    <x v="0"/>
  </r>
  <r>
    <x v="3755"/>
    <x v="3750"/>
    <s v="We have formed an innovative company that aims to create musical comedic performances suitable for a range of venues."/>
    <n v="550"/>
    <n v="713"/>
    <x v="0"/>
    <s v="GB"/>
    <s v="GBP"/>
    <x v="3740"/>
    <x v="3755"/>
    <x v="0"/>
    <n v="28"/>
    <b v="1"/>
    <s v="theater/musical"/>
    <n v="130"/>
    <n v="25.464300000000001"/>
    <x v="1"/>
    <s v="musical"/>
    <x v="3755"/>
    <d v="2016-04-15T20:48:27"/>
    <x v="3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x v="3756"/>
    <x v="0"/>
    <n v="17"/>
    <b v="1"/>
    <s v="theater/musical"/>
    <n v="101"/>
    <n v="267.64710000000002"/>
    <x v="1"/>
    <s v="musical"/>
    <x v="3756"/>
    <d v="2014-06-11T19:33:18"/>
    <x v="0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x v="3742"/>
    <x v="3757"/>
    <x v="0"/>
    <n v="50"/>
    <b v="1"/>
    <s v="theater/musical"/>
    <n v="109"/>
    <n v="75.959999999999994"/>
    <x v="1"/>
    <s v="musical"/>
    <x v="3757"/>
    <d v="2014-12-01T20:25:15"/>
    <x v="0"/>
  </r>
  <r>
    <x v="3758"/>
    <x v="3753"/>
    <s v="LUIGI'S LADIES: an original one-woman musical comedy"/>
    <n v="1500"/>
    <n v="1535"/>
    <x v="0"/>
    <s v="US"/>
    <s v="USD"/>
    <x v="3743"/>
    <x v="3758"/>
    <x v="0"/>
    <n v="26"/>
    <b v="1"/>
    <s v="theater/musical"/>
    <n v="102"/>
    <n v="59.038499999999999"/>
    <x v="1"/>
    <s v="musical"/>
    <x v="3758"/>
    <d v="2014-05-19T05:00:00"/>
    <x v="0"/>
  </r>
  <r>
    <x v="3759"/>
    <x v="3754"/>
    <s v="A production company specializing in small-scale musicals"/>
    <n v="4000"/>
    <n v="4409.7700000000004"/>
    <x v="0"/>
    <s v="US"/>
    <s v="USD"/>
    <x v="3744"/>
    <x v="3759"/>
    <x v="0"/>
    <n v="88"/>
    <b v="1"/>
    <s v="theater/musical"/>
    <n v="110"/>
    <n v="50.110999999999997"/>
    <x v="1"/>
    <s v="musical"/>
    <x v="3759"/>
    <d v="2015-08-26T02:35:53"/>
    <x v="0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x v="0"/>
    <n v="91"/>
    <b v="1"/>
    <s v="theater/musical"/>
    <n v="101"/>
    <n v="55.503"/>
    <x v="1"/>
    <s v="musical"/>
    <x v="3760"/>
    <d v="2014-05-05T12:36:26"/>
    <x v="0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x v="3761"/>
    <x v="0"/>
    <n v="3"/>
    <b v="1"/>
    <s v="theater/musical"/>
    <n v="100"/>
    <n v="166.66669999999999"/>
    <x v="1"/>
    <s v="musical"/>
    <x v="3761"/>
    <d v="2015-08-10T23:00:00"/>
    <x v="1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x v="3747"/>
    <x v="3762"/>
    <x v="0"/>
    <n v="28"/>
    <b v="1"/>
    <s v="theater/musical"/>
    <n v="106"/>
    <n v="47.428600000000003"/>
    <x v="1"/>
    <s v="musical"/>
    <x v="3762"/>
    <d v="2015-08-02T19:31:29"/>
    <x v="1"/>
  </r>
  <r>
    <x v="3763"/>
    <x v="3758"/>
    <s v="A musical about two guys writing a musical about...two guys writing a musical."/>
    <n v="5000"/>
    <n v="5000"/>
    <x v="0"/>
    <s v="US"/>
    <s v="USD"/>
    <x v="3748"/>
    <x v="3763"/>
    <x v="0"/>
    <n v="77"/>
    <b v="1"/>
    <s v="theater/musical"/>
    <n v="100"/>
    <n v="64.935100000000006"/>
    <x v="1"/>
    <s v="musical"/>
    <x v="3763"/>
    <d v="2015-04-01T17:00:26"/>
    <x v="0"/>
  </r>
  <r>
    <x v="3764"/>
    <x v="3759"/>
    <s v="Talented, hard-working performers for Into the Woods JR need your help in renting microphones for our show!"/>
    <n v="1500"/>
    <n v="1500"/>
    <x v="0"/>
    <s v="US"/>
    <s v="USD"/>
    <x v="3749"/>
    <x v="3764"/>
    <x v="0"/>
    <n v="27"/>
    <b v="1"/>
    <s v="theater/musical"/>
    <n v="100"/>
    <n v="55.555599999999998"/>
    <x v="1"/>
    <s v="musical"/>
    <x v="3764"/>
    <d v="2016-05-29T00:36:00"/>
    <x v="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x v="3765"/>
    <x v="0"/>
    <n v="107"/>
    <b v="1"/>
    <s v="theater/musical"/>
    <n v="113"/>
    <n v="74.224299999999999"/>
    <x v="1"/>
    <s v="musical"/>
    <x v="3765"/>
    <d v="2014-07-30T18:38:02"/>
    <x v="0"/>
  </r>
  <r>
    <x v="3766"/>
    <x v="3761"/>
    <s v="Trapped on a stalled New York subway, seven strangers realize it's not just the train that's stuck."/>
    <n v="10000"/>
    <n v="10265.01"/>
    <x v="0"/>
    <s v="US"/>
    <s v="USD"/>
    <x v="3751"/>
    <x v="3766"/>
    <x v="0"/>
    <n v="96"/>
    <b v="1"/>
    <s v="theater/musical"/>
    <n v="103"/>
    <n v="106.9272"/>
    <x v="1"/>
    <s v="musical"/>
    <x v="3766"/>
    <d v="2014-07-03T04:00:45"/>
    <x v="0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x v="3566"/>
    <x v="3767"/>
    <x v="0"/>
    <n v="56"/>
    <b v="1"/>
    <s v="theater/musical"/>
    <n v="117"/>
    <n v="41.696399999999997"/>
    <x v="1"/>
    <s v="musical"/>
    <x v="3767"/>
    <d v="2015-03-01T04:59:00"/>
    <x v="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x v="0"/>
    <n v="58"/>
    <b v="1"/>
    <s v="theater/musical"/>
    <n v="108"/>
    <n v="74.243300000000005"/>
    <x v="1"/>
    <s v="musical"/>
    <x v="3768"/>
    <d v="2014-06-12T17:28:10"/>
    <x v="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x v="3769"/>
    <x v="0"/>
    <n v="15"/>
    <b v="1"/>
    <s v="theater/musical"/>
    <n v="100"/>
    <n v="73.333299999999994"/>
    <x v="1"/>
    <s v="musical"/>
    <x v="3769"/>
    <d v="2016-04-15T14:21:19"/>
    <x v="0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x v="3770"/>
    <x v="0"/>
    <n v="20"/>
    <b v="1"/>
    <s v="theater/musical"/>
    <n v="100"/>
    <n v="100"/>
    <x v="1"/>
    <s v="musical"/>
    <x v="3770"/>
    <d v="2015-06-13T22:20:10"/>
    <x v="1"/>
  </r>
  <r>
    <x v="3771"/>
    <x v="3766"/>
    <s v="I would like to make a demo recording of six songs from COME OUT SWINGIN'!"/>
    <n v="1000"/>
    <n v="1460"/>
    <x v="0"/>
    <s v="US"/>
    <s v="USD"/>
    <x v="3755"/>
    <x v="3771"/>
    <x v="0"/>
    <n v="38"/>
    <b v="1"/>
    <s v="theater/musical"/>
    <n v="146"/>
    <n v="38.421100000000003"/>
    <x v="1"/>
    <s v="musical"/>
    <x v="3771"/>
    <d v="2016-05-18T00:00:00"/>
    <x v="0"/>
  </r>
  <r>
    <x v="3772"/>
    <x v="3767"/>
    <s v="A dark comedy about two girls, one knee, and the 1994 Olympics. Help us make sure &quot;Tonya and Nancy&quot; rocks!"/>
    <n v="5000"/>
    <n v="5510"/>
    <x v="0"/>
    <s v="US"/>
    <s v="USD"/>
    <x v="3756"/>
    <x v="3772"/>
    <x v="0"/>
    <n v="33"/>
    <b v="1"/>
    <s v="theater/musical"/>
    <n v="110"/>
    <n v="166.96969999999999"/>
    <x v="1"/>
    <s v="musical"/>
    <x v="3772"/>
    <d v="2016-11-29T06:00:00"/>
    <x v="0"/>
  </r>
  <r>
    <x v="3773"/>
    <x v="3768"/>
    <s v="A dramatic hip-hopera, inspired from monologues written by the performers."/>
    <n v="5000"/>
    <n v="5410"/>
    <x v="0"/>
    <s v="US"/>
    <s v="USD"/>
    <x v="3757"/>
    <x v="3773"/>
    <x v="0"/>
    <n v="57"/>
    <b v="1"/>
    <s v="theater/musical"/>
    <n v="108"/>
    <n v="94.912300000000002"/>
    <x v="1"/>
    <s v="musical"/>
    <x v="3773"/>
    <d v="2016-11-15T02:08:00"/>
    <x v="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x v="3774"/>
    <x v="0"/>
    <n v="25"/>
    <b v="1"/>
    <s v="theater/musical"/>
    <n v="100"/>
    <n v="100"/>
    <x v="1"/>
    <s v="musical"/>
    <x v="3774"/>
    <d v="2015-04-09T19:00:55"/>
    <x v="0"/>
  </r>
  <r>
    <x v="3775"/>
    <x v="3770"/>
    <s v="Travis Kent joins forces with some of today's brightest contemporary composers for an evening full of firsts at 54 Below."/>
    <n v="2000"/>
    <n v="2005"/>
    <x v="0"/>
    <s v="US"/>
    <s v="USD"/>
    <x v="3759"/>
    <x v="3775"/>
    <x v="0"/>
    <n v="14"/>
    <b v="1"/>
    <s v="theater/musical"/>
    <n v="100"/>
    <n v="143.21430000000001"/>
    <x v="1"/>
    <s v="musical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x v="0"/>
    <n v="94"/>
    <b v="1"/>
    <s v="theater/musical"/>
    <n v="107"/>
    <n v="90.819100000000006"/>
    <x v="1"/>
    <s v="musical"/>
    <x v="3776"/>
    <d v="2014-08-01T01:00:00"/>
    <x v="0"/>
  </r>
  <r>
    <x v="3777"/>
    <x v="3772"/>
    <s v="This musical adventure is a funny and heartwarming story of Mimi, a rebellious young girl who is spirited to Ghostlynd."/>
    <n v="2000"/>
    <n v="2864"/>
    <x v="0"/>
    <s v="US"/>
    <s v="USD"/>
    <x v="3761"/>
    <x v="3777"/>
    <x v="0"/>
    <n v="59"/>
    <b v="1"/>
    <s v="theater/musical"/>
    <n v="143"/>
    <n v="48.542400000000001"/>
    <x v="1"/>
    <s v="musical"/>
    <x v="3777"/>
    <d v="2014-09-27T04:00:00"/>
    <x v="0"/>
  </r>
  <r>
    <x v="3778"/>
    <x v="3773"/>
    <s v="Sponsor an AVENUE Q puppet for The Barn Players April 2015 production."/>
    <n v="2400"/>
    <n v="2521"/>
    <x v="0"/>
    <s v="US"/>
    <s v="USD"/>
    <x v="3762"/>
    <x v="3778"/>
    <x v="0"/>
    <n v="36"/>
    <b v="1"/>
    <s v="theater/musical"/>
    <n v="105"/>
    <n v="70.027799999999999"/>
    <x v="1"/>
    <s v="musical"/>
    <x v="3778"/>
    <d v="2015-02-14T19:39:40"/>
    <x v="0"/>
  </r>
  <r>
    <x v="3779"/>
    <x v="3774"/>
    <s v="A fresh, re-telling of the Jesus story for a new generation."/>
    <n v="15000"/>
    <n v="15597"/>
    <x v="0"/>
    <s v="US"/>
    <s v="USD"/>
    <x v="3763"/>
    <x v="3779"/>
    <x v="0"/>
    <n v="115"/>
    <b v="1"/>
    <s v="theater/musical"/>
    <n v="104"/>
    <n v="135.62610000000001"/>
    <x v="1"/>
    <s v="musical"/>
    <x v="3779"/>
    <d v="2016-03-26T16:39:00"/>
    <x v="0"/>
  </r>
  <r>
    <x v="3780"/>
    <x v="3775"/>
    <s v="Melissa Youth OnSTAGE (MYO) provides kids in North Collin County with the very best in youth theatre opportunities."/>
    <n v="2500"/>
    <n v="3000"/>
    <x v="0"/>
    <s v="US"/>
    <s v="USD"/>
    <x v="3764"/>
    <x v="3780"/>
    <x v="0"/>
    <n v="30"/>
    <b v="1"/>
    <s v="theater/musical"/>
    <n v="120"/>
    <n v="100"/>
    <x v="1"/>
    <s v="musical"/>
    <x v="3780"/>
    <d v="2015-07-13T20:06:00"/>
    <x v="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x v="3781"/>
    <x v="0"/>
    <n v="52"/>
    <b v="1"/>
    <s v="theater/musical"/>
    <n v="110"/>
    <n v="94.903800000000004"/>
    <x v="1"/>
    <s v="musical"/>
    <x v="3781"/>
    <d v="2014-09-08T21:11:25"/>
    <x v="0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x v="3782"/>
    <x v="0"/>
    <n v="27"/>
    <b v="1"/>
    <s v="theater/musical"/>
    <n v="102"/>
    <n v="75.370400000000004"/>
    <x v="1"/>
    <s v="musical"/>
    <x v="3782"/>
    <d v="2016-07-24T23:00:00"/>
    <x v="3"/>
  </r>
  <r>
    <x v="3783"/>
    <x v="3778"/>
    <s v="Help fund Doro &amp; Diega's journey to the Orlando Fringe 2016. A brand new choose-your-own adventure musical!"/>
    <n v="1200"/>
    <n v="1547"/>
    <x v="0"/>
    <s v="US"/>
    <s v="USD"/>
    <x v="3767"/>
    <x v="3783"/>
    <x v="0"/>
    <n v="24"/>
    <b v="1"/>
    <s v="theater/musical"/>
    <n v="129"/>
    <n v="64.458299999999994"/>
    <x v="1"/>
    <s v="musical"/>
    <x v="3783"/>
    <d v="2016-03-15T16:00:00"/>
    <x v="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x v="3784"/>
    <x v="0"/>
    <n v="10"/>
    <b v="1"/>
    <s v="theater/musical"/>
    <n v="115"/>
    <n v="115"/>
    <x v="1"/>
    <s v="musical"/>
    <x v="3784"/>
    <d v="2016-07-10T23:32:12"/>
    <x v="0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x v="3785"/>
    <x v="0"/>
    <n v="30"/>
    <b v="1"/>
    <s v="theater/musical"/>
    <n v="151"/>
    <n v="100.5"/>
    <x v="1"/>
    <s v="musical"/>
    <x v="3785"/>
    <d v="2016-08-02T10:03:00"/>
    <x v="3"/>
  </r>
  <r>
    <x v="3786"/>
    <x v="3781"/>
    <s v="The brainchild of Coleman Peterson and Janice Gilbert.  The funding will be used to professionally record the songs."/>
    <n v="6000"/>
    <n v="6658"/>
    <x v="0"/>
    <s v="US"/>
    <s v="USD"/>
    <x v="3770"/>
    <x v="3786"/>
    <x v="0"/>
    <n v="71"/>
    <b v="1"/>
    <s v="theater/musical"/>
    <n v="111"/>
    <n v="93.774600000000007"/>
    <x v="1"/>
    <s v="musical"/>
    <x v="3786"/>
    <d v="2016-05-27T00:54:35"/>
    <x v="0"/>
  </r>
  <r>
    <x v="3787"/>
    <x v="3782"/>
    <s v="The Happiest Show on Earth is a Disney musical revue to benefit the Make-A-Wish foundation. Funds for production needed."/>
    <n v="350"/>
    <n v="351"/>
    <x v="0"/>
    <s v="US"/>
    <s v="USD"/>
    <x v="3514"/>
    <x v="3787"/>
    <x v="0"/>
    <n v="10"/>
    <b v="1"/>
    <s v="theater/musical"/>
    <n v="100"/>
    <n v="35.1"/>
    <x v="1"/>
    <s v="musical"/>
    <x v="3787"/>
    <d v="2015-07-11T03:59:00"/>
    <x v="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x v="3771"/>
    <x v="3788"/>
    <x v="0"/>
    <n v="1"/>
    <b v="0"/>
    <s v="theater/musical"/>
    <n v="1"/>
    <n v="500"/>
    <x v="1"/>
    <s v="musical"/>
    <x v="3788"/>
    <d v="2015-12-23T16:18:00"/>
    <x v="0"/>
  </r>
  <r>
    <x v="3789"/>
    <x v="3784"/>
    <s v="This fabulous new play explores the little known love life of England's most famous romantic novelist, Jane Austen."/>
    <n v="3550"/>
    <n v="116"/>
    <x v="2"/>
    <s v="GB"/>
    <s v="GBP"/>
    <x v="3772"/>
    <x v="3789"/>
    <x v="0"/>
    <n v="4"/>
    <b v="0"/>
    <s v="theater/musical"/>
    <n v="3"/>
    <n v="29"/>
    <x v="1"/>
    <s v="musical"/>
    <x v="3789"/>
    <d v="2015-06-15T19:10:18"/>
    <x v="1"/>
  </r>
  <r>
    <x v="3790"/>
    <x v="3785"/>
    <s v="As a non profit graduate student at Penn,my passion is the arts, we need support to fund our new CHILDREN's DINNER THEATRE"/>
    <n v="15000"/>
    <n v="0"/>
    <x v="2"/>
    <s v="US"/>
    <s v="USD"/>
    <x v="3773"/>
    <x v="3790"/>
    <x v="0"/>
    <n v="0"/>
    <b v="0"/>
    <s v="theater/musical"/>
    <n v="0"/>
    <s v="N/A"/>
    <x v="1"/>
    <s v="musical"/>
    <x v="3790"/>
    <d v="2016-11-22T17:00:23"/>
    <x v="0"/>
  </r>
  <r>
    <x v="3791"/>
    <x v="3786"/>
    <s v="Spin! is an original musical comedy-drama presented by Blue Palm Productions."/>
    <n v="1500"/>
    <n v="0"/>
    <x v="2"/>
    <s v="US"/>
    <s v="USD"/>
    <x v="3774"/>
    <x v="3791"/>
    <x v="0"/>
    <n v="0"/>
    <b v="0"/>
    <s v="theater/musical"/>
    <n v="0"/>
    <s v="N/A"/>
    <x v="1"/>
    <s v="musical"/>
    <x v="3791"/>
    <d v="2014-07-06T16:36:32"/>
    <x v="0"/>
  </r>
  <r>
    <x v="3792"/>
    <x v="3787"/>
    <s v="A cultural and historic journey through Puerto Rico's music and dance!"/>
    <n v="12500"/>
    <n v="35"/>
    <x v="2"/>
    <s v="US"/>
    <s v="USD"/>
    <x v="3775"/>
    <x v="3792"/>
    <x v="0"/>
    <n v="2"/>
    <b v="0"/>
    <s v="theater/musical"/>
    <n v="0"/>
    <n v="17.5"/>
    <x v="1"/>
    <s v="musical"/>
    <x v="3792"/>
    <d v="2015-07-15T10:43:42"/>
    <x v="0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x v="3793"/>
    <x v="0"/>
    <n v="24"/>
    <b v="0"/>
    <s v="theater/musical"/>
    <n v="60"/>
    <n v="174"/>
    <x v="1"/>
    <s v="musical"/>
    <x v="3793"/>
    <d v="2014-12-16T22:32:09"/>
    <x v="0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x v="3794"/>
    <x v="0"/>
    <n v="1"/>
    <b v="0"/>
    <s v="theater/musical"/>
    <n v="1"/>
    <n v="50"/>
    <x v="1"/>
    <s v="musical"/>
    <x v="3794"/>
    <d v="2015-06-07T13:55:54"/>
    <x v="1"/>
  </r>
  <r>
    <x v="3795"/>
    <x v="3790"/>
    <s v="Poppin Productions are currently entering the development stage of their very first production -  &quot;Duodeca&quot;."/>
    <n v="600"/>
    <n v="10"/>
    <x v="2"/>
    <s v="GB"/>
    <s v="GBP"/>
    <x v="3778"/>
    <x v="3795"/>
    <x v="0"/>
    <n v="2"/>
    <b v="0"/>
    <s v="theater/musical"/>
    <n v="2"/>
    <n v="5"/>
    <x v="1"/>
    <s v="musical"/>
    <x v="3795"/>
    <d v="2015-08-28T22:30:00"/>
    <x v="1"/>
  </r>
  <r>
    <x v="3796"/>
    <x v="3791"/>
    <s v="Part Psychological Thriller - Part Heartbreaking Drama - Part Spectacular Farce - 100% New American Musical Theatre"/>
    <n v="22500"/>
    <n v="1"/>
    <x v="2"/>
    <s v="US"/>
    <s v="USD"/>
    <x v="3779"/>
    <x v="3796"/>
    <x v="0"/>
    <n v="1"/>
    <b v="0"/>
    <s v="theater/musical"/>
    <n v="0"/>
    <n v="1"/>
    <x v="1"/>
    <s v="musical"/>
    <x v="3796"/>
    <d v="2017-01-14T00:42:36"/>
    <x v="0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x v="3797"/>
    <x v="0"/>
    <n v="37"/>
    <b v="0"/>
    <s v="theater/musical"/>
    <n v="90"/>
    <n v="145.40539999999999"/>
    <x v="1"/>
    <s v="musical"/>
    <x v="3797"/>
    <d v="2015-04-20T21:09:25"/>
    <x v="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x v="0"/>
    <n v="5"/>
    <b v="0"/>
    <s v="theater/musical"/>
    <n v="1"/>
    <n v="205"/>
    <x v="1"/>
    <s v="musical"/>
    <x v="3798"/>
    <d v="2014-08-10T17:20:48"/>
    <x v="0"/>
  </r>
  <r>
    <x v="3799"/>
    <x v="3794"/>
    <s v="An original musical on it's way to the stage in Minneapolis, MN. Feel free to ask any questions."/>
    <n v="10000"/>
    <n v="402"/>
    <x v="2"/>
    <s v="US"/>
    <s v="USD"/>
    <x v="3782"/>
    <x v="3799"/>
    <x v="0"/>
    <n v="4"/>
    <b v="0"/>
    <s v="theater/musical"/>
    <n v="4"/>
    <n v="100.5"/>
    <x v="1"/>
    <s v="musical"/>
    <x v="3799"/>
    <d v="2016-03-11T22:20:43"/>
    <x v="0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x v="3800"/>
    <x v="0"/>
    <n v="16"/>
    <b v="0"/>
    <s v="theater/musical"/>
    <n v="4"/>
    <n v="55.0625"/>
    <x v="1"/>
    <s v="musical"/>
    <x v="3800"/>
    <d v="2015-01-11T04:59:00"/>
    <x v="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x v="3784"/>
    <x v="3801"/>
    <x v="0"/>
    <n v="9"/>
    <b v="0"/>
    <s v="theater/musical"/>
    <n v="9"/>
    <n v="47.333300000000001"/>
    <x v="1"/>
    <s v="musical"/>
    <x v="3801"/>
    <d v="2015-01-02T16:13:36"/>
    <x v="0"/>
  </r>
  <r>
    <x v="3802"/>
    <x v="3797"/>
    <s v="A musical about how Shakespeare was inspired to write only his own plays after the co-authored play Henry VI was taken."/>
    <n v="3000"/>
    <n v="0"/>
    <x v="2"/>
    <s v="US"/>
    <s v="USD"/>
    <x v="3785"/>
    <x v="3802"/>
    <x v="0"/>
    <n v="0"/>
    <b v="0"/>
    <s v="theater/musical"/>
    <n v="0"/>
    <s v="N/A"/>
    <x v="1"/>
    <s v="musical"/>
    <x v="3802"/>
    <d v="2015-10-22T03:01:46"/>
    <x v="0"/>
  </r>
  <r>
    <x v="3803"/>
    <x v="3798"/>
    <s v="A fully orchestrated concept album of Benjamin Button the Musical!"/>
    <n v="12000"/>
    <n v="2358"/>
    <x v="2"/>
    <s v="US"/>
    <s v="USD"/>
    <x v="3786"/>
    <x v="3803"/>
    <x v="0"/>
    <n v="40"/>
    <b v="0"/>
    <s v="theater/musical"/>
    <n v="20"/>
    <n v="58.95"/>
    <x v="1"/>
    <s v="musical"/>
    <x v="3803"/>
    <d v="2016-03-04T23:19:28"/>
    <x v="0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x v="3804"/>
    <x v="0"/>
    <n v="0"/>
    <b v="0"/>
    <s v="theater/musical"/>
    <n v="0"/>
    <s v="N/A"/>
    <x v="1"/>
    <s v="musical"/>
    <x v="3804"/>
    <d v="2016-07-31T07:00:00"/>
    <x v="0"/>
  </r>
  <r>
    <x v="3805"/>
    <x v="3800"/>
    <s v="&quot;Sounds By The River&quot; tells the story of a Detroit composer through_x000a_his music, poetry, and dance."/>
    <n v="150000"/>
    <n v="3"/>
    <x v="2"/>
    <s v="US"/>
    <s v="USD"/>
    <x v="3788"/>
    <x v="3805"/>
    <x v="0"/>
    <n v="2"/>
    <b v="0"/>
    <s v="theater/musical"/>
    <n v="0"/>
    <n v="1.5"/>
    <x v="1"/>
    <s v="musical"/>
    <x v="3805"/>
    <d v="2014-09-27T21:17:20"/>
    <x v="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x v="3789"/>
    <x v="3806"/>
    <x v="0"/>
    <n v="1"/>
    <b v="0"/>
    <s v="theater/musical"/>
    <n v="0"/>
    <n v="5"/>
    <x v="1"/>
    <s v="musical"/>
    <x v="3806"/>
    <d v="2014-06-29T06:13:01"/>
    <x v="0"/>
  </r>
  <r>
    <x v="3807"/>
    <x v="3802"/>
    <s v="A vibrant, street-wise, and musical performance that follows the lives of stories of the community of Washington Heights..."/>
    <n v="1500"/>
    <n v="455"/>
    <x v="2"/>
    <s v="US"/>
    <s v="USD"/>
    <x v="3790"/>
    <x v="3807"/>
    <x v="0"/>
    <n v="9"/>
    <b v="0"/>
    <s v="theater/musical"/>
    <n v="30"/>
    <n v="50.555599999999998"/>
    <x v="1"/>
    <s v="musical"/>
    <x v="3807"/>
    <d v="2015-04-03T21:48:59"/>
    <x v="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x v="3791"/>
    <x v="3808"/>
    <x v="0"/>
    <n v="24"/>
    <b v="1"/>
    <s v="theater/plays"/>
    <n v="100"/>
    <n v="41.666699999999999"/>
    <x v="1"/>
    <s v="plays"/>
    <x v="3808"/>
    <d v="2015-04-25T09:53:39"/>
    <x v="0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x v="3809"/>
    <x v="0"/>
    <n v="38"/>
    <b v="1"/>
    <s v="theater/plays"/>
    <n v="101"/>
    <n v="53.289499999999997"/>
    <x v="1"/>
    <s v="plays"/>
    <x v="3809"/>
    <d v="2014-07-30T23:00:00"/>
    <x v="0"/>
  </r>
  <r>
    <x v="3810"/>
    <x v="3805"/>
    <s v="Theater students of UMass present a large-scale theater collaboration that will revolutionize the way you see Shakespeare."/>
    <n v="1500"/>
    <n v="1826"/>
    <x v="0"/>
    <s v="US"/>
    <s v="USD"/>
    <x v="3793"/>
    <x v="3810"/>
    <x v="0"/>
    <n v="26"/>
    <b v="1"/>
    <s v="theater/plays"/>
    <n v="122"/>
    <n v="70.230800000000002"/>
    <x v="1"/>
    <s v="plays"/>
    <x v="3810"/>
    <d v="2015-03-21T19:22:38"/>
    <x v="0"/>
  </r>
  <r>
    <x v="3811"/>
    <x v="3806"/>
    <s v="The University of Exeter Shakespeare Society is touring its acclaimed show The Merchant of Venice to Stratford-upon-Avon!"/>
    <n v="250"/>
    <n v="825"/>
    <x v="0"/>
    <s v="GB"/>
    <s v="GBP"/>
    <x v="3794"/>
    <x v="3811"/>
    <x v="0"/>
    <n v="19"/>
    <b v="1"/>
    <s v="theater/plays"/>
    <n v="330"/>
    <n v="43.421100000000003"/>
    <x v="1"/>
    <s v="plays"/>
    <x v="3811"/>
    <d v="2016-05-31T11:00:00"/>
    <x v="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x v="0"/>
    <n v="11"/>
    <b v="1"/>
    <s v="theater/plays"/>
    <n v="110"/>
    <n v="199.18180000000001"/>
    <x v="1"/>
    <s v="plays"/>
    <x v="3812"/>
    <d v="2015-06-01T03:59:00"/>
    <x v="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x v="0"/>
    <n v="27"/>
    <b v="1"/>
    <s v="theater/plays"/>
    <n v="101"/>
    <n v="78.518100000000004"/>
    <x v="1"/>
    <s v="plays"/>
    <x v="3813"/>
    <d v="2016-06-14T21:43:00"/>
    <x v="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x v="3532"/>
    <x v="3814"/>
    <x v="0"/>
    <n v="34"/>
    <b v="1"/>
    <s v="theater/plays"/>
    <n v="140"/>
    <n v="61.823500000000003"/>
    <x v="1"/>
    <s v="plays"/>
    <x v="3814"/>
    <d v="2015-04-01T03:59:00"/>
    <x v="0"/>
  </r>
  <r>
    <x v="3815"/>
    <x v="3810"/>
    <s v="Come and help us make the Canterbury Shakespeare Festival a reality"/>
    <n v="1000"/>
    <n v="1000.01"/>
    <x v="0"/>
    <s v="GB"/>
    <s v="GBP"/>
    <x v="3796"/>
    <x v="3815"/>
    <x v="0"/>
    <n v="20"/>
    <b v="1"/>
    <s v="theater/plays"/>
    <n v="100"/>
    <n v="50.000500000000002"/>
    <x v="1"/>
    <s v="plays"/>
    <x v="3815"/>
    <d v="2015-08-20T23:00:00"/>
    <x v="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x v="3797"/>
    <x v="3816"/>
    <x v="0"/>
    <n v="37"/>
    <b v="1"/>
    <s v="theater/plays"/>
    <n v="119"/>
    <n v="48.339700000000001"/>
    <x v="1"/>
    <s v="plays"/>
    <x v="3816"/>
    <d v="2014-07-17T16:33:43"/>
    <x v="0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x v="3817"/>
    <x v="0"/>
    <n v="20"/>
    <b v="1"/>
    <s v="theater/plays"/>
    <n v="107"/>
    <n v="107.25"/>
    <x v="1"/>
    <s v="plays"/>
    <x v="3817"/>
    <d v="2015-10-24T03:59:00"/>
    <x v="0"/>
  </r>
  <r>
    <x v="3818"/>
    <x v="3813"/>
    <s v="The Arthurian Order of Avalon is attempting to raise funds to put on the annual Human Chessboard in March 2015!"/>
    <n v="250"/>
    <n v="570"/>
    <x v="0"/>
    <s v="US"/>
    <s v="USD"/>
    <x v="3799"/>
    <x v="3818"/>
    <x v="0"/>
    <n v="10"/>
    <b v="1"/>
    <s v="theater/plays"/>
    <n v="228"/>
    <n v="57"/>
    <x v="1"/>
    <s v="plays"/>
    <x v="3818"/>
    <d v="2015-03-12T19:13:02"/>
    <x v="0"/>
  </r>
  <r>
    <x v="3819"/>
    <x v="3814"/>
    <s v="Support this collection of new plays by Kansas City writers and the artists who are bringing it to life!"/>
    <n v="1000"/>
    <n v="1064"/>
    <x v="0"/>
    <s v="US"/>
    <s v="USD"/>
    <x v="3800"/>
    <x v="3819"/>
    <x v="0"/>
    <n v="26"/>
    <b v="1"/>
    <s v="theater/plays"/>
    <n v="106"/>
    <n v="40.923099999999998"/>
    <x v="1"/>
    <s v="plays"/>
    <x v="3819"/>
    <d v="2015-07-17T21:02:00"/>
    <x v="0"/>
  </r>
  <r>
    <x v="3820"/>
    <x v="3815"/>
    <s v="Tusentack Theatre is a professional theatre company providing opportunities to adults who access Mental Health Services."/>
    <n v="300"/>
    <n v="430"/>
    <x v="0"/>
    <s v="GB"/>
    <s v="GBP"/>
    <x v="3801"/>
    <x v="3820"/>
    <x v="0"/>
    <n v="20"/>
    <b v="1"/>
    <s v="theater/plays"/>
    <n v="143"/>
    <n v="21.5"/>
    <x v="1"/>
    <s v="plays"/>
    <x v="3820"/>
    <d v="2015-07-05T15:38:37"/>
    <x v="0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x v="3821"/>
    <x v="0"/>
    <n v="46"/>
    <b v="1"/>
    <s v="theater/plays"/>
    <n v="105"/>
    <n v="79.543499999999995"/>
    <x v="1"/>
    <s v="plays"/>
    <x v="3821"/>
    <d v="2016-01-04T04:20:07"/>
    <x v="0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x v="0"/>
    <n v="76"/>
    <b v="1"/>
    <s v="theater/plays"/>
    <n v="110"/>
    <n v="72.381600000000006"/>
    <x v="1"/>
    <s v="plays"/>
    <x v="3822"/>
    <d v="2016-01-19T22:59:00"/>
    <x v="0"/>
  </r>
  <r>
    <x v="3823"/>
    <x v="3818"/>
    <s v="Feed, a new play by Garrett Markgraf (based on the novel by M.T. Anderson), Directed by Anna Marck at Oakland University."/>
    <n v="2500"/>
    <n v="2650"/>
    <x v="0"/>
    <s v="US"/>
    <s v="USD"/>
    <x v="3804"/>
    <x v="3823"/>
    <x v="0"/>
    <n v="41"/>
    <b v="1"/>
    <s v="theater/plays"/>
    <n v="106"/>
    <n v="64.634100000000004"/>
    <x v="1"/>
    <s v="plays"/>
    <x v="3823"/>
    <d v="2015-07-20T03:59:00"/>
    <x v="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x v="3805"/>
    <x v="3824"/>
    <x v="0"/>
    <n v="7"/>
    <b v="1"/>
    <s v="theater/plays"/>
    <n v="108"/>
    <n v="38.571399999999997"/>
    <x v="1"/>
    <s v="plays"/>
    <x v="3824"/>
    <d v="2016-08-01T13:41:00"/>
    <x v="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x v="3825"/>
    <x v="0"/>
    <n v="49"/>
    <b v="1"/>
    <s v="theater/plays"/>
    <n v="105"/>
    <n v="107.5714"/>
    <x v="1"/>
    <s v="plays"/>
    <x v="3825"/>
    <d v="2015-06-17T01:40:14"/>
    <x v="0"/>
  </r>
  <r>
    <x v="3826"/>
    <x v="3821"/>
    <s v="This is the story about the Westons. One family who live with mental illness on a daily basis."/>
    <n v="600"/>
    <n v="715"/>
    <x v="0"/>
    <s v="GB"/>
    <s v="GBP"/>
    <x v="3807"/>
    <x v="3826"/>
    <x v="0"/>
    <n v="26"/>
    <b v="1"/>
    <s v="theater/plays"/>
    <n v="119"/>
    <n v="27.5"/>
    <x v="1"/>
    <s v="plays"/>
    <x v="3826"/>
    <d v="2015-05-07T10:09:54"/>
    <x v="0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x v="3827"/>
    <x v="0"/>
    <n v="65"/>
    <b v="1"/>
    <s v="theater/plays"/>
    <n v="153"/>
    <n v="70.461500000000001"/>
    <x v="1"/>
    <s v="plays"/>
    <x v="3827"/>
    <d v="2015-03-27T00:00:00"/>
    <x v="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x v="0"/>
    <n v="28"/>
    <b v="1"/>
    <s v="theater/plays"/>
    <n v="100"/>
    <n v="178.57140000000001"/>
    <x v="1"/>
    <s v="plays"/>
    <x v="3828"/>
    <d v="2014-12-31T13:39:47"/>
    <x v="0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x v="3829"/>
    <x v="0"/>
    <n v="8"/>
    <b v="1"/>
    <s v="theater/plays"/>
    <n v="100"/>
    <n v="62.625"/>
    <x v="1"/>
    <s v="plays"/>
    <x v="3829"/>
    <d v="2016-08-31T20:46:11"/>
    <x v="0"/>
  </r>
  <r>
    <x v="3830"/>
    <x v="3825"/>
    <s v="The Aeon Theatre company is producing another original play by Parker Hale at the Manhattan Reportory Theatre"/>
    <n v="100"/>
    <n v="225"/>
    <x v="0"/>
    <s v="US"/>
    <s v="USD"/>
    <x v="3811"/>
    <x v="3830"/>
    <x v="0"/>
    <n v="3"/>
    <b v="1"/>
    <s v="theater/plays"/>
    <n v="225"/>
    <n v="75"/>
    <x v="1"/>
    <s v="plays"/>
    <x v="3830"/>
    <d v="2016-05-27T17:46:51"/>
    <x v="0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x v="3831"/>
    <x v="0"/>
    <n v="9"/>
    <b v="1"/>
    <s v="theater/plays"/>
    <n v="106"/>
    <n v="58.9011"/>
    <x v="1"/>
    <s v="plays"/>
    <x v="3831"/>
    <d v="2014-11-05T21:22:25"/>
    <x v="0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x v="3832"/>
    <x v="0"/>
    <n v="9"/>
    <b v="1"/>
    <s v="theater/plays"/>
    <n v="105"/>
    <n v="139.5556"/>
    <x v="1"/>
    <s v="plays"/>
    <x v="3832"/>
    <d v="2016-02-20T02:45:35"/>
    <x v="0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x v="0"/>
    <n v="20"/>
    <b v="1"/>
    <s v="theater/plays"/>
    <n v="117"/>
    <n v="70"/>
    <x v="1"/>
    <s v="plays"/>
    <x v="3833"/>
    <d v="2014-12-01T19:09:00"/>
    <x v="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x v="0"/>
    <n v="57"/>
    <b v="1"/>
    <s v="theater/plays"/>
    <n v="109"/>
    <n v="57.386000000000003"/>
    <x v="1"/>
    <s v="plays"/>
    <x v="3834"/>
    <d v="2015-06-18T10:41:07"/>
    <x v="0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x v="3816"/>
    <x v="3835"/>
    <x v="0"/>
    <n v="8"/>
    <b v="1"/>
    <s v="theater/plays"/>
    <n v="160"/>
    <n v="40"/>
    <x v="1"/>
    <s v="plays"/>
    <x v="3835"/>
    <d v="2016-04-21T22:36:48"/>
    <x v="0"/>
  </r>
  <r>
    <x v="3836"/>
    <x v="3831"/>
    <s v="&quot;The surveyor said the foundation was shaky&quot;. A woman finds what it means to rebuild her marriage."/>
    <n v="800"/>
    <n v="900"/>
    <x v="0"/>
    <s v="US"/>
    <s v="USD"/>
    <x v="3817"/>
    <x v="3836"/>
    <x v="0"/>
    <n v="14"/>
    <b v="1"/>
    <s v="theater/plays"/>
    <n v="113"/>
    <n v="64.285700000000006"/>
    <x v="1"/>
    <s v="plays"/>
    <x v="3836"/>
    <d v="2016-08-03T04:09:00"/>
    <x v="0"/>
  </r>
  <r>
    <x v="3837"/>
    <x v="3832"/>
    <s v="A high-flying French farce with the thrust of a well-tuned jet engine"/>
    <n v="2000"/>
    <n v="2042"/>
    <x v="0"/>
    <s v="GB"/>
    <s v="GBP"/>
    <x v="3818"/>
    <x v="3837"/>
    <x v="0"/>
    <n v="17"/>
    <b v="1"/>
    <s v="theater/plays"/>
    <n v="102"/>
    <n v="120.1176"/>
    <x v="1"/>
    <s v="plays"/>
    <x v="3837"/>
    <d v="2015-07-03T18:22:38"/>
    <x v="0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x v="0"/>
    <n v="100"/>
    <b v="1"/>
    <s v="theater/plays"/>
    <n v="101"/>
    <n v="1008.24"/>
    <x v="1"/>
    <s v="plays"/>
    <x v="3838"/>
    <d v="2015-05-22T17:03:29"/>
    <x v="0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x v="3839"/>
    <x v="0"/>
    <n v="32"/>
    <b v="1"/>
    <s v="theater/plays"/>
    <n v="101"/>
    <n v="63.281300000000002"/>
    <x v="1"/>
    <s v="plays"/>
    <x v="3839"/>
    <d v="2015-07-30T03:25:24"/>
    <x v="0"/>
  </r>
  <r>
    <x v="3840"/>
    <x v="3835"/>
    <s v="A gritty play looking at a modern day relationship, highlighting issues of mental health and abuse suffered by men."/>
    <n v="1"/>
    <n v="65"/>
    <x v="0"/>
    <s v="GB"/>
    <s v="GBP"/>
    <x v="3821"/>
    <x v="3840"/>
    <x v="0"/>
    <n v="3"/>
    <b v="1"/>
    <s v="theater/plays"/>
    <n v="6500"/>
    <n v="21.666699999999999"/>
    <x v="1"/>
    <s v="plays"/>
    <x v="3840"/>
    <d v="2016-03-28T15:50:29"/>
    <x v="0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x v="1"/>
    <n v="34"/>
    <b v="0"/>
    <s v="theater/plays"/>
    <n v="9"/>
    <n v="25.647099999999998"/>
    <x v="1"/>
    <s v="plays"/>
    <x v="3841"/>
    <d v="2014-07-20T18:51:27"/>
    <x v="0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x v="3842"/>
    <x v="1"/>
    <n v="23"/>
    <b v="0"/>
    <s v="theater/plays"/>
    <n v="22"/>
    <n v="47.695700000000002"/>
    <x v="1"/>
    <s v="plays"/>
    <x v="3842"/>
    <d v="2014-05-11T11:50:52"/>
    <x v="0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x v="3843"/>
    <x v="1"/>
    <n v="19"/>
    <b v="0"/>
    <s v="theater/plays"/>
    <n v="21"/>
    <n v="56.052599999999998"/>
    <x v="1"/>
    <s v="plays"/>
    <x v="3843"/>
    <d v="2014-06-01T01:44:24"/>
    <x v="0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x v="3844"/>
    <x v="1"/>
    <n v="50"/>
    <b v="0"/>
    <s v="theater/plays"/>
    <n v="41"/>
    <n v="81.319999999999993"/>
    <x v="1"/>
    <s v="plays"/>
    <x v="3844"/>
    <d v="2014-06-03T06:59:00"/>
    <x v="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x v="1"/>
    <n v="12"/>
    <b v="0"/>
    <s v="theater/plays"/>
    <n v="2"/>
    <n v="70.166700000000006"/>
    <x v="1"/>
    <s v="plays"/>
    <x v="3845"/>
    <d v="2015-10-01T15:02:54"/>
    <x v="0"/>
  </r>
  <r>
    <x v="3846"/>
    <x v="3841"/>
    <s v="My Insane Shakespeare. An original play by Arthur Elbakyan premiering October 13th at United Solo, New York City."/>
    <n v="7000"/>
    <n v="189"/>
    <x v="2"/>
    <s v="US"/>
    <s v="USD"/>
    <x v="3827"/>
    <x v="3846"/>
    <x v="1"/>
    <n v="8"/>
    <b v="0"/>
    <s v="theater/plays"/>
    <n v="3"/>
    <n v="23.625"/>
    <x v="1"/>
    <s v="plays"/>
    <x v="3846"/>
    <d v="2014-10-04T06:59:00"/>
    <x v="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x v="3828"/>
    <x v="3847"/>
    <x v="1"/>
    <n v="9"/>
    <b v="0"/>
    <s v="theater/plays"/>
    <n v="16"/>
    <n v="188.5556"/>
    <x v="1"/>
    <s v="plays"/>
    <x v="3847"/>
    <d v="2015-07-19T05:23:11"/>
    <x v="0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x v="3848"/>
    <x v="1"/>
    <n v="43"/>
    <b v="0"/>
    <s v="theater/plays"/>
    <n v="16"/>
    <n v="49.511600000000001"/>
    <x v="1"/>
    <s v="plays"/>
    <x v="3848"/>
    <d v="2015-10-18T19:36:29"/>
    <x v="0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x v="1"/>
    <n v="28"/>
    <b v="0"/>
    <s v="theater/plays"/>
    <n v="7"/>
    <n v="75.464299999999994"/>
    <x v="1"/>
    <s v="plays"/>
    <x v="3849"/>
    <d v="2015-06-11T18:24:44"/>
    <x v="0"/>
  </r>
  <r>
    <x v="3850"/>
    <x v="3845"/>
    <s v="V-Day is a global activist movement to end violence against women and girls."/>
    <n v="1000"/>
    <n v="38"/>
    <x v="2"/>
    <s v="US"/>
    <s v="USD"/>
    <x v="3831"/>
    <x v="3850"/>
    <x v="1"/>
    <n v="4"/>
    <b v="0"/>
    <s v="theater/plays"/>
    <n v="4"/>
    <n v="9.5"/>
    <x v="1"/>
    <s v="plays"/>
    <x v="3850"/>
    <d v="2015-01-01T02:59:03"/>
    <x v="0"/>
  </r>
  <r>
    <x v="3851"/>
    <x v="3846"/>
    <s v="A play about the horrible choices we have to make every day. Should we take a risk, or take the road most travelled?"/>
    <n v="2500"/>
    <n v="852"/>
    <x v="2"/>
    <s v="GB"/>
    <s v="GBP"/>
    <x v="3832"/>
    <x v="3851"/>
    <x v="1"/>
    <n v="24"/>
    <b v="0"/>
    <s v="theater/plays"/>
    <n v="34"/>
    <n v="35.5"/>
    <x v="1"/>
    <s v="plays"/>
    <x v="3851"/>
    <d v="2015-07-17T10:32:59"/>
    <x v="0"/>
  </r>
  <r>
    <x v="3852"/>
    <x v="3847"/>
    <s v="Writer/Director Lynette J. Blackwell presents the hilarious entangled love story of when evil and good attempt to coexist."/>
    <n v="10000"/>
    <n v="20"/>
    <x v="2"/>
    <s v="US"/>
    <s v="USD"/>
    <x v="3833"/>
    <x v="3852"/>
    <x v="0"/>
    <n v="2"/>
    <b v="0"/>
    <s v="theater/plays"/>
    <n v="0"/>
    <n v="10"/>
    <x v="1"/>
    <s v="plays"/>
    <x v="3852"/>
    <d v="2015-03-27T03:34:36"/>
    <x v="0"/>
  </r>
  <r>
    <x v="3853"/>
    <x v="3848"/>
    <s v="A dose of One-woman &quot;Dramedy&quot; to cure those daily blues is just what the doctor ordered!"/>
    <n v="100000"/>
    <n v="26"/>
    <x v="2"/>
    <s v="US"/>
    <s v="USD"/>
    <x v="3834"/>
    <x v="3853"/>
    <x v="0"/>
    <n v="2"/>
    <b v="0"/>
    <s v="theater/plays"/>
    <n v="0"/>
    <n v="13"/>
    <x v="1"/>
    <s v="plays"/>
    <x v="3853"/>
    <d v="2014-09-01T20:09:38"/>
    <x v="0"/>
  </r>
  <r>
    <x v="3854"/>
    <x v="3849"/>
    <s v="A play dedicated to the 100th anniversary of the Armenian Genocide."/>
    <n v="11000"/>
    <n v="1788"/>
    <x v="2"/>
    <s v="US"/>
    <s v="USD"/>
    <x v="3835"/>
    <x v="3854"/>
    <x v="0"/>
    <n v="20"/>
    <b v="0"/>
    <s v="theater/plays"/>
    <n v="16"/>
    <n v="89.4"/>
    <x v="1"/>
    <s v="plays"/>
    <x v="3854"/>
    <d v="2015-05-09T21:14:18"/>
    <x v="0"/>
  </r>
  <r>
    <x v="3855"/>
    <x v="3850"/>
    <s v="TWO NEW DARK COMEDIES OPENING IN NYC THIS APRIL AND MAY BY CHRISTOPHER B. LATRO _x000a_ABOUT FAMILY, AMBITION, LOVE AND GREED"/>
    <n v="1000"/>
    <n v="25"/>
    <x v="2"/>
    <s v="US"/>
    <s v="USD"/>
    <x v="3836"/>
    <x v="3855"/>
    <x v="0"/>
    <n v="1"/>
    <b v="0"/>
    <s v="theater/plays"/>
    <n v="3"/>
    <n v="25"/>
    <x v="1"/>
    <s v="plays"/>
    <x v="3855"/>
    <d v="2015-03-26T22:17:51"/>
    <x v="0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x v="3856"/>
    <x v="0"/>
    <n v="1"/>
    <b v="0"/>
    <s v="theater/plays"/>
    <n v="0"/>
    <n v="1"/>
    <x v="1"/>
    <s v="plays"/>
    <x v="3856"/>
    <d v="2015-03-08T16:50:03"/>
    <x v="0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x v="3838"/>
    <x v="3857"/>
    <x v="0"/>
    <n v="4"/>
    <b v="0"/>
    <s v="theater/plays"/>
    <n v="5"/>
    <n v="65"/>
    <x v="1"/>
    <s v="plays"/>
    <x v="3857"/>
    <d v="2014-08-01T17:12:00"/>
    <x v="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x v="3839"/>
    <x v="3858"/>
    <x v="0"/>
    <n v="1"/>
    <b v="0"/>
    <s v="theater/plays"/>
    <n v="2"/>
    <n v="10"/>
    <x v="1"/>
    <s v="plays"/>
    <x v="3858"/>
    <d v="2015-05-22T21:00:00"/>
    <x v="0"/>
  </r>
  <r>
    <x v="3859"/>
    <x v="3854"/>
    <s v="This is a play that will have each and everyone that sees it thinking about the dreams they had growing up. It's a dramady"/>
    <n v="2500"/>
    <n v="1"/>
    <x v="2"/>
    <s v="US"/>
    <s v="USD"/>
    <x v="3840"/>
    <x v="3859"/>
    <x v="0"/>
    <n v="1"/>
    <b v="0"/>
    <s v="theater/plays"/>
    <n v="0"/>
    <n v="1"/>
    <x v="1"/>
    <s v="plays"/>
    <x v="3859"/>
    <d v="2014-06-25T21:00:00"/>
    <x v="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x v="3860"/>
    <x v="0"/>
    <n v="13"/>
    <b v="0"/>
    <s v="theater/plays"/>
    <n v="18"/>
    <n v="81.538499999999999"/>
    <x v="1"/>
    <s v="plays"/>
    <x v="3860"/>
    <d v="2014-08-12T15:51:50"/>
    <x v="0"/>
  </r>
  <r>
    <x v="3861"/>
    <x v="3856"/>
    <s v="THE COMING OF THE LORD!"/>
    <n v="2000"/>
    <n v="100"/>
    <x v="2"/>
    <s v="US"/>
    <s v="USD"/>
    <x v="3842"/>
    <x v="3861"/>
    <x v="0"/>
    <n v="1"/>
    <b v="0"/>
    <s v="theater/plays"/>
    <n v="5"/>
    <n v="100"/>
    <x v="1"/>
    <s v="plays"/>
    <x v="3861"/>
    <d v="2014-11-12T21:47:00"/>
    <x v="0"/>
  </r>
  <r>
    <x v="3862"/>
    <x v="3857"/>
    <s v="The hit immersive theatre experience of England comes to Corpus Christi!"/>
    <n v="7500"/>
    <n v="1"/>
    <x v="2"/>
    <s v="US"/>
    <s v="USD"/>
    <x v="3843"/>
    <x v="3862"/>
    <x v="0"/>
    <n v="1"/>
    <b v="0"/>
    <s v="theater/plays"/>
    <n v="0"/>
    <n v="1"/>
    <x v="1"/>
    <s v="plays"/>
    <x v="3862"/>
    <d v="2016-09-12T16:59:00"/>
    <x v="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x v="3863"/>
    <x v="0"/>
    <n v="0"/>
    <b v="0"/>
    <s v="theater/plays"/>
    <n v="0"/>
    <s v="N/A"/>
    <x v="1"/>
    <s v="plays"/>
    <x v="3863"/>
    <d v="2015-11-05T16:11:45"/>
    <x v="0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x v="3864"/>
    <x v="0"/>
    <n v="3"/>
    <b v="0"/>
    <s v="theater/plays"/>
    <n v="1"/>
    <n v="20"/>
    <x v="1"/>
    <s v="plays"/>
    <x v="3864"/>
    <d v="2015-11-17T22:24:14"/>
    <x v="0"/>
  </r>
  <r>
    <x v="3865"/>
    <x v="3860"/>
    <s v="Sissy Entertainment delivers a delicious cabaret that blends comedic monologue, song, and traditional sketch comedy."/>
    <n v="2413"/>
    <n v="650"/>
    <x v="2"/>
    <s v="CA"/>
    <s v="CAD"/>
    <x v="3846"/>
    <x v="3865"/>
    <x v="0"/>
    <n v="14"/>
    <b v="0"/>
    <s v="theater/plays"/>
    <n v="27"/>
    <n v="46.428600000000003"/>
    <x v="1"/>
    <s v="plays"/>
    <x v="3865"/>
    <d v="2014-08-30T05:30:00"/>
    <x v="0"/>
  </r>
  <r>
    <x v="3866"/>
    <x v="3861"/>
    <s v="A funny, moving, witty piece about a girl, her oboe, and her dreams."/>
    <n v="2000"/>
    <n v="11"/>
    <x v="2"/>
    <s v="US"/>
    <s v="USD"/>
    <x v="3847"/>
    <x v="3866"/>
    <x v="0"/>
    <n v="2"/>
    <b v="0"/>
    <s v="theater/plays"/>
    <n v="1"/>
    <n v="5.5"/>
    <x v="1"/>
    <s v="plays"/>
    <x v="3866"/>
    <d v="2016-03-23T03:29:00"/>
    <x v="0"/>
  </r>
  <r>
    <x v="3867"/>
    <x v="3862"/>
    <s v="What do you know about Russian Culture? Our project helps the American children to find out about Russian literature."/>
    <n v="2000"/>
    <n v="251"/>
    <x v="2"/>
    <s v="US"/>
    <s v="USD"/>
    <x v="3848"/>
    <x v="3867"/>
    <x v="0"/>
    <n v="5"/>
    <b v="0"/>
    <s v="theater/plays"/>
    <n v="13"/>
    <n v="50.2"/>
    <x v="1"/>
    <s v="plays"/>
    <x v="3867"/>
    <d v="2016-06-18T19:32:19"/>
    <x v="0"/>
  </r>
  <r>
    <x v="3868"/>
    <x v="3863"/>
    <s v="New collection of music by Scott Evan Davis!"/>
    <n v="5000"/>
    <n v="10"/>
    <x v="1"/>
    <s v="GB"/>
    <s v="GBP"/>
    <x v="3849"/>
    <x v="3868"/>
    <x v="0"/>
    <n v="1"/>
    <b v="0"/>
    <s v="theater/musical"/>
    <n v="0"/>
    <n v="10"/>
    <x v="1"/>
    <s v="musical"/>
    <x v="3868"/>
    <d v="2014-09-08T15:50:05"/>
    <x v="2"/>
  </r>
  <r>
    <x v="3869"/>
    <x v="3864"/>
    <s v="A Musical about 3 women who pursue their Pleasure and end up finding themselves."/>
    <n v="13111"/>
    <n v="452"/>
    <x v="1"/>
    <s v="US"/>
    <s v="USD"/>
    <x v="3850"/>
    <x v="3869"/>
    <x v="0"/>
    <n v="15"/>
    <b v="0"/>
    <s v="theater/musical"/>
    <n v="3"/>
    <n v="30.133299999999998"/>
    <x v="1"/>
    <s v="musical"/>
    <x v="3869"/>
    <d v="2015-03-14T03:11:00"/>
    <x v="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x v="3870"/>
    <x v="0"/>
    <n v="10"/>
    <b v="0"/>
    <s v="theater/musical"/>
    <n v="15"/>
    <n v="150"/>
    <x v="1"/>
    <s v="musical"/>
    <x v="3870"/>
    <d v="2014-07-03T04:07:58"/>
    <x v="0"/>
  </r>
  <r>
    <x v="3871"/>
    <x v="3866"/>
    <s v="Our musical is finally ready to come to life, and we're raising funds to help make that happen!"/>
    <n v="1500"/>
    <n v="40"/>
    <x v="1"/>
    <s v="US"/>
    <s v="USD"/>
    <x v="3852"/>
    <x v="3871"/>
    <x v="0"/>
    <n v="3"/>
    <b v="0"/>
    <s v="theater/musical"/>
    <n v="3"/>
    <n v="13.333299999999999"/>
    <x v="1"/>
    <s v="musical"/>
    <x v="3871"/>
    <d v="2017-03-29T17:44:10"/>
    <x v="0"/>
  </r>
  <r>
    <x v="3872"/>
    <x v="3867"/>
    <s v="We are a brand new theatrical teen production company, and we need enough money to put on our first musical production."/>
    <n v="15000"/>
    <n v="0"/>
    <x v="1"/>
    <s v="US"/>
    <s v="USD"/>
    <x v="3853"/>
    <x v="3872"/>
    <x v="0"/>
    <n v="0"/>
    <b v="0"/>
    <s v="theater/musical"/>
    <n v="0"/>
    <s v="N/A"/>
    <x v="1"/>
    <s v="musical"/>
    <x v="3872"/>
    <d v="2015-08-14T03:29:56"/>
    <x v="0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x v="3873"/>
    <x v="0"/>
    <n v="0"/>
    <b v="0"/>
    <s v="theater/musical"/>
    <n v="0"/>
    <s v="N/A"/>
    <x v="1"/>
    <s v="musical"/>
    <x v="3873"/>
    <d v="2015-10-08T16:42:15"/>
    <x v="0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x v="3874"/>
    <x v="0"/>
    <n v="0"/>
    <b v="0"/>
    <s v="theater/musical"/>
    <n v="0"/>
    <s v="N/A"/>
    <x v="1"/>
    <s v="musical"/>
    <x v="3874"/>
    <d v="2015-01-24T01:00:00"/>
    <x v="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x v="3875"/>
    <x v="0"/>
    <n v="0"/>
    <b v="0"/>
    <s v="theater/musical"/>
    <n v="0"/>
    <s v="N/A"/>
    <x v="1"/>
    <s v="musical"/>
    <x v="3875"/>
    <d v="2016-09-03T10:00:00"/>
    <x v="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x v="3876"/>
    <x v="0"/>
    <n v="46"/>
    <b v="0"/>
    <s v="theater/musical"/>
    <n v="53"/>
    <n v="44.760899999999999"/>
    <x v="1"/>
    <s v="musical"/>
    <x v="3876"/>
    <d v="2016-02-02T14:58:48"/>
    <x v="3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x v="3877"/>
    <x v="0"/>
    <n v="14"/>
    <b v="0"/>
    <s v="theater/musical"/>
    <n v="5"/>
    <n v="88.642899999999997"/>
    <x v="1"/>
    <s v="musical"/>
    <x v="3877"/>
    <d v="2016-12-08T16:15:52"/>
    <x v="0"/>
  </r>
  <r>
    <x v="3878"/>
    <x v="3873"/>
    <s v="Encouraging young males to engage in vocational development in the art of musical theater and related dance classes."/>
    <n v="18000"/>
    <n v="10"/>
    <x v="1"/>
    <s v="US"/>
    <s v="USD"/>
    <x v="3859"/>
    <x v="3878"/>
    <x v="0"/>
    <n v="1"/>
    <b v="0"/>
    <s v="theater/musical"/>
    <n v="0"/>
    <n v="10"/>
    <x v="1"/>
    <s v="musical"/>
    <x v="3878"/>
    <d v="2015-06-30T03:59:00"/>
    <x v="0"/>
  </r>
  <r>
    <x v="3879"/>
    <x v="3874"/>
    <s v="Theatre â€˜Portableâ€™ Royal is a portable, fully working, 40 seater theatre which will tour the UK and beyond!"/>
    <n v="15000"/>
    <n v="0"/>
    <x v="1"/>
    <s v="GB"/>
    <s v="GBP"/>
    <x v="3860"/>
    <x v="3879"/>
    <x v="0"/>
    <n v="0"/>
    <b v="0"/>
    <s v="theater/musical"/>
    <n v="0"/>
    <s v="N/A"/>
    <x v="1"/>
    <s v="musical"/>
    <x v="3879"/>
    <d v="2015-01-25T20:39:56"/>
    <x v="2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x v="3880"/>
    <x v="0"/>
    <n v="17"/>
    <b v="0"/>
    <s v="theater/musical"/>
    <n v="13"/>
    <n v="57.647100000000002"/>
    <x v="1"/>
    <s v="musical"/>
    <x v="3880"/>
    <d v="2014-07-30T23:00:00"/>
    <x v="2"/>
  </r>
  <r>
    <x v="3881"/>
    <x v="3876"/>
    <s v="A musical journey coming to the Blue Venue at the 2017 Orlando Fringe Festival!"/>
    <n v="500"/>
    <n v="25"/>
    <x v="1"/>
    <s v="US"/>
    <s v="USD"/>
    <x v="3861"/>
    <x v="3881"/>
    <x v="0"/>
    <n v="1"/>
    <b v="0"/>
    <s v="theater/musical"/>
    <n v="5"/>
    <n v="25"/>
    <x v="1"/>
    <s v="musical"/>
    <x v="3881"/>
    <d v="2017-02-20T00:26:39"/>
    <x v="0"/>
  </r>
  <r>
    <x v="3882"/>
    <x v="3877"/>
    <s v="A musical vision of the Faust tale... how he signed his soul to the devil Mephistopheles to find Lori, the love of his life."/>
    <n v="30000"/>
    <n v="0"/>
    <x v="1"/>
    <s v="AU"/>
    <s v="AUD"/>
    <x v="3862"/>
    <x v="3882"/>
    <x v="0"/>
    <n v="0"/>
    <b v="0"/>
    <s v="theater/musical"/>
    <n v="0"/>
    <s v="N/A"/>
    <x v="1"/>
    <s v="musical"/>
    <x v="3882"/>
    <d v="2016-01-31T23:03:00"/>
    <x v="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x v="3883"/>
    <x v="0"/>
    <n v="0"/>
    <b v="0"/>
    <s v="theater/musical"/>
    <n v="0"/>
    <s v="N/A"/>
    <x v="1"/>
    <s v="musical"/>
    <x v="3883"/>
    <d v="2014-09-02T14:27:49"/>
    <x v="2"/>
  </r>
  <r>
    <x v="3884"/>
    <x v="3879"/>
    <s v="The Group M3 is striving to give one of the poorest towns in the country hope again this Easter Holiday."/>
    <n v="10000"/>
    <n v="0"/>
    <x v="1"/>
    <s v="US"/>
    <s v="USD"/>
    <x v="3864"/>
    <x v="3884"/>
    <x v="0"/>
    <n v="0"/>
    <b v="0"/>
    <s v="theater/musical"/>
    <n v="0"/>
    <s v="N/A"/>
    <x v="1"/>
    <s v="musical"/>
    <x v="3884"/>
    <d v="2015-03-27T17:59:52"/>
    <x v="0"/>
  </r>
  <r>
    <x v="3885"/>
    <x v="3880"/>
    <s v="A LIVE musical spectacular theatrical experience of The Beatles recording sessions at Abbey Road Studios."/>
    <n v="375000"/>
    <n v="0"/>
    <x v="1"/>
    <s v="US"/>
    <s v="USD"/>
    <x v="3865"/>
    <x v="3885"/>
    <x v="0"/>
    <n v="0"/>
    <b v="0"/>
    <s v="theater/musical"/>
    <n v="0"/>
    <s v="N/A"/>
    <x v="1"/>
    <s v="musical"/>
    <x v="3885"/>
    <d v="2016-05-09T22:49:51"/>
    <x v="0"/>
  </r>
  <r>
    <x v="3886"/>
    <x v="3881"/>
    <n v="1"/>
    <n v="10000"/>
    <n v="0"/>
    <x v="1"/>
    <s v="AU"/>
    <s v="AUD"/>
    <x v="3866"/>
    <x v="3886"/>
    <x v="0"/>
    <n v="0"/>
    <b v="0"/>
    <s v="theater/musical"/>
    <n v="0"/>
    <s v="N/A"/>
    <x v="1"/>
    <s v="musical"/>
    <x v="3886"/>
    <d v="2014-12-11T05:28:22"/>
    <x v="0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x v="0"/>
    <n v="2"/>
    <b v="0"/>
    <s v="theater/musical"/>
    <n v="2"/>
    <n v="17.5"/>
    <x v="1"/>
    <s v="musical"/>
    <x v="3887"/>
    <d v="2015-05-01T22:00:00"/>
    <x v="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x v="3888"/>
    <x v="0"/>
    <n v="14"/>
    <b v="0"/>
    <s v="theater/plays"/>
    <n v="27"/>
    <n v="38.714300000000001"/>
    <x v="1"/>
    <s v="plays"/>
    <x v="3888"/>
    <d v="2017-02-26T13:05:58"/>
    <x v="0"/>
  </r>
  <r>
    <x v="3889"/>
    <x v="3884"/>
    <s v="A romantic comedy about a girl trying to figure out what to do with her life and an angel who comes to help her."/>
    <n v="8000"/>
    <n v="118"/>
    <x v="2"/>
    <s v="US"/>
    <s v="USD"/>
    <x v="3869"/>
    <x v="3889"/>
    <x v="0"/>
    <n v="9"/>
    <b v="0"/>
    <s v="theater/plays"/>
    <n v="1"/>
    <n v="13.1111"/>
    <x v="1"/>
    <s v="plays"/>
    <x v="3889"/>
    <d v="2015-01-04T23:26:00"/>
    <x v="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x v="3890"/>
    <x v="0"/>
    <n v="8"/>
    <b v="0"/>
    <s v="theater/plays"/>
    <n v="17"/>
    <n v="315.5"/>
    <x v="1"/>
    <s v="plays"/>
    <x v="3890"/>
    <d v="2015-08-15T18:12:24"/>
    <x v="0"/>
  </r>
  <r>
    <x v="3891"/>
    <x v="3886"/>
    <s v="A comedy about a mime who dreams of becoming a stand up comedian."/>
    <n v="800"/>
    <n v="260"/>
    <x v="2"/>
    <s v="US"/>
    <s v="USD"/>
    <x v="3871"/>
    <x v="3891"/>
    <x v="0"/>
    <n v="7"/>
    <b v="0"/>
    <s v="theater/plays"/>
    <n v="33"/>
    <n v="37.142899999999997"/>
    <x v="1"/>
    <s v="plays"/>
    <x v="3891"/>
    <d v="2015-03-23T04:59:00"/>
    <x v="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x v="3892"/>
    <x v="0"/>
    <n v="0"/>
    <b v="0"/>
    <s v="theater/plays"/>
    <n v="0"/>
    <s v="N/A"/>
    <x v="1"/>
    <s v="plays"/>
    <x v="3892"/>
    <d v="2014-08-24T07:00:00"/>
    <x v="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x v="3893"/>
    <x v="0"/>
    <n v="84"/>
    <b v="0"/>
    <s v="theater/plays"/>
    <n v="22"/>
    <n v="128.27379999999999"/>
    <x v="1"/>
    <s v="plays"/>
    <x v="3893"/>
    <d v="2014-07-01T06:00:00"/>
    <x v="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x v="3894"/>
    <x v="0"/>
    <n v="11"/>
    <b v="0"/>
    <s v="theater/plays"/>
    <n v="3"/>
    <n v="47.2727"/>
    <x v="1"/>
    <s v="plays"/>
    <x v="3894"/>
    <d v="2016-12-06T04:59:00"/>
    <x v="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x v="3895"/>
    <x v="0"/>
    <n v="1"/>
    <b v="0"/>
    <s v="theater/plays"/>
    <n v="5"/>
    <n v="50"/>
    <x v="1"/>
    <s v="plays"/>
    <x v="3895"/>
    <d v="2015-02-28T06:00:18"/>
    <x v="0"/>
  </r>
  <r>
    <x v="3896"/>
    <x v="3891"/>
    <s v="Yorick and Co. is a comedy about a struggling theatre company whose mysterious benefactor starts haunting the show!"/>
    <n v="1600"/>
    <n v="170"/>
    <x v="2"/>
    <s v="US"/>
    <s v="USD"/>
    <x v="3876"/>
    <x v="3896"/>
    <x v="0"/>
    <n v="4"/>
    <b v="0"/>
    <s v="theater/plays"/>
    <n v="11"/>
    <n v="42.5"/>
    <x v="1"/>
    <s v="plays"/>
    <x v="3896"/>
    <d v="2014-06-17T04:36:18"/>
    <x v="0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x v="3877"/>
    <x v="3897"/>
    <x v="0"/>
    <n v="10"/>
    <b v="0"/>
    <s v="theater/plays"/>
    <n v="18"/>
    <n v="44"/>
    <x v="1"/>
    <s v="plays"/>
    <x v="3897"/>
    <d v="2015-01-08T20:58:03"/>
    <x v="0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x v="0"/>
    <n v="16"/>
    <b v="0"/>
    <s v="theater/plays"/>
    <n v="33"/>
    <n v="50.875"/>
    <x v="1"/>
    <s v="plays"/>
    <x v="3898"/>
    <d v="2015-08-17T16:00:00"/>
    <x v="0"/>
  </r>
  <r>
    <x v="3899"/>
    <x v="3894"/>
    <s v="More than just a play, RAIN is an outreach to hurting people who feel disengaged or rejected by others."/>
    <n v="10000"/>
    <n v="125"/>
    <x v="2"/>
    <s v="US"/>
    <s v="USD"/>
    <x v="3879"/>
    <x v="3899"/>
    <x v="0"/>
    <n v="2"/>
    <b v="0"/>
    <s v="theater/plays"/>
    <n v="1"/>
    <n v="62.5"/>
    <x v="1"/>
    <s v="plays"/>
    <x v="3899"/>
    <d v="2014-08-12T18:36:01"/>
    <x v="0"/>
  </r>
  <r>
    <x v="3900"/>
    <x v="3895"/>
    <s v="HUB Theatre Group collaborates with local artists to present John Logan's RED to the community."/>
    <n v="2500"/>
    <n v="135"/>
    <x v="2"/>
    <s v="US"/>
    <s v="USD"/>
    <x v="3880"/>
    <x v="3900"/>
    <x v="0"/>
    <n v="5"/>
    <b v="0"/>
    <s v="theater/plays"/>
    <n v="5"/>
    <n v="27"/>
    <x v="1"/>
    <s v="plays"/>
    <x v="3900"/>
    <d v="2015-06-11T02:13:11"/>
    <x v="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x v="0"/>
    <n v="1"/>
    <b v="0"/>
    <s v="theater/plays"/>
    <n v="1"/>
    <n v="25"/>
    <x v="1"/>
    <s v="plays"/>
    <x v="3901"/>
    <d v="2015-12-19T19:49:59"/>
    <x v="0"/>
  </r>
  <r>
    <x v="3902"/>
    <x v="3897"/>
    <s v="Love, Sex and Apps is a double bill exploring the way in which we are both connected and disconnected with those around us."/>
    <n v="3000"/>
    <n v="1465"/>
    <x v="2"/>
    <s v="GB"/>
    <s v="GBP"/>
    <x v="3882"/>
    <x v="3902"/>
    <x v="0"/>
    <n v="31"/>
    <b v="0"/>
    <s v="theater/plays"/>
    <n v="49"/>
    <n v="47.258099999999999"/>
    <x v="1"/>
    <s v="plays"/>
    <x v="3902"/>
    <d v="2016-11-14T12:14:02"/>
    <x v="0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x v="0"/>
    <n v="0"/>
    <b v="0"/>
    <s v="theater/plays"/>
    <n v="0"/>
    <s v="N/A"/>
    <x v="1"/>
    <s v="plays"/>
    <x v="3903"/>
    <d v="2015-08-14T19:38:00"/>
    <x v="0"/>
  </r>
  <r>
    <x v="3904"/>
    <x v="3899"/>
    <s v="A play that will cover 4000 years of black history."/>
    <n v="10000"/>
    <n v="3"/>
    <x v="2"/>
    <s v="US"/>
    <s v="USD"/>
    <x v="3884"/>
    <x v="3904"/>
    <x v="0"/>
    <n v="2"/>
    <b v="0"/>
    <s v="theater/plays"/>
    <n v="0"/>
    <n v="1.5"/>
    <x v="1"/>
    <s v="plays"/>
    <x v="3904"/>
    <d v="2015-04-15T05:04:00"/>
    <x v="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x v="0"/>
    <n v="7"/>
    <b v="0"/>
    <s v="theater/plays"/>
    <n v="12"/>
    <n v="24.714300000000001"/>
    <x v="1"/>
    <s v="plays"/>
    <x v="3905"/>
    <d v="2015-06-11T23:00:00"/>
    <x v="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x v="3886"/>
    <x v="3906"/>
    <x v="0"/>
    <n v="16"/>
    <b v="0"/>
    <s v="theater/plays"/>
    <n v="67"/>
    <n v="63.125"/>
    <x v="1"/>
    <s v="plays"/>
    <x v="3906"/>
    <d v="2015-06-26T13:25:00"/>
    <x v="0"/>
  </r>
  <r>
    <x v="3907"/>
    <x v="3902"/>
    <s v="Burqa&amp;Rifle dramatizes the  encounter between two women -- a vigilante and a convert to Islam."/>
    <n v="1000"/>
    <n v="153"/>
    <x v="2"/>
    <s v="US"/>
    <s v="USD"/>
    <x v="3887"/>
    <x v="3907"/>
    <x v="0"/>
    <n v="4"/>
    <b v="0"/>
    <s v="theater/plays"/>
    <n v="15"/>
    <n v="38.25"/>
    <x v="1"/>
    <s v="plays"/>
    <x v="3907"/>
    <d v="2014-10-26T20:08:00"/>
    <x v="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x v="3888"/>
    <x v="3908"/>
    <x v="0"/>
    <n v="4"/>
    <b v="0"/>
    <s v="theater/plays"/>
    <n v="9"/>
    <n v="16.25"/>
    <x v="1"/>
    <s v="plays"/>
    <x v="3908"/>
    <d v="2014-07-29T03:14:56"/>
    <x v="0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x v="3909"/>
    <x v="0"/>
    <n v="4"/>
    <b v="0"/>
    <s v="theater/plays"/>
    <n v="0"/>
    <n v="33.75"/>
    <x v="1"/>
    <s v="plays"/>
    <x v="3909"/>
    <d v="2014-09-11T08:37:22"/>
    <x v="0"/>
  </r>
  <r>
    <x v="3910"/>
    <x v="3905"/>
    <s v="Join Sherlock Holmes and Dr. Watson as the first adventure together is dramatized live on-stage!  The game is afoot!"/>
    <n v="6000"/>
    <n v="185"/>
    <x v="2"/>
    <s v="US"/>
    <s v="USD"/>
    <x v="3890"/>
    <x v="3910"/>
    <x v="0"/>
    <n v="3"/>
    <b v="0"/>
    <s v="theater/plays"/>
    <n v="3"/>
    <n v="61.666699999999999"/>
    <x v="1"/>
    <s v="plays"/>
    <x v="3910"/>
    <d v="2015-09-07T18:09:57"/>
    <x v="0"/>
  </r>
  <r>
    <x v="3911"/>
    <x v="3906"/>
    <s v="â€˜Ministers of Graceâ€™ imagines what the movie Ghostbusters would be like if written by William Shakespeare."/>
    <n v="8000"/>
    <n v="2993"/>
    <x v="2"/>
    <s v="US"/>
    <s v="USD"/>
    <x v="3891"/>
    <x v="3911"/>
    <x v="0"/>
    <n v="36"/>
    <b v="0"/>
    <s v="theater/plays"/>
    <n v="37"/>
    <n v="83.138900000000007"/>
    <x v="1"/>
    <s v="plays"/>
    <x v="3911"/>
    <d v="2014-11-26T20:29:37"/>
    <x v="0"/>
  </r>
  <r>
    <x v="3912"/>
    <x v="3907"/>
    <s v="Producing &amp; directing Jake's Women by Neil Simon opening July 9 and running through July 26 for Sonoma Arts Live"/>
    <n v="15000"/>
    <n v="1"/>
    <x v="2"/>
    <s v="US"/>
    <s v="USD"/>
    <x v="3892"/>
    <x v="3912"/>
    <x v="0"/>
    <n v="1"/>
    <b v="0"/>
    <s v="theater/plays"/>
    <n v="0"/>
    <n v="1"/>
    <x v="1"/>
    <s v="plays"/>
    <x v="3912"/>
    <d v="2015-04-25T04:35:00"/>
    <x v="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x v="3913"/>
    <x v="0"/>
    <n v="7"/>
    <b v="0"/>
    <s v="theater/plays"/>
    <n v="10"/>
    <n v="142.8571"/>
    <x v="1"/>
    <s v="plays"/>
    <x v="3913"/>
    <d v="2015-11-30T06:04:09"/>
    <x v="0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x v="3914"/>
    <x v="0"/>
    <n v="27"/>
    <b v="0"/>
    <s v="theater/plays"/>
    <n v="36"/>
    <n v="33.666699999999999"/>
    <x v="1"/>
    <s v="plays"/>
    <x v="3914"/>
    <d v="2015-05-10T22:59:00"/>
    <x v="0"/>
  </r>
  <r>
    <x v="3915"/>
    <x v="3910"/>
    <s v="Following the enormous success of Hardcross, we are looking for new ways to bring this wonderful play to a wider audience."/>
    <n v="1500"/>
    <n v="5"/>
    <x v="2"/>
    <s v="GB"/>
    <s v="GBP"/>
    <x v="3895"/>
    <x v="3915"/>
    <x v="0"/>
    <n v="1"/>
    <b v="0"/>
    <s v="theater/plays"/>
    <n v="0"/>
    <n v="5"/>
    <x v="1"/>
    <s v="plays"/>
    <x v="3915"/>
    <d v="2016-06-01T23:38:29"/>
    <x v="0"/>
  </r>
  <r>
    <x v="3916"/>
    <x v="3911"/>
    <s v="We're a small group of University students who need a little help making our final exam production the best product possible."/>
    <n v="2000"/>
    <n v="0"/>
    <x v="2"/>
    <s v="DK"/>
    <s v="DKK"/>
    <x v="3896"/>
    <x v="3916"/>
    <x v="0"/>
    <n v="0"/>
    <b v="0"/>
    <s v="theater/plays"/>
    <n v="0"/>
    <s v="N/A"/>
    <x v="1"/>
    <s v="plays"/>
    <x v="3916"/>
    <d v="2016-06-03T11:19:12"/>
    <x v="0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x v="3897"/>
    <x v="3917"/>
    <x v="0"/>
    <n v="1"/>
    <b v="0"/>
    <s v="theater/plays"/>
    <n v="0"/>
    <n v="10"/>
    <x v="1"/>
    <s v="plays"/>
    <x v="3917"/>
    <d v="2014-09-11T12:39:21"/>
    <x v="0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x v="3918"/>
    <x v="0"/>
    <n v="3"/>
    <b v="0"/>
    <s v="theater/plays"/>
    <n v="0"/>
    <n v="40"/>
    <x v="1"/>
    <s v="plays"/>
    <x v="3918"/>
    <d v="2014-08-04T16:00:00"/>
    <x v="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x v="3899"/>
    <x v="3919"/>
    <x v="0"/>
    <n v="3"/>
    <b v="0"/>
    <s v="theater/plays"/>
    <n v="2"/>
    <n v="30"/>
    <x v="1"/>
    <s v="plays"/>
    <x v="3919"/>
    <d v="2016-01-18T00:00:00"/>
    <x v="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x v="3900"/>
    <x v="3920"/>
    <x v="0"/>
    <n v="3"/>
    <b v="0"/>
    <s v="theater/plays"/>
    <n v="5"/>
    <n v="45"/>
    <x v="1"/>
    <s v="plays"/>
    <x v="3920"/>
    <d v="2016-11-13T10:17:40"/>
    <x v="0"/>
  </r>
  <r>
    <x v="3921"/>
    <x v="3916"/>
    <s v="CLTC are crowdfunding for our latest production - Joe Calarco's brilliant adaptation of Shakespeare's most loved tragedy."/>
    <n v="3000"/>
    <n v="0"/>
    <x v="2"/>
    <s v="GB"/>
    <s v="GBP"/>
    <x v="3901"/>
    <x v="3921"/>
    <x v="0"/>
    <n v="0"/>
    <b v="0"/>
    <s v="theater/plays"/>
    <n v="0"/>
    <s v="N/A"/>
    <x v="1"/>
    <s v="plays"/>
    <x v="3921"/>
    <d v="2014-10-26T18:00:00"/>
    <x v="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x v="0"/>
    <n v="6"/>
    <b v="0"/>
    <s v="theater/plays"/>
    <n v="8"/>
    <n v="10.166700000000001"/>
    <x v="1"/>
    <s v="plays"/>
    <x v="3922"/>
    <d v="2015-03-02T23:00:00"/>
    <x v="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x v="3923"/>
    <x v="0"/>
    <n v="17"/>
    <b v="0"/>
    <s v="theater/plays"/>
    <n v="12"/>
    <n v="81.411799999999999"/>
    <x v="1"/>
    <s v="plays"/>
    <x v="3923"/>
    <d v="2015-04-09T23:31:11"/>
    <x v="0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x v="3924"/>
    <x v="0"/>
    <n v="40"/>
    <b v="0"/>
    <s v="theater/plays"/>
    <n v="15"/>
    <n v="57.25"/>
    <x v="1"/>
    <s v="plays"/>
    <x v="3924"/>
    <d v="2014-06-26T23:02:02"/>
    <x v="0"/>
  </r>
  <r>
    <x v="3925"/>
    <x v="3920"/>
    <s v="Help Save High School Theater Program_x000a_Your donations will be used to purchase props, build sets, and costumes."/>
    <n v="150"/>
    <n v="15"/>
    <x v="2"/>
    <s v="US"/>
    <s v="USD"/>
    <x v="3905"/>
    <x v="3925"/>
    <x v="0"/>
    <n v="3"/>
    <b v="0"/>
    <s v="theater/plays"/>
    <n v="10"/>
    <n v="5"/>
    <x v="1"/>
    <s v="plays"/>
    <x v="3925"/>
    <d v="2014-07-30T20:53:59"/>
    <x v="0"/>
  </r>
  <r>
    <x v="3926"/>
    <x v="3921"/>
    <s v="Producing syllabus-relevant theatre targeted to HSC students on the NSW Central Coast"/>
    <n v="5000"/>
    <n v="15"/>
    <x v="2"/>
    <s v="AU"/>
    <s v="AUD"/>
    <x v="3906"/>
    <x v="3926"/>
    <x v="0"/>
    <n v="1"/>
    <b v="0"/>
    <s v="theater/plays"/>
    <n v="0"/>
    <n v="15"/>
    <x v="1"/>
    <s v="plays"/>
    <x v="3926"/>
    <d v="2014-12-27T02:02:28"/>
    <x v="0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x v="3927"/>
    <x v="0"/>
    <n v="2"/>
    <b v="0"/>
    <s v="theater/plays"/>
    <n v="1"/>
    <n v="12.5"/>
    <x v="1"/>
    <s v="plays"/>
    <x v="3927"/>
    <d v="2014-08-09T06:25:04"/>
    <x v="0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x v="0"/>
    <n v="7"/>
    <b v="0"/>
    <s v="theater/plays"/>
    <n v="13"/>
    <n v="93"/>
    <x v="1"/>
    <s v="plays"/>
    <x v="3928"/>
    <d v="2015-10-16T04:59:00"/>
    <x v="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x v="3909"/>
    <x v="3929"/>
    <x v="0"/>
    <n v="14"/>
    <b v="0"/>
    <s v="theater/plays"/>
    <n v="2"/>
    <n v="32.357100000000003"/>
    <x v="1"/>
    <s v="plays"/>
    <x v="3929"/>
    <d v="2016-09-18T19:51:05"/>
    <x v="0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x v="3930"/>
    <x v="0"/>
    <n v="0"/>
    <b v="0"/>
    <s v="theater/plays"/>
    <n v="0"/>
    <s v="N/A"/>
    <x v="1"/>
    <s v="plays"/>
    <x v="3930"/>
    <d v="2016-04-01T06:00:00"/>
    <x v="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x v="3931"/>
    <x v="0"/>
    <n v="0"/>
    <b v="0"/>
    <s v="theater/plays"/>
    <n v="0"/>
    <s v="N/A"/>
    <x v="1"/>
    <s v="plays"/>
    <x v="3931"/>
    <d v="2015-09-06T03:38:27"/>
    <x v="0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x v="3912"/>
    <x v="3932"/>
    <x v="0"/>
    <n v="1"/>
    <b v="0"/>
    <s v="theater/plays"/>
    <n v="0"/>
    <n v="1"/>
    <x v="1"/>
    <s v="plays"/>
    <x v="3932"/>
    <d v="2016-03-16T03:02:44"/>
    <x v="0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x v="0"/>
    <n v="12"/>
    <b v="0"/>
    <s v="theater/plays"/>
    <n v="16"/>
    <n v="91.833299999999994"/>
    <x v="1"/>
    <s v="plays"/>
    <x v="3933"/>
    <d v="2016-07-17T00:43:00"/>
    <x v="0"/>
  </r>
  <r>
    <x v="3934"/>
    <x v="3929"/>
    <s v="Lost youth and lost souls struggle to find meaning amid dingy basements, vanishing malls, and a bleak Midwestern summer."/>
    <n v="5000"/>
    <n v="550"/>
    <x v="2"/>
    <s v="US"/>
    <s v="USD"/>
    <x v="3914"/>
    <x v="3934"/>
    <x v="0"/>
    <n v="12"/>
    <b v="0"/>
    <s v="theater/plays"/>
    <n v="11"/>
    <n v="45.833300000000001"/>
    <x v="1"/>
    <s v="plays"/>
    <x v="3934"/>
    <d v="2015-10-01T13:00:00"/>
    <x v="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x v="3915"/>
    <x v="3935"/>
    <x v="0"/>
    <n v="23"/>
    <b v="0"/>
    <s v="theater/plays"/>
    <n v="44"/>
    <n v="57.173900000000003"/>
    <x v="1"/>
    <s v="plays"/>
    <x v="3935"/>
    <d v="2015-10-04T15:45:46"/>
    <x v="0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x v="3936"/>
    <x v="0"/>
    <n v="0"/>
    <b v="0"/>
    <s v="theater/plays"/>
    <n v="0"/>
    <s v="N/A"/>
    <x v="1"/>
    <s v="plays"/>
    <x v="3936"/>
    <d v="2016-12-01T07:18:40"/>
    <x v="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x v="3917"/>
    <x v="3937"/>
    <x v="0"/>
    <n v="10"/>
    <b v="0"/>
    <s v="theater/plays"/>
    <n v="86"/>
    <n v="248.5"/>
    <x v="1"/>
    <s v="plays"/>
    <x v="3937"/>
    <d v="2016-07-11T15:09:20"/>
    <x v="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x v="3918"/>
    <x v="3938"/>
    <x v="0"/>
    <n v="5"/>
    <b v="0"/>
    <s v="theater/plays"/>
    <n v="12"/>
    <n v="79.400000000000006"/>
    <x v="1"/>
    <s v="plays"/>
    <x v="3938"/>
    <d v="2015-06-27T21:44:14"/>
    <x v="0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x v="3919"/>
    <x v="3939"/>
    <x v="0"/>
    <n v="1"/>
    <b v="0"/>
    <s v="theater/plays"/>
    <n v="0"/>
    <n v="5"/>
    <x v="1"/>
    <s v="plays"/>
    <x v="3939"/>
    <d v="2014-10-07T04:30:00"/>
    <x v="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x v="3940"/>
    <x v="0"/>
    <n v="2"/>
    <b v="0"/>
    <s v="theater/plays"/>
    <n v="0"/>
    <n v="5.5"/>
    <x v="1"/>
    <s v="plays"/>
    <x v="3940"/>
    <d v="2015-01-02T11:49:11"/>
    <x v="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x v="0"/>
    <n v="2"/>
    <b v="0"/>
    <s v="theater/plays"/>
    <n v="1"/>
    <n v="25"/>
    <x v="1"/>
    <s v="plays"/>
    <x v="3941"/>
    <d v="2014-11-25T01:00:00"/>
    <x v="0"/>
  </r>
  <r>
    <x v="3942"/>
    <x v="3937"/>
    <s v="In the 30's, two brothers, Benny and Phil, who go to the Arizona desert to be extras in a huge Biblical epic. Riotous comedy!"/>
    <n v="1200"/>
    <n v="0"/>
    <x v="2"/>
    <s v="US"/>
    <s v="USD"/>
    <x v="3922"/>
    <x v="3942"/>
    <x v="0"/>
    <n v="0"/>
    <b v="0"/>
    <s v="theater/plays"/>
    <n v="0"/>
    <s v="N/A"/>
    <x v="1"/>
    <s v="plays"/>
    <x v="3942"/>
    <d v="2015-06-16T21:41:54"/>
    <x v="0"/>
  </r>
  <r>
    <x v="3943"/>
    <x v="3938"/>
    <s v="Field Trip Theatre has  commissioned Alexandra Petri to write a world premiere play set in DC , &quot;The Scrum&quot;,"/>
    <n v="5000"/>
    <n v="1782"/>
    <x v="2"/>
    <s v="US"/>
    <s v="USD"/>
    <x v="3923"/>
    <x v="3943"/>
    <x v="0"/>
    <n v="13"/>
    <b v="0"/>
    <s v="theater/plays"/>
    <n v="36"/>
    <n v="137.07689999999999"/>
    <x v="1"/>
    <s v="plays"/>
    <x v="3943"/>
    <d v="2015-11-02T16:50:00"/>
    <x v="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x v="3944"/>
    <x v="0"/>
    <n v="0"/>
    <b v="0"/>
    <s v="theater/plays"/>
    <n v="0"/>
    <s v="N/A"/>
    <x v="1"/>
    <s v="plays"/>
    <x v="3944"/>
    <d v="2015-08-27T15:54:35"/>
    <x v="0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x v="3945"/>
    <x v="0"/>
    <n v="1"/>
    <b v="0"/>
    <s v="theater/plays"/>
    <n v="0"/>
    <n v="5"/>
    <x v="1"/>
    <s v="plays"/>
    <x v="3945"/>
    <d v="2015-05-15T19:14:28"/>
    <x v="0"/>
  </r>
  <r>
    <x v="3946"/>
    <x v="3941"/>
    <s v="Dr. Mecurio's is an original work of fantasy designed and written for the stage."/>
    <n v="6000"/>
    <n v="195"/>
    <x v="2"/>
    <s v="US"/>
    <s v="USD"/>
    <x v="3926"/>
    <x v="3946"/>
    <x v="0"/>
    <n v="5"/>
    <b v="0"/>
    <s v="theater/plays"/>
    <n v="3"/>
    <n v="39"/>
    <x v="1"/>
    <s v="plays"/>
    <x v="3946"/>
    <d v="2015-02-28T08:00:00"/>
    <x v="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x v="3947"/>
    <x v="0"/>
    <n v="2"/>
    <b v="0"/>
    <s v="theater/plays"/>
    <n v="3"/>
    <n v="50.5"/>
    <x v="1"/>
    <s v="plays"/>
    <x v="3947"/>
    <d v="2016-10-02T03:25:44"/>
    <x v="0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x v="3928"/>
    <x v="3948"/>
    <x v="0"/>
    <n v="0"/>
    <b v="0"/>
    <s v="theater/plays"/>
    <n v="0"/>
    <s v="N/A"/>
    <x v="1"/>
    <s v="plays"/>
    <x v="3948"/>
    <d v="2014-09-07T07:48:43"/>
    <x v="0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x v="3949"/>
    <x v="0"/>
    <n v="32"/>
    <b v="0"/>
    <s v="theater/plays"/>
    <n v="16"/>
    <n v="49.281300000000002"/>
    <x v="1"/>
    <s v="plays"/>
    <x v="3949"/>
    <d v="2015-02-11T02:53:41"/>
    <x v="0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x v="3950"/>
    <x v="0"/>
    <n v="1"/>
    <b v="0"/>
    <s v="theater/plays"/>
    <n v="1"/>
    <n v="25"/>
    <x v="1"/>
    <s v="plays"/>
    <x v="3950"/>
    <d v="2016-04-08T18:35:00"/>
    <x v="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x v="3951"/>
    <x v="0"/>
    <n v="1"/>
    <b v="0"/>
    <s v="theater/plays"/>
    <n v="0"/>
    <n v="1"/>
    <x v="1"/>
    <s v="plays"/>
    <x v="3951"/>
    <d v="2016-05-03T18:49:02"/>
    <x v="0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x v="3952"/>
    <x v="0"/>
    <n v="1"/>
    <b v="0"/>
    <s v="theater/plays"/>
    <n v="0"/>
    <n v="25"/>
    <x v="1"/>
    <s v="plays"/>
    <x v="3952"/>
    <d v="2015-10-26T18:58:10"/>
    <x v="0"/>
  </r>
  <r>
    <x v="3953"/>
    <x v="3948"/>
    <s v="Actors and actresses are needed to help me create a stage play. A stage play needs to be adapted from the book I wrote."/>
    <n v="17600"/>
    <n v="0"/>
    <x v="2"/>
    <s v="US"/>
    <s v="USD"/>
    <x v="3933"/>
    <x v="3953"/>
    <x v="0"/>
    <n v="0"/>
    <b v="0"/>
    <s v="theater/plays"/>
    <n v="0"/>
    <s v="N/A"/>
    <x v="1"/>
    <s v="plays"/>
    <x v="3953"/>
    <d v="2016-07-29T23:29:00"/>
    <x v="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x v="0"/>
    <n v="0"/>
    <b v="0"/>
    <s v="theater/plays"/>
    <n v="0"/>
    <s v="N/A"/>
    <x v="1"/>
    <s v="plays"/>
    <x v="3954"/>
    <d v="2014-07-14T15:37:44"/>
    <x v="0"/>
  </r>
  <r>
    <x v="3955"/>
    <x v="3950"/>
    <s v="FHE High School Theatre Booster Fund Raiser for Costumes --Fall Play Snow Queen and Spring Musical Once on this Island"/>
    <n v="1750"/>
    <n v="425"/>
    <x v="2"/>
    <s v="US"/>
    <s v="USD"/>
    <x v="3935"/>
    <x v="3955"/>
    <x v="0"/>
    <n v="8"/>
    <b v="0"/>
    <s v="theater/plays"/>
    <n v="24"/>
    <n v="53.125"/>
    <x v="1"/>
    <s v="plays"/>
    <x v="3955"/>
    <d v="2015-11-28T21:22:21"/>
    <x v="0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x v="3956"/>
    <x v="0"/>
    <n v="0"/>
    <b v="0"/>
    <s v="theater/plays"/>
    <n v="0"/>
    <s v="N/A"/>
    <x v="1"/>
    <s v="plays"/>
    <x v="3956"/>
    <d v="2016-04-25T00:20:00"/>
    <x v="0"/>
  </r>
  <r>
    <x v="3957"/>
    <x v="3952"/>
    <s v="A play about something, or maybe nothing. Four actors depicting all 9 seasons of Seinfeld in 90 minutes."/>
    <n v="28000"/>
    <n v="7"/>
    <x v="2"/>
    <s v="US"/>
    <s v="USD"/>
    <x v="3937"/>
    <x v="3957"/>
    <x v="0"/>
    <n v="1"/>
    <b v="0"/>
    <s v="theater/plays"/>
    <n v="0"/>
    <n v="7"/>
    <x v="1"/>
    <s v="plays"/>
    <x v="3957"/>
    <d v="2016-07-08T23:25:54"/>
    <x v="0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x v="3958"/>
    <x v="0"/>
    <n v="16"/>
    <b v="0"/>
    <s v="theater/plays"/>
    <n v="32"/>
    <n v="40.0625"/>
    <x v="1"/>
    <s v="plays"/>
    <x v="3958"/>
    <d v="2014-08-02T14:00:00"/>
    <x v="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x v="0"/>
    <n v="12"/>
    <b v="0"/>
    <s v="theater/plays"/>
    <n v="24"/>
    <n v="24.333300000000001"/>
    <x v="1"/>
    <s v="plays"/>
    <x v="3959"/>
    <d v="2014-09-28T18:55:56"/>
    <x v="0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x v="0"/>
    <n v="4"/>
    <b v="0"/>
    <s v="theater/plays"/>
    <n v="2"/>
    <n v="11.25"/>
    <x v="1"/>
    <s v="plays"/>
    <x v="3960"/>
    <d v="2016-01-03T20:17:36"/>
    <x v="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x v="3961"/>
    <x v="0"/>
    <n v="2"/>
    <b v="0"/>
    <s v="theater/plays"/>
    <n v="0"/>
    <n v="10.5"/>
    <x v="1"/>
    <s v="plays"/>
    <x v="3961"/>
    <d v="2014-05-08T21:23:30"/>
    <x v="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x v="3962"/>
    <x v="0"/>
    <n v="3"/>
    <b v="0"/>
    <s v="theater/plays"/>
    <n v="3"/>
    <n v="15"/>
    <x v="1"/>
    <s v="plays"/>
    <x v="3962"/>
    <d v="2015-11-28T14:54:54"/>
    <x v="0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x v="0"/>
    <n v="0"/>
    <b v="0"/>
    <s v="theater/plays"/>
    <n v="0"/>
    <s v="N/A"/>
    <x v="1"/>
    <s v="plays"/>
    <x v="3963"/>
    <d v="2015-11-18T04:41:57"/>
    <x v="0"/>
  </r>
  <r>
    <x v="3964"/>
    <x v="3959"/>
    <s v="&quot;MAMA'Z BA-B&quot; is the story of Marcus Williams who struggles to find a place for himself as a young black male."/>
    <n v="2000"/>
    <n v="126"/>
    <x v="2"/>
    <s v="US"/>
    <s v="USD"/>
    <x v="3944"/>
    <x v="3964"/>
    <x v="0"/>
    <n v="3"/>
    <b v="0"/>
    <s v="theater/plays"/>
    <n v="6"/>
    <n v="42"/>
    <x v="1"/>
    <s v="plays"/>
    <x v="3964"/>
    <d v="2015-04-19T16:19:46"/>
    <x v="0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x v="3965"/>
    <x v="0"/>
    <n v="4"/>
    <b v="0"/>
    <s v="theater/plays"/>
    <n v="14"/>
    <n v="71.25"/>
    <x v="1"/>
    <s v="plays"/>
    <x v="3965"/>
    <d v="2016-04-14T04:39:40"/>
    <x v="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x v="3966"/>
    <x v="0"/>
    <n v="2"/>
    <b v="0"/>
    <s v="theater/plays"/>
    <n v="1"/>
    <n v="22.5"/>
    <x v="1"/>
    <s v="plays"/>
    <x v="3966"/>
    <d v="2014-07-24T02:59:00"/>
    <x v="0"/>
  </r>
  <r>
    <x v="3967"/>
    <x v="3962"/>
    <s v="Ramsay Wise is painting the backdrops for the Maplewood Barn Theatre's summer 2017 production. He needs canvas and paint."/>
    <n v="1700"/>
    <n v="410"/>
    <x v="2"/>
    <s v="US"/>
    <s v="USD"/>
    <x v="3947"/>
    <x v="3967"/>
    <x v="0"/>
    <n v="10"/>
    <b v="0"/>
    <s v="theater/plays"/>
    <n v="24"/>
    <n v="41"/>
    <x v="1"/>
    <s v="plays"/>
    <x v="3967"/>
    <d v="2017-03-06T06:58:27"/>
    <x v="0"/>
  </r>
  <r>
    <x v="3968"/>
    <x v="3963"/>
    <s v="&quot;On the breast of her gown, in fine red cloth, appeared the letter A.&quot; But what about the rest of the alphabet?"/>
    <n v="5000"/>
    <n v="527"/>
    <x v="2"/>
    <s v="US"/>
    <s v="USD"/>
    <x v="3948"/>
    <x v="3968"/>
    <x v="0"/>
    <n v="11"/>
    <b v="0"/>
    <s v="theater/plays"/>
    <n v="11"/>
    <n v="47.909100000000002"/>
    <x v="1"/>
    <s v="plays"/>
    <x v="3968"/>
    <d v="2016-05-22T19:34:33"/>
    <x v="0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x v="0"/>
    <n v="6"/>
    <b v="0"/>
    <s v="theater/plays"/>
    <n v="7"/>
    <n v="35.166699999999999"/>
    <x v="1"/>
    <s v="plays"/>
    <x v="3969"/>
    <d v="2016-08-29T03:55:00"/>
    <x v="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x v="0"/>
    <n v="2"/>
    <b v="0"/>
    <s v="theater/plays"/>
    <n v="0"/>
    <n v="5.5"/>
    <x v="1"/>
    <s v="plays"/>
    <x v="3970"/>
    <d v="2016-04-17T20:43:31"/>
    <x v="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x v="3971"/>
    <x v="0"/>
    <n v="6"/>
    <b v="0"/>
    <s v="theater/plays"/>
    <n v="1"/>
    <n v="22.666699999999999"/>
    <x v="1"/>
    <s v="plays"/>
    <x v="3971"/>
    <d v="2014-07-21T12:52:06"/>
    <x v="0"/>
  </r>
  <r>
    <x v="3972"/>
    <x v="3967"/>
    <s v="We're a horror based theatre company in Oklahoma City beginning our first season of shows."/>
    <n v="1000"/>
    <n v="211"/>
    <x v="2"/>
    <s v="US"/>
    <s v="USD"/>
    <x v="3952"/>
    <x v="3972"/>
    <x v="0"/>
    <n v="8"/>
    <b v="0"/>
    <s v="theater/plays"/>
    <n v="21"/>
    <n v="26.375"/>
    <x v="1"/>
    <s v="plays"/>
    <x v="3972"/>
    <d v="2015-02-06T01:37:14"/>
    <x v="0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x v="3973"/>
    <x v="0"/>
    <n v="37"/>
    <b v="0"/>
    <s v="theater/plays"/>
    <n v="78"/>
    <n v="105.54049999999999"/>
    <x v="1"/>
    <s v="plays"/>
    <x v="3973"/>
    <d v="2016-05-09T04:00:00"/>
    <x v="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x v="0"/>
    <n v="11"/>
    <b v="0"/>
    <s v="theater/plays"/>
    <n v="32"/>
    <n v="29.090900000000001"/>
    <x v="1"/>
    <s v="plays"/>
    <x v="3974"/>
    <d v="2016-06-02T13:07:28"/>
    <x v="0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x v="3955"/>
    <x v="3975"/>
    <x v="0"/>
    <n v="0"/>
    <b v="0"/>
    <s v="theater/plays"/>
    <n v="0"/>
    <s v="N/A"/>
    <x v="1"/>
    <s v="plays"/>
    <x v="3975"/>
    <d v="2016-07-13T20:48:18"/>
    <x v="0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x v="0"/>
    <n v="10"/>
    <b v="0"/>
    <s v="theater/plays"/>
    <n v="48"/>
    <n v="62"/>
    <x v="1"/>
    <s v="plays"/>
    <x v="3976"/>
    <d v="2014-08-01T07:00:00"/>
    <x v="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x v="0"/>
    <n v="6"/>
    <b v="0"/>
    <s v="theater/plays"/>
    <n v="1"/>
    <n v="217.5"/>
    <x v="1"/>
    <s v="plays"/>
    <x v="3977"/>
    <d v="2016-07-22T18:55:32"/>
    <x v="0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x v="3978"/>
    <x v="0"/>
    <n v="8"/>
    <b v="0"/>
    <s v="theater/plays"/>
    <n v="11"/>
    <n v="26.75"/>
    <x v="1"/>
    <s v="plays"/>
    <x v="3978"/>
    <d v="2015-01-31T15:25:53"/>
    <x v="0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x v="3979"/>
    <x v="0"/>
    <n v="6"/>
    <b v="0"/>
    <s v="theater/plays"/>
    <n v="2"/>
    <n v="18.333300000000001"/>
    <x v="1"/>
    <s v="plays"/>
    <x v="3979"/>
    <d v="2015-03-29T20:00:00"/>
    <x v="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x v="0"/>
    <n v="7"/>
    <b v="0"/>
    <s v="theater/plays"/>
    <n v="18"/>
    <n v="64.285700000000006"/>
    <x v="1"/>
    <s v="plays"/>
    <x v="3980"/>
    <d v="2014-07-05T14:22:27"/>
    <x v="0"/>
  </r>
  <r>
    <x v="3981"/>
    <x v="3357"/>
    <s v="A Theatrical Production Celebrating the Lebanese Culture and the Human Spirit in Time of War."/>
    <n v="30000"/>
    <n v="1225"/>
    <x v="2"/>
    <s v="US"/>
    <s v="USD"/>
    <x v="3961"/>
    <x v="3981"/>
    <x v="0"/>
    <n v="7"/>
    <b v="0"/>
    <s v="theater/plays"/>
    <n v="4"/>
    <n v="175"/>
    <x v="1"/>
    <s v="plays"/>
    <x v="3981"/>
    <d v="2016-07-17T04:19:09"/>
    <x v="0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x v="3962"/>
    <x v="3982"/>
    <x v="0"/>
    <n v="5"/>
    <b v="0"/>
    <s v="theater/plays"/>
    <n v="20"/>
    <n v="34"/>
    <x v="1"/>
    <s v="plays"/>
    <x v="3982"/>
    <d v="2015-07-07T19:26:20"/>
    <x v="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x v="0"/>
    <n v="46"/>
    <b v="0"/>
    <s v="theater/plays"/>
    <n v="35"/>
    <n v="84.282600000000002"/>
    <x v="1"/>
    <s v="plays"/>
    <x v="3983"/>
    <d v="2014-05-20T06:59:00"/>
    <x v="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x v="3964"/>
    <x v="3984"/>
    <x v="0"/>
    <n v="10"/>
    <b v="0"/>
    <s v="theater/plays"/>
    <n v="6"/>
    <n v="9.5"/>
    <x v="1"/>
    <s v="plays"/>
    <x v="3984"/>
    <d v="2014-11-08T00:00:00"/>
    <x v="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x v="0"/>
    <n v="19"/>
    <b v="0"/>
    <s v="theater/plays"/>
    <n v="32"/>
    <n v="33.736800000000002"/>
    <x v="1"/>
    <s v="plays"/>
    <x v="3985"/>
    <d v="2016-02-20T21:05:00"/>
    <x v="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x v="3986"/>
    <x v="0"/>
    <n v="13"/>
    <b v="0"/>
    <s v="theater/plays"/>
    <n v="10"/>
    <n v="37.538499999999999"/>
    <x v="1"/>
    <s v="plays"/>
    <x v="3986"/>
    <d v="2016-05-06T13:04:00"/>
    <x v="0"/>
  </r>
  <r>
    <x v="3987"/>
    <x v="3981"/>
    <s v="Write Now 5 is a new writing festival in south east London promoting new work from emerging playwrights."/>
    <n v="400"/>
    <n v="151"/>
    <x v="2"/>
    <s v="GB"/>
    <s v="GBP"/>
    <x v="3967"/>
    <x v="3987"/>
    <x v="0"/>
    <n v="13"/>
    <b v="0"/>
    <s v="theater/plays"/>
    <n v="38"/>
    <n v="11.615399999999999"/>
    <x v="1"/>
    <s v="plays"/>
    <x v="3987"/>
    <d v="2014-05-16T22:11:30"/>
    <x v="0"/>
  </r>
  <r>
    <x v="3988"/>
    <x v="3982"/>
    <s v="An evening of of stories based both in myth and truth."/>
    <n v="1500"/>
    <n v="32"/>
    <x v="2"/>
    <s v="US"/>
    <s v="USD"/>
    <x v="3968"/>
    <x v="3988"/>
    <x v="0"/>
    <n v="4"/>
    <b v="0"/>
    <s v="theater/plays"/>
    <n v="2"/>
    <n v="8"/>
    <x v="1"/>
    <s v="plays"/>
    <x v="3988"/>
    <d v="2015-08-29T01:56:53"/>
    <x v="0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x v="3989"/>
    <x v="0"/>
    <n v="0"/>
    <b v="0"/>
    <s v="theater/plays"/>
    <n v="0"/>
    <s v="N/A"/>
    <x v="1"/>
    <s v="plays"/>
    <x v="3989"/>
    <d v="2015-11-08T18:59:41"/>
    <x v="0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x v="3970"/>
    <x v="3990"/>
    <x v="0"/>
    <n v="3"/>
    <b v="0"/>
    <s v="theater/plays"/>
    <n v="4"/>
    <n v="23"/>
    <x v="1"/>
    <s v="plays"/>
    <x v="3990"/>
    <d v="2016-03-02T16:08:13"/>
    <x v="0"/>
  </r>
  <r>
    <x v="3991"/>
    <x v="3985"/>
    <s v="North Texas first actor-driven theatre company needs your help"/>
    <n v="500"/>
    <n v="100"/>
    <x v="2"/>
    <s v="US"/>
    <s v="USD"/>
    <x v="3971"/>
    <x v="3991"/>
    <x v="0"/>
    <n v="1"/>
    <b v="0"/>
    <s v="theater/plays"/>
    <n v="20"/>
    <n v="100"/>
    <x v="1"/>
    <s v="plays"/>
    <x v="3991"/>
    <d v="2015-05-31T15:28:02"/>
    <x v="0"/>
  </r>
  <r>
    <x v="3992"/>
    <x v="3986"/>
    <s v="A richly textured and intellectually powerful social commentary about family, community and America."/>
    <n v="10000"/>
    <n v="541"/>
    <x v="2"/>
    <s v="US"/>
    <s v="USD"/>
    <x v="3972"/>
    <x v="3992"/>
    <x v="0"/>
    <n v="9"/>
    <b v="0"/>
    <s v="theater/plays"/>
    <n v="5"/>
    <n v="60.1111"/>
    <x v="1"/>
    <s v="plays"/>
    <x v="3992"/>
    <d v="2015-12-11T23:34:19"/>
    <x v="0"/>
  </r>
  <r>
    <x v="3993"/>
    <x v="3987"/>
    <s v="I am seeking to turn my collection of urban poetry into a stage play. My desire is to inspire victims to heal."/>
    <n v="50000"/>
    <n v="3"/>
    <x v="2"/>
    <s v="US"/>
    <s v="USD"/>
    <x v="3973"/>
    <x v="3993"/>
    <x v="0"/>
    <n v="1"/>
    <b v="0"/>
    <s v="theater/plays"/>
    <n v="0"/>
    <n v="3"/>
    <x v="1"/>
    <s v="plays"/>
    <x v="3993"/>
    <d v="2015-05-13T20:45:12"/>
    <x v="0"/>
  </r>
  <r>
    <x v="3994"/>
    <x v="3988"/>
    <s v="Is Henson willing to dare risk a theatrical speaking tour of his North Pole adventures...and more?"/>
    <n v="2000"/>
    <n v="5"/>
    <x v="2"/>
    <s v="US"/>
    <s v="USD"/>
    <x v="3974"/>
    <x v="3994"/>
    <x v="0"/>
    <n v="1"/>
    <b v="0"/>
    <s v="theater/plays"/>
    <n v="0"/>
    <n v="5"/>
    <x v="1"/>
    <s v="plays"/>
    <x v="3994"/>
    <d v="2014-07-19T09:21:30"/>
    <x v="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x v="3995"/>
    <x v="0"/>
    <n v="4"/>
    <b v="0"/>
    <s v="theater/plays"/>
    <n v="35"/>
    <n v="17.5"/>
    <x v="1"/>
    <s v="plays"/>
    <x v="3995"/>
    <d v="2015-02-14T11:27:00"/>
    <x v="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x v="3976"/>
    <x v="3996"/>
    <x v="0"/>
    <n v="17"/>
    <b v="0"/>
    <s v="theater/plays"/>
    <n v="17"/>
    <n v="29.235299999999999"/>
    <x v="1"/>
    <s v="plays"/>
    <x v="3996"/>
    <d v="2014-11-20T16:04:00"/>
    <x v="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x v="3997"/>
    <x v="0"/>
    <n v="0"/>
    <b v="0"/>
    <s v="theater/plays"/>
    <n v="0"/>
    <s v="N/A"/>
    <x v="1"/>
    <s v="plays"/>
    <x v="3997"/>
    <d v="2015-04-05T08:23:41"/>
    <x v="0"/>
  </r>
  <r>
    <x v="3998"/>
    <x v="3992"/>
    <s v="Forsaken Angels, a powerful new play by William Leary, author of DCMTA's Best Of 2014 Play Masquerade."/>
    <n v="1250"/>
    <n v="715"/>
    <x v="2"/>
    <s v="US"/>
    <s v="USD"/>
    <x v="3978"/>
    <x v="3998"/>
    <x v="0"/>
    <n v="12"/>
    <b v="0"/>
    <s v="theater/plays"/>
    <n v="57"/>
    <n v="59.583300000000001"/>
    <x v="1"/>
    <s v="plays"/>
    <x v="3998"/>
    <d v="2015-03-28T22:07:06"/>
    <x v="0"/>
  </r>
  <r>
    <x v="3999"/>
    <x v="3993"/>
    <s v="If tables had ears what tales would they tell? Sins of Seven Tables, a modern take on the 7 Deadlies, are they still sins?"/>
    <n v="7000"/>
    <n v="1156"/>
    <x v="2"/>
    <s v="US"/>
    <s v="USD"/>
    <x v="3979"/>
    <x v="3999"/>
    <x v="0"/>
    <n v="14"/>
    <b v="0"/>
    <s v="theater/plays"/>
    <n v="17"/>
    <n v="82.571399999999997"/>
    <x v="1"/>
    <s v="plays"/>
    <x v="3999"/>
    <d v="2014-08-31T19:51:49"/>
    <x v="0"/>
  </r>
  <r>
    <x v="4000"/>
    <x v="3994"/>
    <s v="An Enticing Trip into the World of Assisted Dying"/>
    <n v="8000"/>
    <n v="10"/>
    <x v="2"/>
    <s v="US"/>
    <s v="USD"/>
    <x v="3980"/>
    <x v="4000"/>
    <x v="0"/>
    <n v="1"/>
    <b v="0"/>
    <s v="theater/plays"/>
    <n v="0"/>
    <n v="10"/>
    <x v="1"/>
    <s v="plays"/>
    <x v="4000"/>
    <d v="2016-05-07T14:29:18"/>
    <x v="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x v="0"/>
    <n v="14"/>
    <b v="0"/>
    <s v="theater/plays"/>
    <n v="38"/>
    <n v="32.357100000000003"/>
    <x v="1"/>
    <s v="plays"/>
    <x v="4001"/>
    <d v="2017-03-01T19:00:00"/>
    <x v="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x v="3981"/>
    <x v="4002"/>
    <x v="0"/>
    <n v="4"/>
    <b v="0"/>
    <s v="theater/plays"/>
    <n v="2"/>
    <n v="5.75"/>
    <x v="1"/>
    <s v="plays"/>
    <x v="4002"/>
    <d v="2014-09-27T01:02:41"/>
    <x v="0"/>
  </r>
  <r>
    <x v="4003"/>
    <x v="3997"/>
    <s v="&quot;MAMA'Z BA-B&quot; is the story of Marcus Williams who struggles to find a place for himself as a young black male."/>
    <n v="2000"/>
    <n v="201"/>
    <x v="2"/>
    <s v="US"/>
    <s v="USD"/>
    <x v="3982"/>
    <x v="4003"/>
    <x v="0"/>
    <n v="2"/>
    <b v="0"/>
    <s v="theater/plays"/>
    <n v="10"/>
    <n v="100.5"/>
    <x v="1"/>
    <s v="plays"/>
    <x v="4003"/>
    <d v="2015-02-15T14:05:47"/>
    <x v="0"/>
  </r>
  <r>
    <x v="4004"/>
    <x v="3998"/>
    <s v="Help Launch The Queen Into South Florida!"/>
    <n v="500"/>
    <n v="1"/>
    <x v="2"/>
    <s v="US"/>
    <s v="USD"/>
    <x v="3983"/>
    <x v="4004"/>
    <x v="0"/>
    <n v="1"/>
    <b v="0"/>
    <s v="theater/plays"/>
    <n v="0"/>
    <n v="1"/>
    <x v="1"/>
    <s v="plays"/>
    <x v="4004"/>
    <d v="2014-10-08T03:54:17"/>
    <x v="0"/>
  </r>
  <r>
    <x v="4005"/>
    <x v="3999"/>
    <s v="Help us bring more Art to the Community. It's our second production, Fences by August Wilson. Help us make it a success!"/>
    <n v="3000"/>
    <n v="40"/>
    <x v="2"/>
    <s v="US"/>
    <s v="USD"/>
    <x v="3984"/>
    <x v="4005"/>
    <x v="0"/>
    <n v="2"/>
    <b v="0"/>
    <s v="theater/plays"/>
    <n v="1"/>
    <n v="20"/>
    <x v="1"/>
    <s v="plays"/>
    <x v="4005"/>
    <d v="2014-10-20T19:23:05"/>
    <x v="0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x v="4006"/>
    <x v="0"/>
    <n v="1"/>
    <b v="0"/>
    <s v="theater/plays"/>
    <n v="0"/>
    <n v="2"/>
    <x v="1"/>
    <s v="plays"/>
    <x v="4006"/>
    <d v="2016-02-16T18:33:07"/>
    <x v="0"/>
  </r>
  <r>
    <x v="4007"/>
    <x v="3988"/>
    <s v="Is the public ready to hear Matt's story? Is he willing to risk public speaking and the waning reputation among his own race?"/>
    <n v="2000"/>
    <n v="5"/>
    <x v="2"/>
    <s v="US"/>
    <s v="USD"/>
    <x v="3986"/>
    <x v="4007"/>
    <x v="0"/>
    <n v="1"/>
    <b v="0"/>
    <s v="theater/plays"/>
    <n v="0"/>
    <n v="5"/>
    <x v="1"/>
    <s v="plays"/>
    <x v="4007"/>
    <d v="2014-08-26T16:28:00"/>
    <x v="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x v="4008"/>
    <x v="0"/>
    <n v="4"/>
    <b v="0"/>
    <s v="theater/plays"/>
    <n v="6"/>
    <n v="15"/>
    <x v="1"/>
    <s v="plays"/>
    <x v="4008"/>
    <d v="2015-07-22T23:08:27"/>
    <x v="0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x v="4009"/>
    <x v="0"/>
    <n v="3"/>
    <b v="0"/>
    <s v="theater/plays"/>
    <n v="4"/>
    <n v="25"/>
    <x v="1"/>
    <s v="plays"/>
    <x v="4009"/>
    <d v="2014-09-09T16:49:20"/>
    <x v="0"/>
  </r>
  <r>
    <x v="4010"/>
    <x v="4003"/>
    <s v="JUNTO Productions is proud to present our first production, the premiere of The Connection, a play by Jeffrey Paul."/>
    <n v="7200"/>
    <n v="1742"/>
    <x v="2"/>
    <s v="US"/>
    <s v="USD"/>
    <x v="3989"/>
    <x v="4010"/>
    <x v="0"/>
    <n v="38"/>
    <b v="0"/>
    <s v="theater/plays"/>
    <n v="24"/>
    <n v="45.842100000000002"/>
    <x v="1"/>
    <s v="plays"/>
    <x v="4010"/>
    <d v="2014-10-26T18:29:26"/>
    <x v="0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x v="4011"/>
    <x v="0"/>
    <n v="4"/>
    <b v="0"/>
    <s v="theater/plays"/>
    <n v="8"/>
    <n v="4.75"/>
    <x v="1"/>
    <s v="plays"/>
    <x v="4011"/>
    <d v="2015-01-28T13:04:38"/>
    <x v="0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x v="3991"/>
    <x v="4012"/>
    <x v="0"/>
    <n v="0"/>
    <b v="0"/>
    <s v="theater/plays"/>
    <n v="0"/>
    <s v="N/A"/>
    <x v="1"/>
    <s v="plays"/>
    <x v="4012"/>
    <d v="2015-05-02T13:04:09"/>
    <x v="0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x v="4013"/>
    <x v="0"/>
    <n v="2"/>
    <b v="0"/>
    <s v="theater/plays"/>
    <n v="1"/>
    <n v="13"/>
    <x v="1"/>
    <s v="plays"/>
    <x v="4013"/>
    <d v="2015-02-16T07:13:43"/>
    <x v="0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x v="3993"/>
    <x v="4014"/>
    <x v="0"/>
    <n v="0"/>
    <b v="0"/>
    <s v="theater/plays"/>
    <n v="0"/>
    <s v="N/A"/>
    <x v="1"/>
    <s v="plays"/>
    <x v="4014"/>
    <d v="2016-03-05T05:54:29"/>
    <x v="0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x v="3994"/>
    <x v="4015"/>
    <x v="0"/>
    <n v="1"/>
    <b v="0"/>
    <s v="theater/plays"/>
    <n v="0"/>
    <n v="1"/>
    <x v="1"/>
    <s v="plays"/>
    <x v="4015"/>
    <d v="2015-07-19T18:44:23"/>
    <x v="0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x v="3995"/>
    <x v="4016"/>
    <x v="0"/>
    <n v="7"/>
    <b v="0"/>
    <s v="theater/plays"/>
    <n v="14"/>
    <n v="10"/>
    <x v="1"/>
    <s v="plays"/>
    <x v="4016"/>
    <d v="2014-09-17T20:56:40"/>
    <x v="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x v="0"/>
    <n v="2"/>
    <b v="0"/>
    <s v="theater/plays"/>
    <n v="1"/>
    <n v="52.5"/>
    <x v="1"/>
    <s v="plays"/>
    <x v="4017"/>
    <d v="2014-09-04T16:07:54"/>
    <x v="0"/>
  </r>
  <r>
    <x v="4018"/>
    <x v="4011"/>
    <s v="Funding for a production of Time Please at the Brighton Fringe 2017... and beyond."/>
    <n v="1500"/>
    <n v="130"/>
    <x v="2"/>
    <s v="GB"/>
    <s v="GBP"/>
    <x v="3997"/>
    <x v="4018"/>
    <x v="0"/>
    <n v="4"/>
    <b v="0"/>
    <s v="theater/plays"/>
    <n v="9"/>
    <n v="32.5"/>
    <x v="1"/>
    <s v="plays"/>
    <x v="4018"/>
    <d v="2016-10-07T21:51:48"/>
    <x v="0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x v="4019"/>
    <x v="0"/>
    <n v="4"/>
    <b v="0"/>
    <s v="theater/plays"/>
    <n v="1"/>
    <n v="7.25"/>
    <x v="1"/>
    <s v="plays"/>
    <x v="4019"/>
    <d v="2016-04-15T16:28:00"/>
    <x v="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x v="4020"/>
    <x v="0"/>
    <n v="3"/>
    <b v="0"/>
    <s v="theater/plays"/>
    <n v="17"/>
    <n v="33.333300000000001"/>
    <x v="1"/>
    <s v="plays"/>
    <x v="4020"/>
    <d v="2015-03-24T03:34:59"/>
    <x v="0"/>
  </r>
  <r>
    <x v="4021"/>
    <x v="4014"/>
    <s v="Help a group of actors end bigotry in Houston, TX by supporting a  full production of Angels in America."/>
    <n v="15000"/>
    <n v="125"/>
    <x v="2"/>
    <s v="US"/>
    <s v="USD"/>
    <x v="4000"/>
    <x v="4021"/>
    <x v="0"/>
    <n v="2"/>
    <b v="0"/>
    <s v="theater/plays"/>
    <n v="1"/>
    <n v="62.5"/>
    <x v="1"/>
    <s v="plays"/>
    <x v="4021"/>
    <d v="2014-10-26T21:52:38"/>
    <x v="0"/>
  </r>
  <r>
    <x v="4022"/>
    <x v="4015"/>
    <s v="Help us produce a video of the first Original Pronunciation Merchant of Venice."/>
    <n v="18000"/>
    <n v="12521"/>
    <x v="2"/>
    <s v="US"/>
    <s v="USD"/>
    <x v="4001"/>
    <x v="4022"/>
    <x v="0"/>
    <n v="197"/>
    <b v="0"/>
    <s v="theater/plays"/>
    <n v="70"/>
    <n v="63.558399999999999"/>
    <x v="1"/>
    <s v="plays"/>
    <x v="4022"/>
    <d v="2015-02-01T02:54:00"/>
    <x v="0"/>
  </r>
  <r>
    <x v="4023"/>
    <x v="4016"/>
    <s v="An original gospel stage play that explores the pain and hurt caused by those who struggle to forgive others!"/>
    <n v="7000"/>
    <n v="0"/>
    <x v="2"/>
    <s v="US"/>
    <s v="USD"/>
    <x v="4002"/>
    <x v="4023"/>
    <x v="0"/>
    <n v="0"/>
    <b v="0"/>
    <s v="theater/plays"/>
    <n v="0"/>
    <s v="N/A"/>
    <x v="1"/>
    <s v="plays"/>
    <x v="4023"/>
    <d v="2016-03-24T22:59:23"/>
    <x v="0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x v="4024"/>
    <x v="0"/>
    <n v="1"/>
    <b v="0"/>
    <s v="theater/plays"/>
    <n v="1"/>
    <n v="10"/>
    <x v="1"/>
    <s v="plays"/>
    <x v="4024"/>
    <d v="2015-08-31T16:04:57"/>
    <x v="0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x v="0"/>
    <n v="4"/>
    <b v="0"/>
    <s v="theater/plays"/>
    <n v="5"/>
    <n v="62.5"/>
    <x v="1"/>
    <s v="plays"/>
    <x v="4025"/>
    <d v="2015-07-26T05:42:16"/>
    <x v="0"/>
  </r>
  <r>
    <x v="4026"/>
    <x v="4019"/>
    <s v="This is a play that voices that stories of the black experience in America using spoken word, song and dance."/>
    <n v="4000"/>
    <n v="0"/>
    <x v="2"/>
    <s v="US"/>
    <s v="USD"/>
    <x v="4005"/>
    <x v="4026"/>
    <x v="0"/>
    <n v="0"/>
    <b v="0"/>
    <s v="theater/plays"/>
    <n v="0"/>
    <s v="N/A"/>
    <x v="1"/>
    <s v="plays"/>
    <x v="4026"/>
    <d v="2015-12-04T16:43:59"/>
    <x v="0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x v="4027"/>
    <x v="0"/>
    <n v="7"/>
    <b v="0"/>
    <s v="theater/plays"/>
    <n v="7"/>
    <n v="30.714300000000001"/>
    <x v="1"/>
    <s v="plays"/>
    <x v="4027"/>
    <d v="2017-02-23T01:00:00"/>
    <x v="0"/>
  </r>
  <r>
    <x v="4028"/>
    <x v="4021"/>
    <s v="The 2014 Minnesota Fringe Festival brings the World Premiere of LightBright's one-act play, The Last King of the I.D.A."/>
    <n v="2000"/>
    <n v="561"/>
    <x v="2"/>
    <s v="US"/>
    <s v="USD"/>
    <x v="4007"/>
    <x v="4028"/>
    <x v="0"/>
    <n v="11"/>
    <b v="0"/>
    <s v="theater/plays"/>
    <n v="28"/>
    <n v="51"/>
    <x v="1"/>
    <s v="plays"/>
    <x v="4028"/>
    <d v="2014-06-05T22:31:40"/>
    <x v="0"/>
  </r>
  <r>
    <x v="4029"/>
    <x v="4022"/>
    <s v="A theater complex that educates as we entertain.  We will provide shows that inspire and theater classes that motivate."/>
    <n v="20000"/>
    <n v="0"/>
    <x v="2"/>
    <s v="US"/>
    <s v="USD"/>
    <x v="4008"/>
    <x v="4029"/>
    <x v="0"/>
    <n v="0"/>
    <b v="0"/>
    <s v="theater/plays"/>
    <n v="0"/>
    <s v="N/A"/>
    <x v="1"/>
    <s v="plays"/>
    <x v="4029"/>
    <d v="2015-12-14T00:36:10"/>
    <x v="0"/>
  </r>
  <r>
    <x v="4030"/>
    <x v="4023"/>
    <s v="The world's best and only tribute to Dean Martin and Jerry Lewis_x000a_ bringing back the Music, Laughter and the Love."/>
    <n v="2500"/>
    <n v="400"/>
    <x v="2"/>
    <s v="US"/>
    <s v="USD"/>
    <x v="4009"/>
    <x v="4030"/>
    <x v="0"/>
    <n v="6"/>
    <b v="0"/>
    <s v="theater/plays"/>
    <n v="16"/>
    <n v="66.666700000000006"/>
    <x v="1"/>
    <s v="plays"/>
    <x v="4030"/>
    <d v="2016-02-03T18:49:00"/>
    <x v="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x v="4031"/>
    <x v="0"/>
    <n v="0"/>
    <b v="0"/>
    <s v="theater/plays"/>
    <n v="0"/>
    <s v="N/A"/>
    <x v="1"/>
    <s v="plays"/>
    <x v="4031"/>
    <d v="2014-12-18T15:02:44"/>
    <x v="0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x v="4032"/>
    <x v="0"/>
    <n v="7"/>
    <b v="0"/>
    <s v="theater/plays"/>
    <n v="7"/>
    <n v="59"/>
    <x v="1"/>
    <s v="plays"/>
    <x v="4032"/>
    <d v="2015-12-15T20:25:16"/>
    <x v="0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x v="4033"/>
    <x v="0"/>
    <n v="94"/>
    <b v="0"/>
    <s v="theater/plays"/>
    <n v="26"/>
    <n v="65.340299999999999"/>
    <x v="1"/>
    <s v="plays"/>
    <x v="4033"/>
    <d v="2016-10-02T09:00:00"/>
    <x v="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x v="4034"/>
    <x v="0"/>
    <n v="2"/>
    <b v="0"/>
    <s v="theater/plays"/>
    <n v="1"/>
    <n v="100"/>
    <x v="1"/>
    <s v="plays"/>
    <x v="4034"/>
    <d v="2015-04-03T21:44:10"/>
    <x v="0"/>
  </r>
  <r>
    <x v="4035"/>
    <x v="4028"/>
    <s v="&quot;Stories are where you go to look for the truth of your own life.&quot; (Frank Delaney)"/>
    <n v="10000"/>
    <n v="3685"/>
    <x v="2"/>
    <s v="US"/>
    <s v="USD"/>
    <x v="4014"/>
    <x v="4035"/>
    <x v="0"/>
    <n v="25"/>
    <b v="0"/>
    <s v="theater/plays"/>
    <n v="37"/>
    <n v="147.4"/>
    <x v="1"/>
    <s v="plays"/>
    <x v="4035"/>
    <d v="2014-10-21T21:11:27"/>
    <x v="0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x v="0"/>
    <n v="17"/>
    <b v="0"/>
    <s v="theater/plays"/>
    <n v="47"/>
    <n v="166.05879999999999"/>
    <x v="1"/>
    <s v="plays"/>
    <x v="4036"/>
    <d v="2014-07-01T22:30:00"/>
    <x v="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x v="4037"/>
    <x v="0"/>
    <n v="2"/>
    <b v="0"/>
    <s v="theater/plays"/>
    <n v="11"/>
    <n v="40"/>
    <x v="1"/>
    <s v="plays"/>
    <x v="4037"/>
    <d v="2016-05-24T14:25:00"/>
    <x v="0"/>
  </r>
  <r>
    <x v="4038"/>
    <x v="4031"/>
    <s v="We are vagina warriors ready to bring our message of human rights, empowerment and diversity to Main St. Lexington, NC."/>
    <n v="2500"/>
    <n v="301"/>
    <x v="2"/>
    <s v="US"/>
    <s v="USD"/>
    <x v="4017"/>
    <x v="4038"/>
    <x v="0"/>
    <n v="4"/>
    <b v="0"/>
    <s v="theater/plays"/>
    <n v="12"/>
    <n v="75.25"/>
    <x v="1"/>
    <s v="plays"/>
    <x v="4038"/>
    <d v="2014-10-17T19:10:10"/>
    <x v="0"/>
  </r>
  <r>
    <x v="4039"/>
    <x v="4032"/>
    <s v="Help stage an original One Act Play that brings awareness to Alzheimer's in its debut performance."/>
    <n v="500"/>
    <n v="300"/>
    <x v="2"/>
    <s v="US"/>
    <s v="USD"/>
    <x v="4018"/>
    <x v="4039"/>
    <x v="0"/>
    <n v="5"/>
    <b v="0"/>
    <s v="theater/plays"/>
    <n v="60"/>
    <n v="60"/>
    <x v="1"/>
    <s v="plays"/>
    <x v="4039"/>
    <d v="2015-12-01T05:59:00"/>
    <x v="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x v="4040"/>
    <x v="0"/>
    <n v="2"/>
    <b v="0"/>
    <s v="theater/plays"/>
    <n v="31"/>
    <n v="1250"/>
    <x v="1"/>
    <s v="plays"/>
    <x v="4040"/>
    <d v="2015-07-18T03:00:00"/>
    <x v="0"/>
  </r>
  <r>
    <x v="4041"/>
    <x v="4034"/>
    <s v="A bold, colouful, vibrant play centred around the last remaining monarchy of Africa."/>
    <n v="5000"/>
    <n v="21"/>
    <x v="2"/>
    <s v="GB"/>
    <s v="GBP"/>
    <x v="4020"/>
    <x v="4041"/>
    <x v="0"/>
    <n v="2"/>
    <b v="0"/>
    <s v="theater/plays"/>
    <n v="0"/>
    <n v="10.5"/>
    <x v="1"/>
    <s v="plays"/>
    <x v="4041"/>
    <d v="2016-09-06T11:22:34"/>
    <x v="0"/>
  </r>
  <r>
    <x v="4042"/>
    <x v="4035"/>
    <s v="Acting group and production for inner city youth, about inner city youth. The problems and stuation that they see everyday."/>
    <n v="10000"/>
    <n v="21"/>
    <x v="2"/>
    <s v="US"/>
    <s v="USD"/>
    <x v="4021"/>
    <x v="4042"/>
    <x v="0"/>
    <n v="3"/>
    <b v="0"/>
    <s v="theater/plays"/>
    <n v="0"/>
    <n v="7"/>
    <x v="1"/>
    <s v="plays"/>
    <x v="4042"/>
    <d v="2015-01-20T19:16:00"/>
    <x v="0"/>
  </r>
  <r>
    <x v="4043"/>
    <x v="4036"/>
    <s v="This could be my last play, need to bring my son out to see it before it's over.  Need to fly him here from BC"/>
    <n v="300"/>
    <n v="0"/>
    <x v="2"/>
    <s v="CA"/>
    <s v="CAD"/>
    <x v="4022"/>
    <x v="4043"/>
    <x v="0"/>
    <n v="0"/>
    <b v="0"/>
    <s v="theater/plays"/>
    <n v="0"/>
    <s v="N/A"/>
    <x v="1"/>
    <s v="plays"/>
    <x v="4043"/>
    <d v="2014-11-20T22:58:45"/>
    <x v="0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x v="4044"/>
    <x v="0"/>
    <n v="4"/>
    <b v="0"/>
    <s v="theater/plays"/>
    <n v="38"/>
    <n v="56.25"/>
    <x v="1"/>
    <s v="plays"/>
    <x v="4044"/>
    <d v="2015-04-10T05:00:00"/>
    <x v="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x v="0"/>
    <n v="1"/>
    <b v="0"/>
    <s v="theater/plays"/>
    <n v="0"/>
    <n v="1"/>
    <x v="1"/>
    <s v="plays"/>
    <x v="4045"/>
    <d v="2014-08-21T04:49:49"/>
    <x v="0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x v="4046"/>
    <x v="0"/>
    <n v="12"/>
    <b v="0"/>
    <s v="theater/plays"/>
    <n v="8"/>
    <n v="38.333300000000001"/>
    <x v="1"/>
    <s v="plays"/>
    <x v="4046"/>
    <d v="2014-10-22T15:36:50"/>
    <x v="0"/>
  </r>
  <r>
    <x v="4047"/>
    <x v="4040"/>
    <s v="A conservative grandmother takes her hip-hop generation grandchildren through the history of Gospel music in one night..."/>
    <n v="5000"/>
    <n v="110"/>
    <x v="2"/>
    <s v="US"/>
    <s v="USD"/>
    <x v="4026"/>
    <x v="4047"/>
    <x v="0"/>
    <n v="4"/>
    <b v="0"/>
    <s v="theater/plays"/>
    <n v="2"/>
    <n v="27.5"/>
    <x v="1"/>
    <s v="plays"/>
    <x v="4047"/>
    <d v="2015-01-11T01:00:00"/>
    <x v="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x v="4048"/>
    <x v="0"/>
    <n v="91"/>
    <b v="0"/>
    <s v="theater/plays"/>
    <n v="18"/>
    <n v="32.978000000000002"/>
    <x v="1"/>
    <s v="plays"/>
    <x v="4048"/>
    <d v="2016-04-11T11:13:07"/>
    <x v="0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x v="4028"/>
    <x v="4049"/>
    <x v="0"/>
    <n v="1"/>
    <b v="0"/>
    <s v="theater/plays"/>
    <n v="0"/>
    <n v="16"/>
    <x v="1"/>
    <s v="plays"/>
    <x v="4049"/>
    <d v="2015-07-14T23:00:15"/>
    <x v="0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x v="4050"/>
    <x v="0"/>
    <n v="1"/>
    <b v="0"/>
    <s v="theater/plays"/>
    <n v="0"/>
    <n v="1"/>
    <x v="1"/>
    <s v="plays"/>
    <x v="4050"/>
    <d v="2014-10-23T15:16:31"/>
    <x v="0"/>
  </r>
  <r>
    <x v="4051"/>
    <x v="4044"/>
    <s v="It is a heart-breaking life story of Wu family who tries to preserve the gem of Chinese Kun Opera through generations."/>
    <n v="500"/>
    <n v="0"/>
    <x v="2"/>
    <s v="US"/>
    <s v="USD"/>
    <x v="4030"/>
    <x v="4051"/>
    <x v="0"/>
    <n v="0"/>
    <b v="0"/>
    <s v="theater/plays"/>
    <n v="0"/>
    <s v="N/A"/>
    <x v="1"/>
    <s v="plays"/>
    <x v="4051"/>
    <d v="2014-05-09T06:53:00"/>
    <x v="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x v="0"/>
    <n v="13"/>
    <b v="0"/>
    <s v="theater/plays"/>
    <n v="38"/>
    <n v="86.615399999999994"/>
    <x v="1"/>
    <s v="plays"/>
    <x v="4052"/>
    <d v="2014-10-13T21:05:16"/>
    <x v="0"/>
  </r>
  <r>
    <x v="4053"/>
    <x v="4046"/>
    <s v="'Time at the Bar!' is a play written by Kieran Mellish, a student at Loughborough University and member of LSU Stage Society."/>
    <n v="500"/>
    <n v="110"/>
    <x v="2"/>
    <s v="GB"/>
    <s v="GBP"/>
    <x v="4032"/>
    <x v="4053"/>
    <x v="0"/>
    <n v="2"/>
    <b v="0"/>
    <s v="theater/plays"/>
    <n v="22"/>
    <n v="55"/>
    <x v="1"/>
    <s v="plays"/>
    <x v="4053"/>
    <d v="2014-11-15T20:00:00"/>
    <x v="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x v="0"/>
    <n v="0"/>
    <b v="0"/>
    <s v="theater/plays"/>
    <n v="0"/>
    <s v="N/A"/>
    <x v="1"/>
    <s v="plays"/>
    <x v="4054"/>
    <d v="2016-10-01T04:00:00"/>
    <x v="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x v="0"/>
    <n v="21"/>
    <b v="0"/>
    <s v="theater/plays"/>
    <n v="18"/>
    <n v="41.952399999999997"/>
    <x v="1"/>
    <s v="plays"/>
    <x v="4055"/>
    <d v="2014-06-19T15:33:51"/>
    <x v="0"/>
  </r>
  <r>
    <x v="4056"/>
    <x v="4049"/>
    <s v="American Pride is a play centered on the Poetry of one Iraq War veteran, and follows her journey through war and back home."/>
    <n v="1500"/>
    <n v="795"/>
    <x v="2"/>
    <s v="US"/>
    <s v="USD"/>
    <x v="4035"/>
    <x v="4056"/>
    <x v="0"/>
    <n v="9"/>
    <b v="0"/>
    <s v="theater/plays"/>
    <n v="53"/>
    <n v="88.333299999999994"/>
    <x v="1"/>
    <s v="plays"/>
    <x v="4056"/>
    <d v="2016-07-03T19:59:00"/>
    <x v="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x v="0"/>
    <n v="6"/>
    <b v="0"/>
    <s v="theater/plays"/>
    <n v="22"/>
    <n v="129.16669999999999"/>
    <x v="1"/>
    <s v="plays"/>
    <x v="4057"/>
    <d v="2015-11-25T23:00:00"/>
    <x v="0"/>
  </r>
  <r>
    <x v="4058"/>
    <x v="4051"/>
    <s v="Help reveal the beauty of Islamic culture by launching this new adventure play celebrating Persian music, dance, and lore."/>
    <n v="3750"/>
    <n v="95"/>
    <x v="2"/>
    <s v="US"/>
    <s v="USD"/>
    <x v="3268"/>
    <x v="4058"/>
    <x v="0"/>
    <n v="4"/>
    <b v="0"/>
    <s v="theater/plays"/>
    <n v="3"/>
    <n v="23.75"/>
    <x v="1"/>
    <s v="plays"/>
    <x v="4058"/>
    <d v="2016-04-01T03:59:00"/>
    <x v="0"/>
  </r>
  <r>
    <x v="4059"/>
    <x v="4052"/>
    <s v="A very Canadian children's play inspired by the tradition of British pantomimes like Aladdin, and the Nutcracker."/>
    <n v="10000"/>
    <n v="250"/>
    <x v="2"/>
    <s v="CA"/>
    <s v="CAD"/>
    <x v="4037"/>
    <x v="4059"/>
    <x v="0"/>
    <n v="7"/>
    <b v="0"/>
    <s v="theater/plays"/>
    <n v="3"/>
    <n v="35.714300000000001"/>
    <x v="1"/>
    <s v="plays"/>
    <x v="4059"/>
    <d v="2014-09-16T03:00:00"/>
    <x v="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x v="4060"/>
    <x v="0"/>
    <n v="5"/>
    <b v="0"/>
    <s v="theater/plays"/>
    <n v="3"/>
    <n v="57"/>
    <x v="1"/>
    <s v="plays"/>
    <x v="4060"/>
    <d v="2014-06-23T16:00:00"/>
    <x v="0"/>
  </r>
  <r>
    <x v="4061"/>
    <x v="4054"/>
    <s v="SKYLAR'S SYNDROME is a tremendous psychodrama by master playwright Gavin Kayner!"/>
    <n v="525"/>
    <n v="0"/>
    <x v="2"/>
    <s v="US"/>
    <s v="USD"/>
    <x v="4039"/>
    <x v="4061"/>
    <x v="0"/>
    <n v="0"/>
    <b v="0"/>
    <s v="theater/plays"/>
    <n v="0"/>
    <s v="N/A"/>
    <x v="1"/>
    <s v="plays"/>
    <x v="4061"/>
    <d v="2016-04-21T02:23:43"/>
    <x v="0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x v="4062"/>
    <x v="0"/>
    <n v="3"/>
    <b v="0"/>
    <s v="theater/plays"/>
    <n v="2"/>
    <n v="163.33330000000001"/>
    <x v="1"/>
    <s v="plays"/>
    <x v="4062"/>
    <d v="2016-07-02T17:44:28"/>
    <x v="0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x v="4063"/>
    <x v="0"/>
    <n v="9"/>
    <b v="0"/>
    <s v="theater/plays"/>
    <n v="1"/>
    <n v="15"/>
    <x v="1"/>
    <s v="plays"/>
    <x v="4063"/>
    <d v="2014-06-27T16:21:24"/>
    <x v="0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x v="4064"/>
    <x v="0"/>
    <n v="6"/>
    <b v="0"/>
    <s v="theater/plays"/>
    <n v="19"/>
    <n v="64.166700000000006"/>
    <x v="1"/>
    <s v="plays"/>
    <x v="4064"/>
    <d v="2015-04-29T14:07:06"/>
    <x v="0"/>
  </r>
  <r>
    <x v="4065"/>
    <x v="4058"/>
    <s v="A classical/ fantasy version of midsummers done by professionally trained actors in Tulsa!"/>
    <n v="4000"/>
    <n v="27"/>
    <x v="2"/>
    <s v="US"/>
    <s v="USD"/>
    <x v="4043"/>
    <x v="4065"/>
    <x v="0"/>
    <n v="4"/>
    <b v="0"/>
    <s v="theater/plays"/>
    <n v="1"/>
    <n v="6.75"/>
    <x v="1"/>
    <s v="plays"/>
    <x v="4065"/>
    <d v="2014-08-12T22:50:11"/>
    <x v="0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x v="4066"/>
    <x v="0"/>
    <n v="1"/>
    <b v="0"/>
    <s v="theater/plays"/>
    <n v="0"/>
    <n v="25"/>
    <x v="1"/>
    <s v="plays"/>
    <x v="4066"/>
    <d v="2016-05-19T00:56:28"/>
    <x v="0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x v="4067"/>
    <x v="0"/>
    <n v="17"/>
    <b v="0"/>
    <s v="theater/plays"/>
    <n v="61"/>
    <n v="179.11760000000001"/>
    <x v="1"/>
    <s v="plays"/>
    <x v="4067"/>
    <d v="2015-09-28T02:49:10"/>
    <x v="0"/>
  </r>
  <r>
    <x v="4068"/>
    <x v="4061"/>
    <s v="Be a PRODUCER of the Original stage play BELLE DAME SANS MERCI by Michael Fenlason! :-) :-( !"/>
    <n v="3495"/>
    <n v="34.950000000000003"/>
    <x v="2"/>
    <s v="US"/>
    <s v="USD"/>
    <x v="4046"/>
    <x v="4068"/>
    <x v="0"/>
    <n v="1"/>
    <b v="0"/>
    <s v="theater/plays"/>
    <n v="1"/>
    <n v="34.950000000000003"/>
    <x v="1"/>
    <s v="plays"/>
    <x v="4068"/>
    <d v="2017-01-13T23:05:00"/>
    <x v="0"/>
  </r>
  <r>
    <x v="4069"/>
    <x v="4062"/>
    <s v="'The Pendulum Swings' is a three-act dark comedy that sees Frank and Michael await their execution on Death Row."/>
    <n v="1250"/>
    <n v="430"/>
    <x v="2"/>
    <s v="GB"/>
    <s v="GBP"/>
    <x v="4047"/>
    <x v="4069"/>
    <x v="0"/>
    <n v="13"/>
    <b v="0"/>
    <s v="theater/plays"/>
    <n v="34"/>
    <n v="33.076900000000002"/>
    <x v="1"/>
    <s v="plays"/>
    <x v="4069"/>
    <d v="2015-02-28T12:00:00"/>
    <x v="0"/>
  </r>
  <r>
    <x v="4070"/>
    <x v="4063"/>
    <s v="V-Day Southern Utah University 2015 and Second Studio Players presents: The Vagina Monologues"/>
    <n v="1000"/>
    <n v="165"/>
    <x v="2"/>
    <s v="US"/>
    <s v="USD"/>
    <x v="4048"/>
    <x v="4070"/>
    <x v="0"/>
    <n v="6"/>
    <b v="0"/>
    <s v="theater/plays"/>
    <n v="17"/>
    <n v="27.5"/>
    <x v="1"/>
    <s v="plays"/>
    <x v="4070"/>
    <d v="2015-03-01T03:00:00"/>
    <x v="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x v="0"/>
    <n v="0"/>
    <b v="0"/>
    <s v="theater/plays"/>
    <n v="0"/>
    <s v="N/A"/>
    <x v="1"/>
    <s v="plays"/>
    <x v="4071"/>
    <d v="2016-12-26T19:18:51"/>
    <x v="0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x v="4072"/>
    <x v="0"/>
    <n v="2"/>
    <b v="0"/>
    <s v="theater/plays"/>
    <n v="0"/>
    <n v="2"/>
    <x v="1"/>
    <s v="plays"/>
    <x v="4072"/>
    <d v="2014-08-21T18:35:11"/>
    <x v="0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x v="4051"/>
    <x v="4073"/>
    <x v="0"/>
    <n v="2"/>
    <b v="0"/>
    <s v="theater/plays"/>
    <n v="1"/>
    <n v="18.5"/>
    <x v="1"/>
    <s v="plays"/>
    <x v="4073"/>
    <d v="2015-05-09T04:00:00"/>
    <x v="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x v="4074"/>
    <x v="0"/>
    <n v="21"/>
    <b v="0"/>
    <s v="theater/plays"/>
    <n v="27"/>
    <n v="35"/>
    <x v="1"/>
    <s v="plays"/>
    <x v="4074"/>
    <d v="2015-11-05T14:16:15"/>
    <x v="0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x v="4075"/>
    <x v="0"/>
    <n v="13"/>
    <b v="0"/>
    <s v="theater/plays"/>
    <n v="29"/>
    <n v="44.307699999999997"/>
    <x v="1"/>
    <s v="plays"/>
    <x v="4075"/>
    <d v="2014-06-30T17:28:00"/>
    <x v="0"/>
  </r>
  <r>
    <x v="4076"/>
    <x v="4069"/>
    <s v="A play to raise awareness about the effects of mental illness on a military family in the Cold War area."/>
    <n v="700"/>
    <n v="0"/>
    <x v="2"/>
    <s v="US"/>
    <s v="USD"/>
    <x v="4054"/>
    <x v="4076"/>
    <x v="0"/>
    <n v="0"/>
    <b v="0"/>
    <s v="theater/plays"/>
    <n v="0"/>
    <s v="N/A"/>
    <x v="1"/>
    <s v="plays"/>
    <x v="4076"/>
    <d v="2014-10-21T19:51:00"/>
    <x v="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x v="4077"/>
    <x v="0"/>
    <n v="6"/>
    <b v="0"/>
    <s v="theater/plays"/>
    <n v="9"/>
    <n v="222.5"/>
    <x v="1"/>
    <s v="plays"/>
    <x v="4077"/>
    <d v="2016-12-21T17:03:14"/>
    <x v="0"/>
  </r>
  <r>
    <x v="4078"/>
    <x v="4071"/>
    <s v="Theatre Memoire are a High Wycombe based theatre company. Performing plays about multi-culturalism and interconectedness."/>
    <n v="250"/>
    <n v="0"/>
    <x v="2"/>
    <s v="GB"/>
    <s v="GBP"/>
    <x v="4056"/>
    <x v="4078"/>
    <x v="0"/>
    <n v="0"/>
    <b v="0"/>
    <s v="theater/plays"/>
    <n v="0"/>
    <s v="N/A"/>
    <x v="1"/>
    <s v="plays"/>
    <x v="4078"/>
    <d v="2017-01-27T18:54:02"/>
    <x v="0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x v="4079"/>
    <x v="0"/>
    <n v="1"/>
    <b v="0"/>
    <s v="theater/plays"/>
    <n v="0"/>
    <n v="5"/>
    <x v="1"/>
    <s v="plays"/>
    <x v="4079"/>
    <d v="2016-06-19T22:32:01"/>
    <x v="0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x v="4080"/>
    <x v="0"/>
    <n v="0"/>
    <b v="0"/>
    <s v="theater/plays"/>
    <n v="0"/>
    <s v="N/A"/>
    <x v="1"/>
    <s v="plays"/>
    <x v="4080"/>
    <d v="2016-06-14T18:54:00"/>
    <x v="0"/>
  </r>
  <r>
    <x v="4081"/>
    <x v="4074"/>
    <s v="AUTheatreWing is a student theatre association fostering the development of the dramatic arts at our university."/>
    <n v="2224"/>
    <n v="350"/>
    <x v="2"/>
    <s v="US"/>
    <s v="USD"/>
    <x v="4059"/>
    <x v="4081"/>
    <x v="0"/>
    <n v="12"/>
    <b v="0"/>
    <s v="theater/plays"/>
    <n v="16"/>
    <n v="29.166699999999999"/>
    <x v="1"/>
    <s v="plays"/>
    <x v="4081"/>
    <d v="2015-03-08T12:57:05"/>
    <x v="0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x v="4082"/>
    <x v="0"/>
    <n v="2"/>
    <b v="0"/>
    <s v="theater/plays"/>
    <n v="2"/>
    <n v="1.5"/>
    <x v="1"/>
    <s v="plays"/>
    <x v="4082"/>
    <d v="2015-11-14T23:00:00"/>
    <x v="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x v="0"/>
    <n v="6"/>
    <b v="0"/>
    <s v="theater/plays"/>
    <n v="22"/>
    <n v="126.5"/>
    <x v="1"/>
    <s v="plays"/>
    <x v="4083"/>
    <d v="2016-01-14T18:16:56"/>
    <x v="0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x v="4062"/>
    <x v="4084"/>
    <x v="0"/>
    <n v="1"/>
    <b v="0"/>
    <s v="theater/plays"/>
    <n v="0"/>
    <n v="10"/>
    <x v="1"/>
    <s v="plays"/>
    <x v="4084"/>
    <d v="2016-10-09T10:28:26"/>
    <x v="0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x v="4085"/>
    <x v="0"/>
    <n v="1"/>
    <b v="0"/>
    <s v="theater/plays"/>
    <n v="0"/>
    <n v="10"/>
    <x v="1"/>
    <s v="plays"/>
    <x v="4085"/>
    <d v="2015-03-24T03:59:00"/>
    <x v="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x v="4086"/>
    <x v="0"/>
    <n v="5"/>
    <b v="0"/>
    <s v="theater/plays"/>
    <n v="5"/>
    <n v="9.4"/>
    <x v="1"/>
    <s v="plays"/>
    <x v="4086"/>
    <d v="2015-11-21T04:00:00"/>
    <x v="0"/>
  </r>
  <r>
    <x v="4087"/>
    <x v="4080"/>
    <s v="Comedy Stage Play"/>
    <n v="9600"/>
    <n v="0"/>
    <x v="2"/>
    <s v="US"/>
    <s v="USD"/>
    <x v="4065"/>
    <x v="4087"/>
    <x v="0"/>
    <n v="0"/>
    <b v="0"/>
    <s v="theater/plays"/>
    <n v="0"/>
    <s v="N/A"/>
    <x v="1"/>
    <s v="plays"/>
    <x v="4087"/>
    <d v="2016-07-17T17:49:46"/>
    <x v="0"/>
  </r>
  <r>
    <x v="4088"/>
    <x v="4081"/>
    <s v="Young persons theatre company working in deprived area seeking funding for children's theatrical production."/>
    <n v="2000"/>
    <n v="216"/>
    <x v="2"/>
    <s v="GB"/>
    <s v="GBP"/>
    <x v="4066"/>
    <x v="4088"/>
    <x v="0"/>
    <n v="3"/>
    <b v="0"/>
    <s v="theater/plays"/>
    <n v="11"/>
    <n v="72"/>
    <x v="1"/>
    <s v="plays"/>
    <x v="4088"/>
    <d v="2015-01-16T10:26:00"/>
    <x v="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x v="0"/>
    <n v="8"/>
    <b v="0"/>
    <s v="theater/plays"/>
    <n v="5"/>
    <n v="30"/>
    <x v="1"/>
    <s v="plays"/>
    <x v="4089"/>
    <d v="2015-05-31T17:35:00"/>
    <x v="0"/>
  </r>
  <r>
    <x v="4090"/>
    <x v="4083"/>
    <s v="A gripping re-enactment of a true breast cancer survival story, highlighted with inspiration and laughter!"/>
    <n v="1000"/>
    <n v="32"/>
    <x v="2"/>
    <s v="US"/>
    <s v="USD"/>
    <x v="4068"/>
    <x v="4090"/>
    <x v="0"/>
    <n v="3"/>
    <b v="0"/>
    <s v="theater/plays"/>
    <n v="3"/>
    <n v="10.666700000000001"/>
    <x v="1"/>
    <s v="plays"/>
    <x v="4090"/>
    <d v="2015-08-07T15:00:00"/>
    <x v="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x v="0"/>
    <n v="8"/>
    <b v="0"/>
    <s v="theater/plays"/>
    <n v="13"/>
    <n v="25.5"/>
    <x v="1"/>
    <s v="plays"/>
    <x v="4091"/>
    <d v="2015-01-16T12:09:11"/>
    <x v="0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x v="4092"/>
    <x v="0"/>
    <n v="1"/>
    <b v="0"/>
    <s v="theater/plays"/>
    <n v="0"/>
    <n v="20"/>
    <x v="1"/>
    <s v="plays"/>
    <x v="4092"/>
    <d v="2015-04-05T03:40:47"/>
    <x v="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x v="4093"/>
    <x v="0"/>
    <n v="4"/>
    <b v="0"/>
    <s v="theater/plays"/>
    <n v="2"/>
    <n v="15"/>
    <x v="1"/>
    <s v="plays"/>
    <x v="4093"/>
    <d v="2015-08-22T19:34:53"/>
    <x v="0"/>
  </r>
  <r>
    <x v="4094"/>
    <x v="4087"/>
    <s v="Live at the Speakeasy with Ryan Anderson is a local talk show! Showcasing local artist, special guest, and talented bands."/>
    <n v="2000"/>
    <n v="730"/>
    <x v="2"/>
    <s v="US"/>
    <s v="USD"/>
    <x v="4072"/>
    <x v="4094"/>
    <x v="0"/>
    <n v="8"/>
    <b v="0"/>
    <s v="theater/plays"/>
    <n v="37"/>
    <n v="91.25"/>
    <x v="1"/>
    <s v="plays"/>
    <x v="4094"/>
    <d v="2014-10-22T04:59:00"/>
    <x v="0"/>
  </r>
  <r>
    <x v="4095"/>
    <x v="4088"/>
    <s v="Proyecto teatral dirigido por MartÃ­n Acosta que habla y reflexiona sobre el amor y su naturaleza."/>
    <n v="30000"/>
    <n v="800"/>
    <x v="2"/>
    <s v="MX"/>
    <s v="MXN"/>
    <x v="4073"/>
    <x v="4095"/>
    <x v="0"/>
    <n v="1"/>
    <b v="0"/>
    <s v="theater/plays"/>
    <n v="3"/>
    <n v="800"/>
    <x v="1"/>
    <s v="plays"/>
    <x v="4095"/>
    <d v="2016-12-19T00:45:50"/>
    <x v="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x v="4074"/>
    <x v="4096"/>
    <x v="0"/>
    <n v="5"/>
    <b v="0"/>
    <s v="theater/plays"/>
    <n v="11"/>
    <n v="80"/>
    <x v="1"/>
    <s v="plays"/>
    <x v="4096"/>
    <d v="2017-02-28T08:51:00"/>
    <x v="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x v="4097"/>
    <x v="0"/>
    <n v="0"/>
    <b v="0"/>
    <s v="theater/plays"/>
    <n v="0"/>
    <s v="N/A"/>
    <x v="1"/>
    <s v="plays"/>
    <x v="4097"/>
    <d v="2016-01-31T23:55:00"/>
    <x v="0"/>
  </r>
  <r>
    <x v="4098"/>
    <x v="4091"/>
    <s v="Community Youth play, written by and performed by the youth about finding joy in the simple things in life"/>
    <n v="75000"/>
    <n v="0"/>
    <x v="2"/>
    <s v="US"/>
    <s v="USD"/>
    <x v="4076"/>
    <x v="4098"/>
    <x v="0"/>
    <n v="0"/>
    <b v="0"/>
    <s v="theater/plays"/>
    <n v="0"/>
    <s v="N/A"/>
    <x v="1"/>
    <s v="plays"/>
    <x v="4098"/>
    <d v="2016-06-04T17:19:57"/>
    <x v="0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x v="4099"/>
    <x v="0"/>
    <n v="1"/>
    <b v="0"/>
    <s v="theater/plays"/>
    <n v="1"/>
    <n v="50"/>
    <x v="1"/>
    <s v="plays"/>
    <x v="4099"/>
    <d v="2016-09-02T20:24:33"/>
    <x v="0"/>
  </r>
  <r>
    <x v="4100"/>
    <x v="4093"/>
    <s v="How does war change a family?  A peek into one family's kitchen as their soldier fights in Iraq."/>
    <n v="270"/>
    <n v="0"/>
    <x v="2"/>
    <s v="US"/>
    <s v="USD"/>
    <x v="4078"/>
    <x v="4100"/>
    <x v="0"/>
    <n v="0"/>
    <b v="0"/>
    <s v="theater/plays"/>
    <n v="0"/>
    <s v="N/A"/>
    <x v="1"/>
    <s v="plays"/>
    <x v="4100"/>
    <d v="2014-10-25T02:59:50"/>
    <x v="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x v="4079"/>
    <x v="4101"/>
    <x v="0"/>
    <n v="0"/>
    <b v="0"/>
    <s v="theater/plays"/>
    <n v="0"/>
    <s v="N/A"/>
    <x v="1"/>
    <s v="plays"/>
    <x v="4101"/>
    <d v="2017-01-25T21:41:22"/>
    <x v="0"/>
  </r>
  <r>
    <x v="4102"/>
    <x v="4095"/>
    <s v="Local Community theater to get up and running in the Idaho Falls area. Something new, something different!"/>
    <n v="500"/>
    <n v="137"/>
    <x v="2"/>
    <s v="US"/>
    <s v="USD"/>
    <x v="4080"/>
    <x v="4102"/>
    <x v="0"/>
    <n v="6"/>
    <b v="0"/>
    <s v="theater/plays"/>
    <n v="27"/>
    <n v="22.833300000000001"/>
    <x v="1"/>
    <s v="plays"/>
    <x v="4102"/>
    <d v="2016-05-15T20:21:13"/>
    <x v="0"/>
  </r>
  <r>
    <x v="4103"/>
    <x v="4096"/>
    <s v="Weather Men is a play, written by Nathan Black.  A comedy/drama that explores the question of 'why people stay together?'"/>
    <n v="1000"/>
    <n v="100"/>
    <x v="2"/>
    <s v="US"/>
    <s v="USD"/>
    <x v="4081"/>
    <x v="4103"/>
    <x v="0"/>
    <n v="6"/>
    <b v="0"/>
    <s v="theater/plays"/>
    <n v="10"/>
    <n v="16.666699999999999"/>
    <x v="1"/>
    <s v="plays"/>
    <x v="4103"/>
    <d v="2015-08-26T18:32:00"/>
    <x v="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x v="4082"/>
    <x v="4104"/>
    <x v="0"/>
    <n v="14"/>
    <b v="0"/>
    <s v="theater/plays"/>
    <n v="21"/>
    <n v="45.785699999999999"/>
    <x v="1"/>
    <s v="plays"/>
    <x v="4104"/>
    <d v="2016-10-27T06:40:34"/>
    <x v="0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x v="0"/>
    <n v="6"/>
    <b v="0"/>
    <s v="theater/plays"/>
    <n v="7"/>
    <n v="383.33330000000001"/>
    <x v="1"/>
    <s v="plays"/>
    <x v="4105"/>
    <d v="2016-12-26T00:15:09"/>
    <x v="0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x v="4106"/>
    <x v="0"/>
    <n v="33"/>
    <b v="0"/>
    <s v="theater/plays"/>
    <n v="71"/>
    <n v="106.9697"/>
    <x v="1"/>
    <s v="plays"/>
    <x v="4106"/>
    <d v="2015-04-02T01:00:00"/>
    <x v="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x v="4107"/>
    <x v="0"/>
    <n v="4"/>
    <b v="0"/>
    <s v="theater/plays"/>
    <n v="2"/>
    <n v="10.25"/>
    <x v="1"/>
    <s v="plays"/>
    <x v="4107"/>
    <d v="2014-09-24T22:00:01"/>
    <x v="0"/>
  </r>
  <r>
    <x v="4108"/>
    <x v="4101"/>
    <s v="We are producing and directing a stage play that will focus on relationships and the stereotypes/truths that prohibit growth."/>
    <n v="3000"/>
    <n v="59"/>
    <x v="2"/>
    <s v="US"/>
    <s v="USD"/>
    <x v="4086"/>
    <x v="4108"/>
    <x v="0"/>
    <n v="1"/>
    <b v="0"/>
    <s v="theater/plays"/>
    <n v="2"/>
    <n v="59"/>
    <x v="1"/>
    <s v="plays"/>
    <x v="4108"/>
    <d v="2017-03-03T05:00:00"/>
    <x v="0"/>
  </r>
  <r>
    <x v="4109"/>
    <x v="4102"/>
    <s v="Jack the Lad - a new play that explores how far the boundaries of friendship will stretch when morality and loyalties clash."/>
    <n v="500"/>
    <n v="0"/>
    <x v="2"/>
    <s v="GB"/>
    <s v="GBP"/>
    <x v="4087"/>
    <x v="4109"/>
    <x v="0"/>
    <n v="0"/>
    <b v="0"/>
    <s v="theater/plays"/>
    <n v="0"/>
    <s v="N/A"/>
    <x v="1"/>
    <s v="plays"/>
    <x v="4109"/>
    <d v="2015-11-29T13:56:44"/>
    <x v="0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x v="4110"/>
    <x v="0"/>
    <n v="6"/>
    <b v="0"/>
    <s v="theater/plays"/>
    <n v="29"/>
    <n v="14.333299999999999"/>
    <x v="1"/>
    <s v="plays"/>
    <x v="4110"/>
    <d v="2016-07-21T15:02:31"/>
    <x v="0"/>
  </r>
  <r>
    <x v="4111"/>
    <x v="4104"/>
    <s v="REBORN IN LOVE is the sequel to REBORN FROM ABOVE: A Tale of Eternal Love.  This is part two, of a One-Act play series."/>
    <n v="3000"/>
    <n v="94"/>
    <x v="2"/>
    <s v="US"/>
    <s v="USD"/>
    <x v="4089"/>
    <x v="4111"/>
    <x v="0"/>
    <n v="6"/>
    <b v="0"/>
    <s v="theater/plays"/>
    <n v="3"/>
    <n v="15.666700000000001"/>
    <x v="1"/>
    <s v="plays"/>
    <x v="4111"/>
    <d v="2015-02-24T03:15:40"/>
    <x v="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x v="4112"/>
    <x v="0"/>
    <n v="1"/>
    <b v="0"/>
    <s v="theater/plays"/>
    <n v="0"/>
    <n v="1"/>
    <x v="1"/>
    <s v="plays"/>
    <x v="4112"/>
    <d v="2016-02-28T00:00:00"/>
    <x v="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x v="0"/>
    <n v="3"/>
    <b v="0"/>
    <s v="theater/plays"/>
    <n v="0"/>
    <n v="1"/>
    <x v="1"/>
    <s v="plays"/>
    <x v="4113"/>
    <d v="2016-01-08T06:34:00"/>
    <x v="0"/>
  </r>
  <r>
    <x v="4114"/>
    <x v="4107"/>
    <m/>
    <m/>
    <m/>
    <x v="4"/>
    <m/>
    <m/>
    <x v="4092"/>
    <x v="4114"/>
    <x v="2"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40027-7B53-4C75-86DB-0BC7275C1DA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84A3A-612A-4519-B72E-F839638EB78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FC870-7029-4EA0-9333-FA5D10EC7BA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75095-9465-4935-AFED-EA9CC8C07B05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54EB-7648-4328-8228-5D75EEBC5A4F}">
  <dimension ref="A2:E19"/>
  <sheetViews>
    <sheetView workbookViewId="0">
      <selection activeCell="K25" sqref="K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8358</v>
      </c>
      <c r="B2" t="s">
        <v>8315</v>
      </c>
    </row>
    <row r="3" spans="1:5" x14ac:dyDescent="0.3">
      <c r="A3" s="11" t="s">
        <v>8400</v>
      </c>
      <c r="B3" t="s">
        <v>8361</v>
      </c>
    </row>
    <row r="5" spans="1:5" x14ac:dyDescent="0.3">
      <c r="A5" s="11" t="s">
        <v>8363</v>
      </c>
      <c r="B5" s="11" t="s">
        <v>8359</v>
      </c>
    </row>
    <row r="6" spans="1:5" x14ac:dyDescent="0.3">
      <c r="A6" s="11" t="s">
        <v>8362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">
      <c r="A7" s="12" t="s">
        <v>8373</v>
      </c>
      <c r="B7" s="18">
        <v>56</v>
      </c>
      <c r="C7" s="18">
        <v>33</v>
      </c>
      <c r="D7" s="18">
        <v>7</v>
      </c>
      <c r="E7" s="18">
        <v>96</v>
      </c>
    </row>
    <row r="8" spans="1:5" x14ac:dyDescent="0.3">
      <c r="A8" s="12" t="s">
        <v>8374</v>
      </c>
      <c r="B8" s="18">
        <v>71</v>
      </c>
      <c r="C8" s="18">
        <v>39</v>
      </c>
      <c r="D8" s="18">
        <v>3</v>
      </c>
      <c r="E8" s="18">
        <v>113</v>
      </c>
    </row>
    <row r="9" spans="1:5" x14ac:dyDescent="0.3">
      <c r="A9" s="12" t="s">
        <v>8375</v>
      </c>
      <c r="B9" s="18">
        <v>56</v>
      </c>
      <c r="C9" s="18">
        <v>33</v>
      </c>
      <c r="D9" s="18">
        <v>3</v>
      </c>
      <c r="E9" s="18">
        <v>92</v>
      </c>
    </row>
    <row r="10" spans="1:5" x14ac:dyDescent="0.3">
      <c r="A10" s="12" t="s">
        <v>8376</v>
      </c>
      <c r="B10" s="18">
        <v>71</v>
      </c>
      <c r="C10" s="18">
        <v>40</v>
      </c>
      <c r="D10" s="18">
        <v>2</v>
      </c>
      <c r="E10" s="18">
        <v>113</v>
      </c>
    </row>
    <row r="11" spans="1:5" x14ac:dyDescent="0.3">
      <c r="A11" s="12" t="s">
        <v>8367</v>
      </c>
      <c r="B11" s="18">
        <v>111</v>
      </c>
      <c r="C11" s="18">
        <v>52</v>
      </c>
      <c r="D11" s="18">
        <v>3</v>
      </c>
      <c r="E11" s="18">
        <v>166</v>
      </c>
    </row>
    <row r="12" spans="1:5" x14ac:dyDescent="0.3">
      <c r="A12" s="12" t="s">
        <v>8377</v>
      </c>
      <c r="B12" s="18">
        <v>100</v>
      </c>
      <c r="C12" s="18">
        <v>49</v>
      </c>
      <c r="D12" s="18">
        <v>4</v>
      </c>
      <c r="E12" s="18">
        <v>153</v>
      </c>
    </row>
    <row r="13" spans="1:5" x14ac:dyDescent="0.3">
      <c r="A13" s="12" t="s">
        <v>8368</v>
      </c>
      <c r="B13" s="18">
        <v>87</v>
      </c>
      <c r="C13" s="18">
        <v>50</v>
      </c>
      <c r="D13" s="18">
        <v>1</v>
      </c>
      <c r="E13" s="18">
        <v>138</v>
      </c>
    </row>
    <row r="14" spans="1:5" x14ac:dyDescent="0.3">
      <c r="A14" s="12" t="s">
        <v>8369</v>
      </c>
      <c r="B14" s="18">
        <v>72</v>
      </c>
      <c r="C14" s="18">
        <v>47</v>
      </c>
      <c r="D14" s="18">
        <v>4</v>
      </c>
      <c r="E14" s="18">
        <v>123</v>
      </c>
    </row>
    <row r="15" spans="1:5" x14ac:dyDescent="0.3">
      <c r="A15" s="12" t="s">
        <v>8370</v>
      </c>
      <c r="B15" s="18">
        <v>59</v>
      </c>
      <c r="C15" s="18">
        <v>34</v>
      </c>
      <c r="D15" s="18">
        <v>4</v>
      </c>
      <c r="E15" s="18">
        <v>97</v>
      </c>
    </row>
    <row r="16" spans="1:5" x14ac:dyDescent="0.3">
      <c r="A16" s="12" t="s">
        <v>8371</v>
      </c>
      <c r="B16" s="18">
        <v>65</v>
      </c>
      <c r="C16" s="18">
        <v>50</v>
      </c>
      <c r="D16" s="18"/>
      <c r="E16" s="18">
        <v>115</v>
      </c>
    </row>
    <row r="17" spans="1:5" x14ac:dyDescent="0.3">
      <c r="A17" s="12" t="s">
        <v>8372</v>
      </c>
      <c r="B17" s="18">
        <v>54</v>
      </c>
      <c r="C17" s="18">
        <v>31</v>
      </c>
      <c r="D17" s="18">
        <v>3</v>
      </c>
      <c r="E17" s="18">
        <v>88</v>
      </c>
    </row>
    <row r="18" spans="1:5" x14ac:dyDescent="0.3">
      <c r="A18" s="12" t="s">
        <v>8378</v>
      </c>
      <c r="B18" s="18">
        <v>37</v>
      </c>
      <c r="C18" s="18">
        <v>35</v>
      </c>
      <c r="D18" s="18">
        <v>3</v>
      </c>
      <c r="E18" s="18">
        <v>75</v>
      </c>
    </row>
    <row r="19" spans="1:5" x14ac:dyDescent="0.3">
      <c r="A19" s="12" t="s">
        <v>8360</v>
      </c>
      <c r="B19" s="18">
        <v>839</v>
      </c>
      <c r="C19" s="18">
        <v>493</v>
      </c>
      <c r="D19" s="18">
        <v>37</v>
      </c>
      <c r="E19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selection activeCell="H8" sqref="H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8867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8364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ROUND(E2/L2,4)</f>
        <v>63.9176</v>
      </c>
      <c r="Q2" s="10" t="s">
        <v>8308</v>
      </c>
      <c r="R2" t="s">
        <v>8309</v>
      </c>
      <c r="S2" s="13">
        <f>(((J2/60)/60)/24)+DATE(1970,1,1)</f>
        <v>42177.007071759261</v>
      </c>
      <c r="T2" s="14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ROUND(E3/L3,4)</f>
        <v>185.48099999999999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4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8308</v>
      </c>
      <c r="R5" t="s">
        <v>8309</v>
      </c>
      <c r="S5" s="13">
        <f t="shared" si="2"/>
        <v>41828.515127314815</v>
      </c>
      <c r="T5" s="14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8308</v>
      </c>
      <c r="R6" t="s">
        <v>8309</v>
      </c>
      <c r="S6" s="13">
        <f t="shared" si="2"/>
        <v>42327.834247685183</v>
      </c>
      <c r="T6" s="14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8308</v>
      </c>
      <c r="R7" t="s">
        <v>8309</v>
      </c>
      <c r="S7" s="13">
        <f t="shared" si="2"/>
        <v>42563.932951388888</v>
      </c>
      <c r="T7" s="14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8308</v>
      </c>
      <c r="R8" t="s">
        <v>8309</v>
      </c>
      <c r="S8" s="13">
        <f t="shared" si="2"/>
        <v>41794.072337962964</v>
      </c>
      <c r="T8" s="14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8308</v>
      </c>
      <c r="R9" t="s">
        <v>8309</v>
      </c>
      <c r="S9" s="13">
        <f t="shared" si="2"/>
        <v>42516.047071759262</v>
      </c>
      <c r="T9" s="14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8308</v>
      </c>
      <c r="R10" t="s">
        <v>8309</v>
      </c>
      <c r="S10" s="13">
        <f t="shared" si="2"/>
        <v>42468.94458333333</v>
      </c>
      <c r="T10" s="14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8308</v>
      </c>
      <c r="R11" t="s">
        <v>8309</v>
      </c>
      <c r="S11" s="13">
        <f t="shared" si="2"/>
        <v>42447.103518518517</v>
      </c>
      <c r="T11" s="14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8308</v>
      </c>
      <c r="R12" t="s">
        <v>8309</v>
      </c>
      <c r="S12" s="13">
        <f t="shared" si="2"/>
        <v>41780.068043981482</v>
      </c>
      <c r="T12" s="14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8308</v>
      </c>
      <c r="R13" t="s">
        <v>8309</v>
      </c>
      <c r="S13" s="13">
        <f t="shared" si="2"/>
        <v>42572.778495370367</v>
      </c>
      <c r="T13" s="14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8308</v>
      </c>
      <c r="R14" t="s">
        <v>8309</v>
      </c>
      <c r="S14" s="13">
        <f t="shared" si="2"/>
        <v>41791.713252314818</v>
      </c>
      <c r="T14" s="14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8308</v>
      </c>
      <c r="R15" t="s">
        <v>8309</v>
      </c>
      <c r="S15" s="13">
        <f t="shared" si="2"/>
        <v>42508.677187499998</v>
      </c>
      <c r="T15" s="14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8308</v>
      </c>
      <c r="R16" t="s">
        <v>8309</v>
      </c>
      <c r="S16" s="13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8308</v>
      </c>
      <c r="R17" t="s">
        <v>8309</v>
      </c>
      <c r="S17" s="13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8308</v>
      </c>
      <c r="R18" t="s">
        <v>8309</v>
      </c>
      <c r="S18" s="13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8308</v>
      </c>
      <c r="R19" t="s">
        <v>8309</v>
      </c>
      <c r="S19" s="13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8308</v>
      </c>
      <c r="R20" t="s">
        <v>8309</v>
      </c>
      <c r="S20" s="13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8308</v>
      </c>
      <c r="R21" t="s">
        <v>8309</v>
      </c>
      <c r="S21" s="13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8308</v>
      </c>
      <c r="R23" t="s">
        <v>8309</v>
      </c>
      <c r="S23" s="13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8308</v>
      </c>
      <c r="R25" t="s">
        <v>8309</v>
      </c>
      <c r="S25" s="13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8308</v>
      </c>
      <c r="R26" t="s">
        <v>8309</v>
      </c>
      <c r="S26" s="13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8308</v>
      </c>
      <c r="R27" t="s">
        <v>8309</v>
      </c>
      <c r="S27" s="13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8308</v>
      </c>
      <c r="R28" t="s">
        <v>8309</v>
      </c>
      <c r="S28" s="13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8308</v>
      </c>
      <c r="R29" t="s">
        <v>8309</v>
      </c>
      <c r="S29" s="13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8308</v>
      </c>
      <c r="R30" t="s">
        <v>8309</v>
      </c>
      <c r="S30" s="13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8308</v>
      </c>
      <c r="R31" t="s">
        <v>8309</v>
      </c>
      <c r="S31" s="13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8308</v>
      </c>
      <c r="R32" t="s">
        <v>8309</v>
      </c>
      <c r="S32" s="13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8308</v>
      </c>
      <c r="R34" t="s">
        <v>8309</v>
      </c>
      <c r="S34" s="13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8308</v>
      </c>
      <c r="R36" t="s">
        <v>8309</v>
      </c>
      <c r="S36" s="13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8308</v>
      </c>
      <c r="R37" t="s">
        <v>8309</v>
      </c>
      <c r="S37" s="13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8308</v>
      </c>
      <c r="R38" t="s">
        <v>8309</v>
      </c>
      <c r="S38" s="13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8308</v>
      </c>
      <c r="R39" t="s">
        <v>8309</v>
      </c>
      <c r="S39" s="13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8308</v>
      </c>
      <c r="R40" t="s">
        <v>8309</v>
      </c>
      <c r="S40" s="13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8308</v>
      </c>
      <c r="R41" t="s">
        <v>8309</v>
      </c>
      <c r="S41" s="13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8308</v>
      </c>
      <c r="R42" t="s">
        <v>8309</v>
      </c>
      <c r="S42" s="13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8308</v>
      </c>
      <c r="R43" t="s">
        <v>8309</v>
      </c>
      <c r="S43" s="13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8308</v>
      </c>
      <c r="R44" t="s">
        <v>8309</v>
      </c>
      <c r="S44" s="13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8308</v>
      </c>
      <c r="R45" t="s">
        <v>8309</v>
      </c>
      <c r="S45" s="13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8308</v>
      </c>
      <c r="R46" t="s">
        <v>8309</v>
      </c>
      <c r="S46" s="13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8308</v>
      </c>
      <c r="R47" t="s">
        <v>8309</v>
      </c>
      <c r="S47" s="13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8308</v>
      </c>
      <c r="R48" t="s">
        <v>8309</v>
      </c>
      <c r="S48" s="13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8308</v>
      </c>
      <c r="R49" t="s">
        <v>8309</v>
      </c>
      <c r="S49" s="13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8308</v>
      </c>
      <c r="R50" t="s">
        <v>8309</v>
      </c>
      <c r="S50" s="13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8308</v>
      </c>
      <c r="R51" t="s">
        <v>8309</v>
      </c>
      <c r="S51" s="13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8308</v>
      </c>
      <c r="R52" t="s">
        <v>8309</v>
      </c>
      <c r="S52" s="13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8308</v>
      </c>
      <c r="R53" t="s">
        <v>8309</v>
      </c>
      <c r="S53" s="13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8308</v>
      </c>
      <c r="R54" t="s">
        <v>8309</v>
      </c>
      <c r="S54" s="13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8308</v>
      </c>
      <c r="R55" t="s">
        <v>8309</v>
      </c>
      <c r="S55" s="13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8308</v>
      </c>
      <c r="R56" t="s">
        <v>8309</v>
      </c>
      <c r="S56" s="13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8308</v>
      </c>
      <c r="R57" t="s">
        <v>8309</v>
      </c>
      <c r="S57" s="13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8308</v>
      </c>
      <c r="R58" t="s">
        <v>8309</v>
      </c>
      <c r="S58" s="13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8308</v>
      </c>
      <c r="R59" t="s">
        <v>8309</v>
      </c>
      <c r="S59" s="13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8308</v>
      </c>
      <c r="R60" t="s">
        <v>8309</v>
      </c>
      <c r="S60" s="13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8308</v>
      </c>
      <c r="R61" t="s">
        <v>8309</v>
      </c>
      <c r="S61" s="13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8308</v>
      </c>
      <c r="R62" t="s">
        <v>8310</v>
      </c>
      <c r="S62" s="13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8308</v>
      </c>
      <c r="R63" t="s">
        <v>8310</v>
      </c>
      <c r="S63" s="13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8308</v>
      </c>
      <c r="R64" t="s">
        <v>8310</v>
      </c>
      <c r="S64" s="13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8308</v>
      </c>
      <c r="R65" t="s">
        <v>8310</v>
      </c>
      <c r="S65" s="13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s="10" t="s">
        <v>8308</v>
      </c>
      <c r="R66" t="s">
        <v>8310</v>
      </c>
      <c r="S66" s="13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ROUND(E67/L67,4)</f>
        <v>132.05260000000001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10" t="s">
        <v>8308</v>
      </c>
      <c r="R68" t="s">
        <v>8310</v>
      </c>
      <c r="S68" s="13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10" t="s">
        <v>8308</v>
      </c>
      <c r="R70" t="s">
        <v>8310</v>
      </c>
      <c r="S70" s="13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10" t="s">
        <v>8308</v>
      </c>
      <c r="R71" t="s">
        <v>8310</v>
      </c>
      <c r="S71" s="13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10" t="s">
        <v>8308</v>
      </c>
      <c r="R72" t="s">
        <v>8310</v>
      </c>
      <c r="S72" s="13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10" t="s">
        <v>8308</v>
      </c>
      <c r="R73" t="s">
        <v>8310</v>
      </c>
      <c r="S73" s="13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10" t="s">
        <v>8308</v>
      </c>
      <c r="R74" t="s">
        <v>8310</v>
      </c>
      <c r="S74" s="13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10" t="s">
        <v>8308</v>
      </c>
      <c r="R76" t="s">
        <v>8310</v>
      </c>
      <c r="S76" s="13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10" t="s">
        <v>8308</v>
      </c>
      <c r="R77" t="s">
        <v>8310</v>
      </c>
      <c r="S77" s="13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10" t="s">
        <v>8308</v>
      </c>
      <c r="R78" t="s">
        <v>8310</v>
      </c>
      <c r="S78" s="13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10" t="s">
        <v>8308</v>
      </c>
      <c r="R79" t="s">
        <v>8310</v>
      </c>
      <c r="S79" s="13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10" t="s">
        <v>8308</v>
      </c>
      <c r="R81" t="s">
        <v>8310</v>
      </c>
      <c r="S81" s="13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10" t="s">
        <v>8308</v>
      </c>
      <c r="R82" t="s">
        <v>8310</v>
      </c>
      <c r="S82" s="13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10" t="s">
        <v>8308</v>
      </c>
      <c r="R83" t="s">
        <v>8310</v>
      </c>
      <c r="S83" s="13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10" t="s">
        <v>8308</v>
      </c>
      <c r="R84" t="s">
        <v>8310</v>
      </c>
      <c r="S84" s="13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10" t="s">
        <v>8308</v>
      </c>
      <c r="R85" t="s">
        <v>8310</v>
      </c>
      <c r="S85" s="13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10" t="s">
        <v>8308</v>
      </c>
      <c r="R86" t="s">
        <v>8310</v>
      </c>
      <c r="S86" s="13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10" t="s">
        <v>8308</v>
      </c>
      <c r="R87" t="s">
        <v>8310</v>
      </c>
      <c r="S87" s="13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10" t="s">
        <v>8308</v>
      </c>
      <c r="R88" t="s">
        <v>8310</v>
      </c>
      <c r="S88" s="13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10" t="s">
        <v>8308</v>
      </c>
      <c r="R91" t="s">
        <v>8310</v>
      </c>
      <c r="S91" s="13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10" t="s">
        <v>8308</v>
      </c>
      <c r="R92" t="s">
        <v>8310</v>
      </c>
      <c r="S92" s="13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10" t="s">
        <v>8308</v>
      </c>
      <c r="R93" t="s">
        <v>8310</v>
      </c>
      <c r="S93" s="13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10" t="s">
        <v>8308</v>
      </c>
      <c r="R94" t="s">
        <v>8310</v>
      </c>
      <c r="S94" s="13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10" t="s">
        <v>8308</v>
      </c>
      <c r="R95" t="s">
        <v>8310</v>
      </c>
      <c r="S95" s="13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10" t="s">
        <v>8308</v>
      </c>
      <c r="R96" t="s">
        <v>8310</v>
      </c>
      <c r="S96" s="13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10" t="s">
        <v>8308</v>
      </c>
      <c r="R97" t="s">
        <v>8310</v>
      </c>
      <c r="S97" s="13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10" t="s">
        <v>8308</v>
      </c>
      <c r="R98" t="s">
        <v>8310</v>
      </c>
      <c r="S98" s="13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10" t="s">
        <v>8308</v>
      </c>
      <c r="R99" t="s">
        <v>8310</v>
      </c>
      <c r="S99" s="13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10" t="s">
        <v>8308</v>
      </c>
      <c r="R100" t="s">
        <v>8310</v>
      </c>
      <c r="S100" s="13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10" t="s">
        <v>8308</v>
      </c>
      <c r="R101" t="s">
        <v>8310</v>
      </c>
      <c r="S101" s="13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10" t="s">
        <v>8308</v>
      </c>
      <c r="R102" t="s">
        <v>8310</v>
      </c>
      <c r="S102" s="13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10" t="s">
        <v>8308</v>
      </c>
      <c r="R104" t="s">
        <v>8310</v>
      </c>
      <c r="S104" s="13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10" t="s">
        <v>8308</v>
      </c>
      <c r="R105" t="s">
        <v>8310</v>
      </c>
      <c r="S105" s="13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10" t="s">
        <v>8308</v>
      </c>
      <c r="R107" t="s">
        <v>8310</v>
      </c>
      <c r="S107" s="13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10" t="s">
        <v>8308</v>
      </c>
      <c r="R108" t="s">
        <v>8310</v>
      </c>
      <c r="S108" s="13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10" t="s">
        <v>8308</v>
      </c>
      <c r="R109" t="s">
        <v>8310</v>
      </c>
      <c r="S109" s="13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10" t="s">
        <v>8308</v>
      </c>
      <c r="R110" t="s">
        <v>8310</v>
      </c>
      <c r="S110" s="13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10" t="s">
        <v>8308</v>
      </c>
      <c r="R111" t="s">
        <v>8310</v>
      </c>
      <c r="S111" s="13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10" t="s">
        <v>8308</v>
      </c>
      <c r="R112" t="s">
        <v>8310</v>
      </c>
      <c r="S112" s="13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10" t="s">
        <v>8308</v>
      </c>
      <c r="R113" t="s">
        <v>8310</v>
      </c>
      <c r="S113" s="13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10" t="s">
        <v>8308</v>
      </c>
      <c r="R114" t="s">
        <v>8310</v>
      </c>
      <c r="S114" s="13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10" t="s">
        <v>8308</v>
      </c>
      <c r="R115" t="s">
        <v>8310</v>
      </c>
      <c r="S115" s="13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10" t="s">
        <v>8308</v>
      </c>
      <c r="R116" t="s">
        <v>8310</v>
      </c>
      <c r="S116" s="13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10" t="s">
        <v>8308</v>
      </c>
      <c r="R117" t="s">
        <v>8310</v>
      </c>
      <c r="S117" s="13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10" t="s">
        <v>8308</v>
      </c>
      <c r="R118" t="s">
        <v>8310</v>
      </c>
      <c r="S118" s="13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10" t="s">
        <v>8308</v>
      </c>
      <c r="R119" t="s">
        <v>8310</v>
      </c>
      <c r="S119" s="13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10" t="s">
        <v>8308</v>
      </c>
      <c r="R120" t="s">
        <v>8310</v>
      </c>
      <c r="S120" s="13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10" t="s">
        <v>8308</v>
      </c>
      <c r="R121" t="s">
        <v>8310</v>
      </c>
      <c r="S121" s="13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Q124" s="10" t="s">
        <v>8308</v>
      </c>
      <c r="R124" t="s">
        <v>8311</v>
      </c>
      <c r="S124" s="13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IFERROR(ROUND(E125/L125,4),"N/A")</f>
        <v>25.166699999999999</v>
      </c>
      <c r="Q125" s="10" t="s">
        <v>8308</v>
      </c>
      <c r="R125" t="s">
        <v>8311</v>
      </c>
      <c r="S125" s="13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8"/>
        <v>N/A</v>
      </c>
      <c r="Q126" s="10" t="s">
        <v>8308</v>
      </c>
      <c r="R126" t="s">
        <v>8311</v>
      </c>
      <c r="S126" s="13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11.666700000000001</v>
      </c>
      <c r="Q127" s="10" t="s">
        <v>8308</v>
      </c>
      <c r="R127" t="s">
        <v>8311</v>
      </c>
      <c r="S127" s="13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106.6923</v>
      </c>
      <c r="Q128" s="10" t="s">
        <v>8308</v>
      </c>
      <c r="R128" t="s">
        <v>8311</v>
      </c>
      <c r="S128" s="13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3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311.16669999999999</v>
      </c>
      <c r="Q130" s="10" t="s">
        <v>8308</v>
      </c>
      <c r="R130" t="s">
        <v>8311</v>
      </c>
      <c r="S130" s="13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 t="str">
        <f t="shared" si="8"/>
        <v>N/A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t="str">
        <f t="shared" si="8"/>
        <v>N/A</v>
      </c>
      <c r="Q132" s="10" t="s">
        <v>8308</v>
      </c>
      <c r="R132" t="s">
        <v>8311</v>
      </c>
      <c r="S132" s="13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t="str">
        <f t="shared" si="8"/>
        <v>N/A</v>
      </c>
      <c r="Q133" s="10" t="s">
        <v>8308</v>
      </c>
      <c r="R133" t="s">
        <v>8311</v>
      </c>
      <c r="S133" s="13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94.506200000000007</v>
      </c>
      <c r="Q134" s="10" t="s">
        <v>8308</v>
      </c>
      <c r="R134" t="s">
        <v>8311</v>
      </c>
      <c r="S134" s="13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t="str">
        <f t="shared" si="8"/>
        <v>N/A</v>
      </c>
      <c r="Q135" s="10" t="s">
        <v>8308</v>
      </c>
      <c r="R135" t="s">
        <v>8311</v>
      </c>
      <c r="S135" s="13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t="str">
        <f t="shared" si="8"/>
        <v>N/A</v>
      </c>
      <c r="Q136" s="10" t="s">
        <v>8308</v>
      </c>
      <c r="R136" t="s">
        <v>8311</v>
      </c>
      <c r="S136" s="13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t="str">
        <f t="shared" si="8"/>
        <v>N/A</v>
      </c>
      <c r="Q138" s="10" t="s">
        <v>8308</v>
      </c>
      <c r="R138" t="s">
        <v>8311</v>
      </c>
      <c r="S138" s="13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t="str">
        <f t="shared" si="8"/>
        <v>N/A</v>
      </c>
      <c r="Q139" s="10" t="s">
        <v>8308</v>
      </c>
      <c r="R139" t="s">
        <v>8311</v>
      </c>
      <c r="S139" s="13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81.241399999999999</v>
      </c>
      <c r="Q140" s="10" t="s">
        <v>8308</v>
      </c>
      <c r="R140" t="s">
        <v>8311</v>
      </c>
      <c r="S140" s="13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3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t="str">
        <f t="shared" si="8"/>
        <v>N/A</v>
      </c>
      <c r="Q142" s="10" t="s">
        <v>8308</v>
      </c>
      <c r="R142" t="s">
        <v>8311</v>
      </c>
      <c r="S142" s="13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46.178600000000003</v>
      </c>
      <c r="Q143" s="10" t="s">
        <v>8308</v>
      </c>
      <c r="R143" t="s">
        <v>8311</v>
      </c>
      <c r="S143" s="13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3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t="str">
        <f t="shared" si="8"/>
        <v>N/A</v>
      </c>
      <c r="Q145" s="10" t="s">
        <v>8308</v>
      </c>
      <c r="R145" t="s">
        <v>8311</v>
      </c>
      <c r="S145" s="13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55.945900000000002</v>
      </c>
      <c r="Q146" s="10" t="s">
        <v>8308</v>
      </c>
      <c r="R146" t="s">
        <v>8311</v>
      </c>
      <c r="S146" s="13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37.555599999999998</v>
      </c>
      <c r="Q147" s="10" t="s">
        <v>8308</v>
      </c>
      <c r="R147" t="s">
        <v>8311</v>
      </c>
      <c r="S147" s="13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38.333300000000001</v>
      </c>
      <c r="Q148" s="10" t="s">
        <v>8308</v>
      </c>
      <c r="R148" t="s">
        <v>8311</v>
      </c>
      <c r="S148" s="13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t="str">
        <f t="shared" si="8"/>
        <v>N/A</v>
      </c>
      <c r="Q149" s="10" t="s">
        <v>8308</v>
      </c>
      <c r="R149" t="s">
        <v>8311</v>
      </c>
      <c r="S149" s="13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3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15.333299999999999</v>
      </c>
      <c r="Q151" s="10" t="s">
        <v>8308</v>
      </c>
      <c r="R151" t="s">
        <v>8311</v>
      </c>
      <c r="S151" s="13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449.43279999999999</v>
      </c>
      <c r="Q152" s="10" t="s">
        <v>8308</v>
      </c>
      <c r="R152" t="s">
        <v>8311</v>
      </c>
      <c r="S152" s="13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3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3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3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13.333299999999999</v>
      </c>
      <c r="Q156" s="10" t="s">
        <v>8308</v>
      </c>
      <c r="R156" t="s">
        <v>8311</v>
      </c>
      <c r="S156" s="13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3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3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t="str">
        <f t="shared" si="8"/>
        <v>N/A</v>
      </c>
      <c r="Q160" s="10" t="s">
        <v>8308</v>
      </c>
      <c r="R160" t="s">
        <v>8311</v>
      </c>
      <c r="S160" s="13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3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t="str">
        <f t="shared" si="8"/>
        <v>N/A</v>
      </c>
      <c r="Q162" s="10" t="s">
        <v>8308</v>
      </c>
      <c r="R162" t="s">
        <v>8312</v>
      </c>
      <c r="S162" s="13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3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3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t="str">
        <f t="shared" si="8"/>
        <v>N/A</v>
      </c>
      <c r="Q165" s="10" t="s">
        <v>8308</v>
      </c>
      <c r="R165" t="s">
        <v>8312</v>
      </c>
      <c r="S165" s="13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91.428600000000003</v>
      </c>
      <c r="Q166" s="10" t="s">
        <v>8308</v>
      </c>
      <c r="R166" t="s">
        <v>8312</v>
      </c>
      <c r="S166" s="13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t="str">
        <f t="shared" si="8"/>
        <v>N/A</v>
      </c>
      <c r="Q167" s="10" t="s">
        <v>8308</v>
      </c>
      <c r="R167" t="s">
        <v>8312</v>
      </c>
      <c r="S167" s="13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3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3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108.33329999999999</v>
      </c>
      <c r="Q170" s="10" t="s">
        <v>8308</v>
      </c>
      <c r="R170" t="s">
        <v>8312</v>
      </c>
      <c r="S170" s="13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3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3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3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t="str">
        <f t="shared" si="8"/>
        <v>N/A</v>
      </c>
      <c r="Q174" s="10" t="s">
        <v>8308</v>
      </c>
      <c r="R174" t="s">
        <v>8312</v>
      </c>
      <c r="S174" s="13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t="str">
        <f t="shared" si="8"/>
        <v>N/A</v>
      </c>
      <c r="Q175" s="10" t="s">
        <v>8308</v>
      </c>
      <c r="R175" t="s">
        <v>8312</v>
      </c>
      <c r="S175" s="13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t="str">
        <f t="shared" si="8"/>
        <v>N/A</v>
      </c>
      <c r="Q176" s="10" t="s">
        <v>8308</v>
      </c>
      <c r="R176" t="s">
        <v>8312</v>
      </c>
      <c r="S176" s="13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49.884599999999999</v>
      </c>
      <c r="Q177" s="10" t="s">
        <v>8308</v>
      </c>
      <c r="R177" t="s">
        <v>8312</v>
      </c>
      <c r="S177" s="13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t="str">
        <f t="shared" si="8"/>
        <v>N/A</v>
      </c>
      <c r="Q178" s="10" t="s">
        <v>8308</v>
      </c>
      <c r="R178" t="s">
        <v>8312</v>
      </c>
      <c r="S178" s="13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25.714300000000001</v>
      </c>
      <c r="Q179" s="10" t="s">
        <v>8308</v>
      </c>
      <c r="R179" t="s">
        <v>8312</v>
      </c>
      <c r="S179" s="13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t="str">
        <f t="shared" si="8"/>
        <v>N/A</v>
      </c>
      <c r="Q180" s="10" t="s">
        <v>8308</v>
      </c>
      <c r="R180" t="s">
        <v>8312</v>
      </c>
      <c r="S180" s="13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3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30.8462</v>
      </c>
      <c r="Q182" s="10" t="s">
        <v>8308</v>
      </c>
      <c r="R182" t="s">
        <v>8312</v>
      </c>
      <c r="S182" s="13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t="str">
        <f t="shared" si="8"/>
        <v>N/A</v>
      </c>
      <c r="Q184" s="10" t="s">
        <v>8308</v>
      </c>
      <c r="R184" t="s">
        <v>8312</v>
      </c>
      <c r="S184" s="13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3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3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t="str">
        <f t="shared" si="8"/>
        <v>N/A</v>
      </c>
      <c r="Q188" s="10" t="s">
        <v>8308</v>
      </c>
      <c r="R188" t="s">
        <v>8312</v>
      </c>
      <c r="S188" s="13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IFERROR(ROUND(E189/L189,4),"N/A")</f>
        <v>160</v>
      </c>
      <c r="Q189" s="10" t="s">
        <v>8308</v>
      </c>
      <c r="R189" t="s">
        <v>8312</v>
      </c>
      <c r="S189" s="13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t="str">
        <f t="shared" si="12"/>
        <v>N/A</v>
      </c>
      <c r="Q190" s="10" t="s">
        <v>8308</v>
      </c>
      <c r="R190" t="s">
        <v>8312</v>
      </c>
      <c r="S190" s="13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3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3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83.333299999999994</v>
      </c>
      <c r="Q193" s="10" t="s">
        <v>8308</v>
      </c>
      <c r="R193" t="s">
        <v>8312</v>
      </c>
      <c r="S193" s="13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5.6666999999999996</v>
      </c>
      <c r="Q194" s="10" t="s">
        <v>8308</v>
      </c>
      <c r="R194" t="s">
        <v>8312</v>
      </c>
      <c r="S194" s="13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 t="str">
        <f t="shared" si="12"/>
        <v>N/A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3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t="str">
        <f t="shared" si="12"/>
        <v>N/A</v>
      </c>
      <c r="Q197" s="10" t="s">
        <v>8308</v>
      </c>
      <c r="R197" t="s">
        <v>8312</v>
      </c>
      <c r="S197" s="13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77.1053</v>
      </c>
      <c r="Q198" s="10" t="s">
        <v>8308</v>
      </c>
      <c r="R198" t="s">
        <v>8312</v>
      </c>
      <c r="S198" s="13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3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t="str">
        <f t="shared" si="12"/>
        <v>N/A</v>
      </c>
      <c r="Q201" s="10" t="s">
        <v>8308</v>
      </c>
      <c r="R201" t="s">
        <v>8312</v>
      </c>
      <c r="S201" s="13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87.308300000000003</v>
      </c>
      <c r="Q202" s="10" t="s">
        <v>8308</v>
      </c>
      <c r="R202" t="s">
        <v>8312</v>
      </c>
      <c r="S202" s="13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54.285699999999999</v>
      </c>
      <c r="Q203" s="10" t="s">
        <v>8308</v>
      </c>
      <c r="R203" t="s">
        <v>8312</v>
      </c>
      <c r="S203" s="13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t="str">
        <f t="shared" si="12"/>
        <v>N/A</v>
      </c>
      <c r="Q204" s="10" t="s">
        <v>8308</v>
      </c>
      <c r="R204" t="s">
        <v>8312</v>
      </c>
      <c r="S204" s="13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117.6837</v>
      </c>
      <c r="Q206" s="10" t="s">
        <v>8308</v>
      </c>
      <c r="R206" t="s">
        <v>8312</v>
      </c>
      <c r="S206" s="13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76.470600000000005</v>
      </c>
      <c r="Q207" s="10" t="s">
        <v>8308</v>
      </c>
      <c r="R207" t="s">
        <v>8312</v>
      </c>
      <c r="S207" s="13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t="str">
        <f t="shared" si="12"/>
        <v>N/A</v>
      </c>
      <c r="Q208" s="10" t="s">
        <v>8308</v>
      </c>
      <c r="R208" t="s">
        <v>8312</v>
      </c>
      <c r="S208" s="13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163.84620000000001</v>
      </c>
      <c r="Q209" s="10" t="s">
        <v>8308</v>
      </c>
      <c r="R209" t="s">
        <v>8312</v>
      </c>
      <c r="S209" s="13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t="str">
        <f t="shared" si="12"/>
        <v>N/A</v>
      </c>
      <c r="Q210" s="10" t="s">
        <v>8308</v>
      </c>
      <c r="R210" t="s">
        <v>8312</v>
      </c>
      <c r="S210" s="13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t="str">
        <f t="shared" si="12"/>
        <v>N/A</v>
      </c>
      <c r="Q211" s="10" t="s">
        <v>8308</v>
      </c>
      <c r="R211" t="s">
        <v>8312</v>
      </c>
      <c r="S211" s="13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91.818200000000004</v>
      </c>
      <c r="Q212" s="10" t="s">
        <v>8308</v>
      </c>
      <c r="R212" t="s">
        <v>8312</v>
      </c>
      <c r="S212" s="13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185.83330000000001</v>
      </c>
      <c r="Q213" s="10" t="s">
        <v>8308</v>
      </c>
      <c r="R213" t="s">
        <v>8312</v>
      </c>
      <c r="S213" s="13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3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3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3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3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331.53829999999999</v>
      </c>
      <c r="Q218" s="10" t="s">
        <v>8308</v>
      </c>
      <c r="R218" t="s">
        <v>8312</v>
      </c>
      <c r="S218" s="13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314.28949999999998</v>
      </c>
      <c r="Q219" s="10" t="s">
        <v>8308</v>
      </c>
      <c r="R219" t="s">
        <v>8312</v>
      </c>
      <c r="S219" s="13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3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115.9868</v>
      </c>
      <c r="Q221" s="10" t="s">
        <v>8308</v>
      </c>
      <c r="R221" t="s">
        <v>8312</v>
      </c>
      <c r="S221" s="13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3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t="str">
        <f t="shared" si="12"/>
        <v>N/A</v>
      </c>
      <c r="Q223" s="10" t="s">
        <v>8308</v>
      </c>
      <c r="R223" t="s">
        <v>8312</v>
      </c>
      <c r="S223" s="13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3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t="str">
        <f t="shared" si="12"/>
        <v>N/A</v>
      </c>
      <c r="Q225" s="10" t="s">
        <v>8308</v>
      </c>
      <c r="R225" t="s">
        <v>8312</v>
      </c>
      <c r="S225" s="13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str">
        <f t="shared" si="12"/>
        <v>N/A</v>
      </c>
      <c r="Q226" s="10" t="s">
        <v>8308</v>
      </c>
      <c r="R226" t="s">
        <v>8312</v>
      </c>
      <c r="S226" s="13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t="str">
        <f t="shared" si="12"/>
        <v>N/A</v>
      </c>
      <c r="Q227" s="10" t="s">
        <v>8308</v>
      </c>
      <c r="R227" t="s">
        <v>8312</v>
      </c>
      <c r="S227" s="13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3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t="str">
        <f t="shared" si="12"/>
        <v>N/A</v>
      </c>
      <c r="Q229" s="10" t="s">
        <v>8308</v>
      </c>
      <c r="R229" t="s">
        <v>8312</v>
      </c>
      <c r="S229" s="13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t="str">
        <f t="shared" si="12"/>
        <v>N/A</v>
      </c>
      <c r="Q230" s="10" t="s">
        <v>8308</v>
      </c>
      <c r="R230" t="s">
        <v>8312</v>
      </c>
      <c r="S230" s="13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t="str">
        <f t="shared" si="12"/>
        <v>N/A</v>
      </c>
      <c r="Q231" s="10" t="s">
        <v>8308</v>
      </c>
      <c r="R231" t="s">
        <v>8312</v>
      </c>
      <c r="S231" s="13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3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str">
        <f t="shared" si="12"/>
        <v>N/A</v>
      </c>
      <c r="Q233" s="10" t="s">
        <v>8308</v>
      </c>
      <c r="R233" t="s">
        <v>8312</v>
      </c>
      <c r="S233" s="13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15.7143</v>
      </c>
      <c r="Q234" s="10" t="s">
        <v>8308</v>
      </c>
      <c r="R234" t="s">
        <v>8312</v>
      </c>
      <c r="S234" s="13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str">
        <f t="shared" si="12"/>
        <v>N/A</v>
      </c>
      <c r="Q235" s="10" t="s">
        <v>8308</v>
      </c>
      <c r="R235" t="s">
        <v>8312</v>
      </c>
      <c r="S235" s="13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3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str">
        <f t="shared" si="12"/>
        <v>N/A</v>
      </c>
      <c r="Q237" s="10" t="s">
        <v>8308</v>
      </c>
      <c r="R237" t="s">
        <v>8312</v>
      </c>
      <c r="S237" s="13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str">
        <f t="shared" si="12"/>
        <v>N/A</v>
      </c>
      <c r="Q238" s="10" t="s">
        <v>8308</v>
      </c>
      <c r="R238" t="s">
        <v>8312</v>
      </c>
      <c r="S238" s="13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3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str">
        <f t="shared" si="12"/>
        <v>N/A</v>
      </c>
      <c r="Q240" s="10" t="s">
        <v>8308</v>
      </c>
      <c r="R240" t="s">
        <v>8312</v>
      </c>
      <c r="S240" s="13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3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117.8476</v>
      </c>
      <c r="Q242" s="10" t="s">
        <v>8308</v>
      </c>
      <c r="R242" t="s">
        <v>8313</v>
      </c>
      <c r="S242" s="13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109.04259999999999</v>
      </c>
      <c r="Q243" s="10" t="s">
        <v>8308</v>
      </c>
      <c r="R243" t="s">
        <v>8313</v>
      </c>
      <c r="S243" s="13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73.019800000000004</v>
      </c>
      <c r="Q244" s="10" t="s">
        <v>8308</v>
      </c>
      <c r="R244" t="s">
        <v>8313</v>
      </c>
      <c r="S244" s="13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78.195099999999996</v>
      </c>
      <c r="Q245" s="10" t="s">
        <v>8308</v>
      </c>
      <c r="R245" t="s">
        <v>8313</v>
      </c>
      <c r="S245" s="13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47.398800000000001</v>
      </c>
      <c r="Q246" s="10" t="s">
        <v>8308</v>
      </c>
      <c r="R246" t="s">
        <v>8313</v>
      </c>
      <c r="S246" s="13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54.020800000000001</v>
      </c>
      <c r="Q247" s="10" t="s">
        <v>8308</v>
      </c>
      <c r="R247" t="s">
        <v>8313</v>
      </c>
      <c r="S247" s="13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68.488799999999998</v>
      </c>
      <c r="Q248" s="10" t="s">
        <v>8308</v>
      </c>
      <c r="R248" t="s">
        <v>8313</v>
      </c>
      <c r="S248" s="13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108.1452</v>
      </c>
      <c r="Q249" s="10" t="s">
        <v>8308</v>
      </c>
      <c r="R249" t="s">
        <v>8313</v>
      </c>
      <c r="S249" s="13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589.95209999999997</v>
      </c>
      <c r="Q250" s="10" t="s">
        <v>8308</v>
      </c>
      <c r="R250" t="s">
        <v>8313</v>
      </c>
      <c r="S250" s="13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48.051099999999998</v>
      </c>
      <c r="Q251" s="10" t="s">
        <v>8308</v>
      </c>
      <c r="R251" t="s">
        <v>8313</v>
      </c>
      <c r="S251" s="13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72.482799999999997</v>
      </c>
      <c r="Q252" s="10" t="s">
        <v>8308</v>
      </c>
      <c r="R252" t="s">
        <v>8313</v>
      </c>
      <c r="S252" s="13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IFERROR(ROUND(E253/L253,4),"N/A")</f>
        <v>57.0779</v>
      </c>
      <c r="Q253" s="10" t="s">
        <v>8308</v>
      </c>
      <c r="R253" t="s">
        <v>8313</v>
      </c>
      <c r="S253" s="13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85.444400000000002</v>
      </c>
      <c r="Q254" s="10" t="s">
        <v>8308</v>
      </c>
      <c r="R254" t="s">
        <v>8313</v>
      </c>
      <c r="S254" s="13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215.8571</v>
      </c>
      <c r="Q255" s="10" t="s">
        <v>8308</v>
      </c>
      <c r="R255" t="s">
        <v>8313</v>
      </c>
      <c r="S255" s="13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89.386399999999995</v>
      </c>
      <c r="Q256" s="10" t="s">
        <v>8308</v>
      </c>
      <c r="R256" t="s">
        <v>8313</v>
      </c>
      <c r="S256" s="13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45.418399999999998</v>
      </c>
      <c r="Q257" s="10" t="s">
        <v>8308</v>
      </c>
      <c r="R257" t="s">
        <v>8313</v>
      </c>
      <c r="S257" s="13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65.756399999999999</v>
      </c>
      <c r="Q258" s="10" t="s">
        <v>8308</v>
      </c>
      <c r="R258" t="s">
        <v>8313</v>
      </c>
      <c r="S258" s="13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66.704099999999997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83.3459</v>
      </c>
      <c r="Q260" s="10" t="s">
        <v>8308</v>
      </c>
      <c r="R260" t="s">
        <v>8313</v>
      </c>
      <c r="S260" s="13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105.0461</v>
      </c>
      <c r="Q261" s="10" t="s">
        <v>8308</v>
      </c>
      <c r="R261" t="s">
        <v>8313</v>
      </c>
      <c r="S261" s="13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120.9091</v>
      </c>
      <c r="Q262" s="10" t="s">
        <v>8308</v>
      </c>
      <c r="R262" t="s">
        <v>8313</v>
      </c>
      <c r="S262" s="13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97.636399999999995</v>
      </c>
      <c r="Q263" s="10" t="s">
        <v>8308</v>
      </c>
      <c r="R263" t="s">
        <v>8313</v>
      </c>
      <c r="S263" s="13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41.379300000000001</v>
      </c>
      <c r="Q264" s="10" t="s">
        <v>8308</v>
      </c>
      <c r="R264" t="s">
        <v>8313</v>
      </c>
      <c r="S264" s="13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30.654499999999999</v>
      </c>
      <c r="Q265" s="10" t="s">
        <v>8308</v>
      </c>
      <c r="R265" t="s">
        <v>8313</v>
      </c>
      <c r="S265" s="13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64.945099999999996</v>
      </c>
      <c r="Q266" s="10" t="s">
        <v>8308</v>
      </c>
      <c r="R266" t="s">
        <v>8313</v>
      </c>
      <c r="S266" s="13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95.775899999999993</v>
      </c>
      <c r="Q267" s="10" t="s">
        <v>8308</v>
      </c>
      <c r="R267" t="s">
        <v>8313</v>
      </c>
      <c r="S267" s="13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40.416699999999999</v>
      </c>
      <c r="Q268" s="10" t="s">
        <v>8308</v>
      </c>
      <c r="R268" t="s">
        <v>8313</v>
      </c>
      <c r="S268" s="13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78.578400000000002</v>
      </c>
      <c r="Q269" s="10" t="s">
        <v>8308</v>
      </c>
      <c r="R269" t="s">
        <v>8313</v>
      </c>
      <c r="S269" s="13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50.180199999999999</v>
      </c>
      <c r="Q270" s="10" t="s">
        <v>8308</v>
      </c>
      <c r="R270" t="s">
        <v>8313</v>
      </c>
      <c r="S270" s="13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92.2517</v>
      </c>
      <c r="Q271" s="10" t="s">
        <v>8308</v>
      </c>
      <c r="R271" t="s">
        <v>8313</v>
      </c>
      <c r="S271" s="13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57.540999999999997</v>
      </c>
      <c r="Q272" s="10" t="s">
        <v>8308</v>
      </c>
      <c r="R272" t="s">
        <v>8313</v>
      </c>
      <c r="S272" s="13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109.4216</v>
      </c>
      <c r="Q273" s="10" t="s">
        <v>8308</v>
      </c>
      <c r="R273" t="s">
        <v>8313</v>
      </c>
      <c r="S273" s="13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81.892499999999998</v>
      </c>
      <c r="Q274" s="10" t="s">
        <v>8308</v>
      </c>
      <c r="R274" t="s">
        <v>8313</v>
      </c>
      <c r="S274" s="13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45.667700000000004</v>
      </c>
      <c r="Q275" s="10" t="s">
        <v>8308</v>
      </c>
      <c r="R275" t="s">
        <v>8313</v>
      </c>
      <c r="S275" s="13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55.221200000000003</v>
      </c>
      <c r="Q276" s="10" t="s">
        <v>8308</v>
      </c>
      <c r="R276" t="s">
        <v>8313</v>
      </c>
      <c r="S276" s="13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65.298199999999994</v>
      </c>
      <c r="Q277" s="10" t="s">
        <v>8308</v>
      </c>
      <c r="R277" t="s">
        <v>8313</v>
      </c>
      <c r="S277" s="13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95.225800000000007</v>
      </c>
      <c r="Q278" s="10" t="s">
        <v>8308</v>
      </c>
      <c r="R278" t="s">
        <v>8313</v>
      </c>
      <c r="S278" s="13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75.444800000000001</v>
      </c>
      <c r="Q279" s="10" t="s">
        <v>8308</v>
      </c>
      <c r="R279" t="s">
        <v>8313</v>
      </c>
      <c r="S279" s="13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97.816900000000004</v>
      </c>
      <c r="Q280" s="10" t="s">
        <v>8308</v>
      </c>
      <c r="R280" t="s">
        <v>8313</v>
      </c>
      <c r="S280" s="13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87.685599999999994</v>
      </c>
      <c r="Q281" s="10" t="s">
        <v>8308</v>
      </c>
      <c r="R281" t="s">
        <v>8313</v>
      </c>
      <c r="S281" s="13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54.748899999999999</v>
      </c>
      <c r="Q282" s="10" t="s">
        <v>8308</v>
      </c>
      <c r="R282" t="s">
        <v>8313</v>
      </c>
      <c r="S282" s="13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83.953400000000002</v>
      </c>
      <c r="Q283" s="10" t="s">
        <v>8308</v>
      </c>
      <c r="R283" t="s">
        <v>8313</v>
      </c>
      <c r="S283" s="13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254.38550000000001</v>
      </c>
      <c r="Q284" s="10" t="s">
        <v>8308</v>
      </c>
      <c r="R284" t="s">
        <v>8313</v>
      </c>
      <c r="S284" s="13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101.827</v>
      </c>
      <c r="Q285" s="10" t="s">
        <v>8308</v>
      </c>
      <c r="R285" t="s">
        <v>8313</v>
      </c>
      <c r="S285" s="13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55.066400000000002</v>
      </c>
      <c r="Q286" s="10" t="s">
        <v>8308</v>
      </c>
      <c r="R286" t="s">
        <v>8313</v>
      </c>
      <c r="S286" s="13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56.901400000000002</v>
      </c>
      <c r="Q287" s="10" t="s">
        <v>8308</v>
      </c>
      <c r="R287" t="s">
        <v>8313</v>
      </c>
      <c r="S287" s="13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121.28149999999999</v>
      </c>
      <c r="Q288" s="10" t="s">
        <v>8308</v>
      </c>
      <c r="R288" t="s">
        <v>8313</v>
      </c>
      <c r="S288" s="13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91.189700000000002</v>
      </c>
      <c r="Q289" s="10" t="s">
        <v>8308</v>
      </c>
      <c r="R289" t="s">
        <v>8313</v>
      </c>
      <c r="S289" s="13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115.4481</v>
      </c>
      <c r="Q290" s="10" t="s">
        <v>8308</v>
      </c>
      <c r="R290" t="s">
        <v>8313</v>
      </c>
      <c r="S290" s="13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67.771600000000007</v>
      </c>
      <c r="Q291" s="10" t="s">
        <v>8308</v>
      </c>
      <c r="R291" t="s">
        <v>8313</v>
      </c>
      <c r="S291" s="13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28.5762</v>
      </c>
      <c r="Q292" s="10" t="s">
        <v>8308</v>
      </c>
      <c r="R292" t="s">
        <v>8313</v>
      </c>
      <c r="S292" s="13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46.882800000000003</v>
      </c>
      <c r="Q293" s="10" t="s">
        <v>8308</v>
      </c>
      <c r="R293" t="s">
        <v>8313</v>
      </c>
      <c r="S293" s="13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154.42230000000001</v>
      </c>
      <c r="Q294" s="10" t="s">
        <v>8308</v>
      </c>
      <c r="R294" t="s">
        <v>8313</v>
      </c>
      <c r="S294" s="13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201.22139999999999</v>
      </c>
      <c r="Q295" s="10" t="s">
        <v>8308</v>
      </c>
      <c r="R295" t="s">
        <v>8313</v>
      </c>
      <c r="S295" s="13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3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100.08199999999999</v>
      </c>
      <c r="Q297" s="10" t="s">
        <v>8308</v>
      </c>
      <c r="R297" t="s">
        <v>8313</v>
      </c>
      <c r="S297" s="13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230.08949999999999</v>
      </c>
      <c r="Q298" s="10" t="s">
        <v>8308</v>
      </c>
      <c r="R298" t="s">
        <v>8313</v>
      </c>
      <c r="S298" s="13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141.7465</v>
      </c>
      <c r="Q299" s="10" t="s">
        <v>8308</v>
      </c>
      <c r="R299" t="s">
        <v>8313</v>
      </c>
      <c r="S299" s="13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56.3444</v>
      </c>
      <c r="Q300" s="10" t="s">
        <v>8308</v>
      </c>
      <c r="R300" t="s">
        <v>8313</v>
      </c>
      <c r="S300" s="13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73.341200000000001</v>
      </c>
      <c r="Q301" s="10" t="s">
        <v>8308</v>
      </c>
      <c r="R301" t="s">
        <v>8313</v>
      </c>
      <c r="S301" s="13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85.337800000000001</v>
      </c>
      <c r="Q302" s="10" t="s">
        <v>8308</v>
      </c>
      <c r="R302" t="s">
        <v>8313</v>
      </c>
      <c r="S302" s="13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61.496200000000002</v>
      </c>
      <c r="Q303" s="10" t="s">
        <v>8308</v>
      </c>
      <c r="R303" t="s">
        <v>8313</v>
      </c>
      <c r="S303" s="13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93.018500000000003</v>
      </c>
      <c r="Q304" s="10" t="s">
        <v>8308</v>
      </c>
      <c r="R304" t="s">
        <v>8313</v>
      </c>
      <c r="S304" s="13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50.292700000000004</v>
      </c>
      <c r="Q305" s="10" t="s">
        <v>8308</v>
      </c>
      <c r="R305" t="s">
        <v>8313</v>
      </c>
      <c r="S305" s="13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106.4324</v>
      </c>
      <c r="Q306" s="10" t="s">
        <v>8308</v>
      </c>
      <c r="R306" t="s">
        <v>8313</v>
      </c>
      <c r="S306" s="13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51.7196</v>
      </c>
      <c r="Q307" s="10" t="s">
        <v>8308</v>
      </c>
      <c r="R307" t="s">
        <v>8313</v>
      </c>
      <c r="S307" s="13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36.612499999999997</v>
      </c>
      <c r="Q308" s="10" t="s">
        <v>8308</v>
      </c>
      <c r="R308" t="s">
        <v>8313</v>
      </c>
      <c r="S308" s="13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42.517400000000002</v>
      </c>
      <c r="Q309" s="10" t="s">
        <v>8308</v>
      </c>
      <c r="R309" t="s">
        <v>8313</v>
      </c>
      <c r="S309" s="13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62.712899999999998</v>
      </c>
      <c r="Q310" s="10" t="s">
        <v>8308</v>
      </c>
      <c r="R310" t="s">
        <v>8313</v>
      </c>
      <c r="S310" s="13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89.957999999999998</v>
      </c>
      <c r="Q311" s="10" t="s">
        <v>8308</v>
      </c>
      <c r="R311" t="s">
        <v>8313</v>
      </c>
      <c r="S311" s="13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28.924700000000001</v>
      </c>
      <c r="Q312" s="10" t="s">
        <v>8308</v>
      </c>
      <c r="R312" t="s">
        <v>8313</v>
      </c>
      <c r="S312" s="13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138.8022</v>
      </c>
      <c r="Q313" s="10" t="s">
        <v>8308</v>
      </c>
      <c r="R313" t="s">
        <v>8313</v>
      </c>
      <c r="S313" s="13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61.301400000000001</v>
      </c>
      <c r="Q314" s="10" t="s">
        <v>8308</v>
      </c>
      <c r="R314" t="s">
        <v>8313</v>
      </c>
      <c r="S314" s="13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80.202699999999993</v>
      </c>
      <c r="Q315" s="10" t="s">
        <v>8308</v>
      </c>
      <c r="R315" t="s">
        <v>8313</v>
      </c>
      <c r="S315" s="13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32.095799999999997</v>
      </c>
      <c r="Q316" s="10" t="s">
        <v>8308</v>
      </c>
      <c r="R316" t="s">
        <v>8313</v>
      </c>
      <c r="S316" s="13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IFERROR(ROUND(E317/L317,4),"N/A")</f>
        <v>200.88890000000001</v>
      </c>
      <c r="Q317" s="10" t="s">
        <v>8308</v>
      </c>
      <c r="R317" t="s">
        <v>8313</v>
      </c>
      <c r="S317" s="13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108.0127</v>
      </c>
      <c r="Q318" s="10" t="s">
        <v>8308</v>
      </c>
      <c r="R318" t="s">
        <v>8313</v>
      </c>
      <c r="S318" s="13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95.699399999999997</v>
      </c>
      <c r="Q319" s="10" t="s">
        <v>8308</v>
      </c>
      <c r="R319" t="s">
        <v>8313</v>
      </c>
      <c r="S319" s="13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49.880299999999998</v>
      </c>
      <c r="Q320" s="10" t="s">
        <v>8308</v>
      </c>
      <c r="R320" t="s">
        <v>8313</v>
      </c>
      <c r="S320" s="13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110.4706</v>
      </c>
      <c r="Q321" s="10" t="s">
        <v>8308</v>
      </c>
      <c r="R321" t="s">
        <v>8313</v>
      </c>
      <c r="S321" s="13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134.91139999999999</v>
      </c>
      <c r="Q322" s="10" t="s">
        <v>8308</v>
      </c>
      <c r="R322" t="s">
        <v>8313</v>
      </c>
      <c r="S322" s="13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106.62309999999999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145.04300000000001</v>
      </c>
      <c r="Q324" s="10" t="s">
        <v>8308</v>
      </c>
      <c r="R324" t="s">
        <v>8313</v>
      </c>
      <c r="S324" s="13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114.58620000000001</v>
      </c>
      <c r="Q325" s="10" t="s">
        <v>8308</v>
      </c>
      <c r="R325" t="s">
        <v>8313</v>
      </c>
      <c r="S325" s="13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105.3171</v>
      </c>
      <c r="Q326" s="10" t="s">
        <v>8308</v>
      </c>
      <c r="R326" t="s">
        <v>8313</v>
      </c>
      <c r="S326" s="13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70.921199999999999</v>
      </c>
      <c r="Q327" s="10" t="s">
        <v>8308</v>
      </c>
      <c r="R327" t="s">
        <v>8313</v>
      </c>
      <c r="S327" s="13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147.17169999999999</v>
      </c>
      <c r="Q328" s="10" t="s">
        <v>8308</v>
      </c>
      <c r="R328" t="s">
        <v>8313</v>
      </c>
      <c r="S328" s="13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160.47059999999999</v>
      </c>
      <c r="Q329" s="10" t="s">
        <v>8308</v>
      </c>
      <c r="R329" t="s">
        <v>8313</v>
      </c>
      <c r="S329" s="13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156.04580000000001</v>
      </c>
      <c r="Q330" s="10" t="s">
        <v>8308</v>
      </c>
      <c r="R330" t="s">
        <v>8313</v>
      </c>
      <c r="S330" s="13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63.173699999999997</v>
      </c>
      <c r="Q331" s="10" t="s">
        <v>8308</v>
      </c>
      <c r="R331" t="s">
        <v>8313</v>
      </c>
      <c r="S331" s="13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104.8235</v>
      </c>
      <c r="Q332" s="10" t="s">
        <v>8308</v>
      </c>
      <c r="R332" t="s">
        <v>8313</v>
      </c>
      <c r="S332" s="13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97.356200000000001</v>
      </c>
      <c r="Q333" s="10" t="s">
        <v>8308</v>
      </c>
      <c r="R333" t="s">
        <v>8313</v>
      </c>
      <c r="S333" s="13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203.63059999999999</v>
      </c>
      <c r="Q334" s="10" t="s">
        <v>8308</v>
      </c>
      <c r="R334" t="s">
        <v>8313</v>
      </c>
      <c r="S334" s="13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188.31200000000001</v>
      </c>
      <c r="Q335" s="10" t="s">
        <v>8308</v>
      </c>
      <c r="R335" t="s">
        <v>8313</v>
      </c>
      <c r="S335" s="13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146.65219999999999</v>
      </c>
      <c r="Q336" s="10" t="s">
        <v>8308</v>
      </c>
      <c r="R336" t="s">
        <v>8313</v>
      </c>
      <c r="S336" s="13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109.1875</v>
      </c>
      <c r="Q337" s="10" t="s">
        <v>8308</v>
      </c>
      <c r="R337" t="s">
        <v>8313</v>
      </c>
      <c r="S337" s="13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59.249000000000002</v>
      </c>
      <c r="Q338" s="10" t="s">
        <v>8308</v>
      </c>
      <c r="R338" t="s">
        <v>8313</v>
      </c>
      <c r="S338" s="13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97.904799999999994</v>
      </c>
      <c r="Q339" s="10" t="s">
        <v>8308</v>
      </c>
      <c r="R339" t="s">
        <v>8313</v>
      </c>
      <c r="S339" s="13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70.000200000000007</v>
      </c>
      <c r="Q340" s="10" t="s">
        <v>8308</v>
      </c>
      <c r="R340" t="s">
        <v>8313</v>
      </c>
      <c r="S340" s="13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72.865200000000002</v>
      </c>
      <c r="Q341" s="10" t="s">
        <v>8308</v>
      </c>
      <c r="R341" t="s">
        <v>8313</v>
      </c>
      <c r="S341" s="13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146.34780000000001</v>
      </c>
      <c r="Q342" s="10" t="s">
        <v>8308</v>
      </c>
      <c r="R342" t="s">
        <v>8313</v>
      </c>
      <c r="S342" s="13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67.909099999999995</v>
      </c>
      <c r="Q343" s="10" t="s">
        <v>8308</v>
      </c>
      <c r="R343" t="s">
        <v>8313</v>
      </c>
      <c r="S343" s="13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169.85079999999999</v>
      </c>
      <c r="Q344" s="10" t="s">
        <v>8308</v>
      </c>
      <c r="R344" t="s">
        <v>8313</v>
      </c>
      <c r="S344" s="13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58.4133</v>
      </c>
      <c r="Q345" s="10" t="s">
        <v>8308</v>
      </c>
      <c r="R345" t="s">
        <v>8313</v>
      </c>
      <c r="S345" s="13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119.99299999999999</v>
      </c>
      <c r="Q346" s="10" t="s">
        <v>8308</v>
      </c>
      <c r="R346" t="s">
        <v>8313</v>
      </c>
      <c r="S346" s="13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99.860299999999995</v>
      </c>
      <c r="Q347" s="10" t="s">
        <v>8308</v>
      </c>
      <c r="R347" t="s">
        <v>8313</v>
      </c>
      <c r="S347" s="13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90.579099999999997</v>
      </c>
      <c r="Q348" s="10" t="s">
        <v>8308</v>
      </c>
      <c r="R348" t="s">
        <v>8313</v>
      </c>
      <c r="S348" s="13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117.7736</v>
      </c>
      <c r="Q349" s="10" t="s">
        <v>8308</v>
      </c>
      <c r="R349" t="s">
        <v>8313</v>
      </c>
      <c r="S349" s="13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86.554599999999994</v>
      </c>
      <c r="Q350" s="10" t="s">
        <v>8308</v>
      </c>
      <c r="R350" t="s">
        <v>8313</v>
      </c>
      <c r="S350" s="13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71.899299999999997</v>
      </c>
      <c r="Q351" s="10" t="s">
        <v>8308</v>
      </c>
      <c r="R351" t="s">
        <v>8313</v>
      </c>
      <c r="S351" s="13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129.81899999999999</v>
      </c>
      <c r="Q352" s="10" t="s">
        <v>8308</v>
      </c>
      <c r="R352" t="s">
        <v>8313</v>
      </c>
      <c r="S352" s="13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44.9129</v>
      </c>
      <c r="Q353" s="10" t="s">
        <v>8308</v>
      </c>
      <c r="R353" t="s">
        <v>8313</v>
      </c>
      <c r="S353" s="13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40.755200000000002</v>
      </c>
      <c r="Q354" s="10" t="s">
        <v>8308</v>
      </c>
      <c r="R354" t="s">
        <v>8313</v>
      </c>
      <c r="S354" s="13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103.5239</v>
      </c>
      <c r="Q355" s="10" t="s">
        <v>8308</v>
      </c>
      <c r="R355" t="s">
        <v>8313</v>
      </c>
      <c r="S355" s="13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125.4483</v>
      </c>
      <c r="Q356" s="10" t="s">
        <v>8308</v>
      </c>
      <c r="R356" t="s">
        <v>8313</v>
      </c>
      <c r="S356" s="13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246.6061</v>
      </c>
      <c r="Q357" s="10" t="s">
        <v>8308</v>
      </c>
      <c r="R357" t="s">
        <v>8313</v>
      </c>
      <c r="S357" s="13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79.401300000000006</v>
      </c>
      <c r="Q358" s="10" t="s">
        <v>8308</v>
      </c>
      <c r="R358" t="s">
        <v>8313</v>
      </c>
      <c r="S358" s="13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86.138599999999997</v>
      </c>
      <c r="Q359" s="10" t="s">
        <v>8308</v>
      </c>
      <c r="R359" t="s">
        <v>8313</v>
      </c>
      <c r="S359" s="13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193.0487</v>
      </c>
      <c r="Q360" s="10" t="s">
        <v>8308</v>
      </c>
      <c r="R360" t="s">
        <v>8313</v>
      </c>
      <c r="S360" s="13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84.023200000000003</v>
      </c>
      <c r="Q361" s="10" t="s">
        <v>8308</v>
      </c>
      <c r="R361" t="s">
        <v>8313</v>
      </c>
      <c r="S361" s="13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139.82759999999999</v>
      </c>
      <c r="Q362" s="10" t="s">
        <v>8308</v>
      </c>
      <c r="R362" t="s">
        <v>8313</v>
      </c>
      <c r="S362" s="13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109.8219</v>
      </c>
      <c r="Q363" s="10" t="s">
        <v>8308</v>
      </c>
      <c r="R363" t="s">
        <v>8313</v>
      </c>
      <c r="S363" s="13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139.53489999999999</v>
      </c>
      <c r="Q364" s="10" t="s">
        <v>8308</v>
      </c>
      <c r="R364" t="s">
        <v>8313</v>
      </c>
      <c r="S364" s="13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347.84620000000001</v>
      </c>
      <c r="Q365" s="10" t="s">
        <v>8308</v>
      </c>
      <c r="R365" t="s">
        <v>8313</v>
      </c>
      <c r="S365" s="13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68.241600000000005</v>
      </c>
      <c r="Q366" s="10" t="s">
        <v>8308</v>
      </c>
      <c r="R366" t="s">
        <v>8313</v>
      </c>
      <c r="S366" s="13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239.9385</v>
      </c>
      <c r="Q367" s="10" t="s">
        <v>8308</v>
      </c>
      <c r="R367" t="s">
        <v>8313</v>
      </c>
      <c r="S367" s="13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287.3134</v>
      </c>
      <c r="Q368" s="10" t="s">
        <v>8308</v>
      </c>
      <c r="R368" t="s">
        <v>8313</v>
      </c>
      <c r="S368" s="13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86.848799999999997</v>
      </c>
      <c r="Q369" s="10" t="s">
        <v>8308</v>
      </c>
      <c r="R369" t="s">
        <v>8313</v>
      </c>
      <c r="S369" s="13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81.849100000000007</v>
      </c>
      <c r="Q370" s="10" t="s">
        <v>8308</v>
      </c>
      <c r="R370" t="s">
        <v>8313</v>
      </c>
      <c r="S370" s="13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42.875</v>
      </c>
      <c r="Q371" s="10" t="s">
        <v>8308</v>
      </c>
      <c r="R371" t="s">
        <v>8313</v>
      </c>
      <c r="S371" s="13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709.41859999999997</v>
      </c>
      <c r="Q372" s="10" t="s">
        <v>8308</v>
      </c>
      <c r="R372" t="s">
        <v>8313</v>
      </c>
      <c r="S372" s="13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161.2552</v>
      </c>
      <c r="Q373" s="10" t="s">
        <v>8308</v>
      </c>
      <c r="R373" t="s">
        <v>8313</v>
      </c>
      <c r="S373" s="13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41.777799999999999</v>
      </c>
      <c r="Q374" s="10" t="s">
        <v>8308</v>
      </c>
      <c r="R374" t="s">
        <v>8313</v>
      </c>
      <c r="S374" s="13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89.887600000000006</v>
      </c>
      <c r="Q375" s="10" t="s">
        <v>8308</v>
      </c>
      <c r="R375" t="s">
        <v>8313</v>
      </c>
      <c r="S375" s="13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45.051699999999997</v>
      </c>
      <c r="Q376" s="10" t="s">
        <v>8308</v>
      </c>
      <c r="R376" t="s">
        <v>8313</v>
      </c>
      <c r="S376" s="13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42.857100000000003</v>
      </c>
      <c r="Q377" s="10" t="s">
        <v>8308</v>
      </c>
      <c r="R377" t="s">
        <v>8313</v>
      </c>
      <c r="S377" s="13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54.083300000000001</v>
      </c>
      <c r="Q378" s="10" t="s">
        <v>8308</v>
      </c>
      <c r="R378" t="s">
        <v>8313</v>
      </c>
      <c r="S378" s="13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103.218</v>
      </c>
      <c r="Q379" s="10" t="s">
        <v>8308</v>
      </c>
      <c r="R379" t="s">
        <v>8313</v>
      </c>
      <c r="S379" s="13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40.397599999999997</v>
      </c>
      <c r="Q380" s="10" t="s">
        <v>8308</v>
      </c>
      <c r="R380" t="s">
        <v>8313</v>
      </c>
      <c r="S380" s="13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IFERROR(ROUND(E381/L381,4),"N/A")</f>
        <v>116.8591</v>
      </c>
      <c r="Q381" s="10" t="s">
        <v>8308</v>
      </c>
      <c r="R381" t="s">
        <v>8313</v>
      </c>
      <c r="S381" s="13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115.5102</v>
      </c>
      <c r="Q382" s="10" t="s">
        <v>8308</v>
      </c>
      <c r="R382" t="s">
        <v>8313</v>
      </c>
      <c r="S382" s="13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104.31270000000001</v>
      </c>
      <c r="Q383" s="10" t="s">
        <v>8308</v>
      </c>
      <c r="R383" t="s">
        <v>8313</v>
      </c>
      <c r="S383" s="13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69.7727</v>
      </c>
      <c r="Q384" s="10" t="s">
        <v>8308</v>
      </c>
      <c r="R384" t="s">
        <v>8313</v>
      </c>
      <c r="S384" s="13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43.020800000000001</v>
      </c>
      <c r="Q385" s="10" t="s">
        <v>8308</v>
      </c>
      <c r="R385" t="s">
        <v>8313</v>
      </c>
      <c r="S385" s="13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58.540500000000002</v>
      </c>
      <c r="Q386" s="10" t="s">
        <v>8308</v>
      </c>
      <c r="R386" t="s">
        <v>8313</v>
      </c>
      <c r="S386" s="13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111.7954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46.230800000000002</v>
      </c>
      <c r="Q388" s="10" t="s">
        <v>8308</v>
      </c>
      <c r="R388" t="s">
        <v>8313</v>
      </c>
      <c r="S388" s="13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144.69040000000001</v>
      </c>
      <c r="Q389" s="10" t="s">
        <v>8308</v>
      </c>
      <c r="R389" t="s">
        <v>8313</v>
      </c>
      <c r="S389" s="13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88.845100000000002</v>
      </c>
      <c r="Q390" s="10" t="s">
        <v>8308</v>
      </c>
      <c r="R390" t="s">
        <v>8313</v>
      </c>
      <c r="S390" s="13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81.751099999999994</v>
      </c>
      <c r="Q391" s="10" t="s">
        <v>8308</v>
      </c>
      <c r="R391" t="s">
        <v>8313</v>
      </c>
      <c r="S391" s="13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71.428600000000003</v>
      </c>
      <c r="Q392" s="10" t="s">
        <v>8308</v>
      </c>
      <c r="R392" t="s">
        <v>8313</v>
      </c>
      <c r="S392" s="13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104.2591</v>
      </c>
      <c r="Q393" s="10" t="s">
        <v>8308</v>
      </c>
      <c r="R393" t="s">
        <v>8313</v>
      </c>
      <c r="S393" s="13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90.616500000000002</v>
      </c>
      <c r="Q394" s="10" t="s">
        <v>8308</v>
      </c>
      <c r="R394" t="s">
        <v>8313</v>
      </c>
      <c r="S394" s="13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157.3305</v>
      </c>
      <c r="Q395" s="10" t="s">
        <v>8308</v>
      </c>
      <c r="R395" t="s">
        <v>8313</v>
      </c>
      <c r="S395" s="13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58.719799999999999</v>
      </c>
      <c r="Q397" s="10" t="s">
        <v>8308</v>
      </c>
      <c r="R397" t="s">
        <v>8313</v>
      </c>
      <c r="S397" s="13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81.6327</v>
      </c>
      <c r="Q398" s="10" t="s">
        <v>8308</v>
      </c>
      <c r="R398" t="s">
        <v>8313</v>
      </c>
      <c r="S398" s="13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140.1045</v>
      </c>
      <c r="Q400" s="10" t="s">
        <v>8308</v>
      </c>
      <c r="R400" t="s">
        <v>8313</v>
      </c>
      <c r="S400" s="13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224.8526</v>
      </c>
      <c r="Q401" s="10" t="s">
        <v>8308</v>
      </c>
      <c r="R401" t="s">
        <v>8313</v>
      </c>
      <c r="S401" s="13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181.13310000000001</v>
      </c>
      <c r="Q402" s="10" t="s">
        <v>8308</v>
      </c>
      <c r="R402" t="s">
        <v>8313</v>
      </c>
      <c r="S402" s="13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711.04110000000003</v>
      </c>
      <c r="Q403" s="10" t="s">
        <v>8308</v>
      </c>
      <c r="R403" t="s">
        <v>8313</v>
      </c>
      <c r="S403" s="13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65.883700000000005</v>
      </c>
      <c r="Q404" s="10" t="s">
        <v>8308</v>
      </c>
      <c r="R404" t="s">
        <v>8313</v>
      </c>
      <c r="S404" s="13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75.185699999999997</v>
      </c>
      <c r="Q405" s="10" t="s">
        <v>8308</v>
      </c>
      <c r="R405" t="s">
        <v>8313</v>
      </c>
      <c r="S405" s="13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133.1439</v>
      </c>
      <c r="Q406" s="10" t="s">
        <v>8308</v>
      </c>
      <c r="R406" t="s">
        <v>8313</v>
      </c>
      <c r="S406" s="13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3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86.163700000000006</v>
      </c>
      <c r="Q408" s="10" t="s">
        <v>8308</v>
      </c>
      <c r="R408" t="s">
        <v>8313</v>
      </c>
      <c r="S408" s="13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92.318200000000004</v>
      </c>
      <c r="Q409" s="10" t="s">
        <v>8308</v>
      </c>
      <c r="R409" t="s">
        <v>8313</v>
      </c>
      <c r="S409" s="13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160.16470000000001</v>
      </c>
      <c r="Q410" s="10" t="s">
        <v>8308</v>
      </c>
      <c r="R410" t="s">
        <v>8313</v>
      </c>
      <c r="S410" s="13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3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183.28569999999999</v>
      </c>
      <c r="Q412" s="10" t="s">
        <v>8308</v>
      </c>
      <c r="R412" t="s">
        <v>8313</v>
      </c>
      <c r="S412" s="13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125.7884</v>
      </c>
      <c r="Q413" s="10" t="s">
        <v>8308</v>
      </c>
      <c r="R413" t="s">
        <v>8313</v>
      </c>
      <c r="S413" s="13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57.654499999999999</v>
      </c>
      <c r="Q414" s="10" t="s">
        <v>8308</v>
      </c>
      <c r="R414" t="s">
        <v>8313</v>
      </c>
      <c r="S414" s="13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78.660799999999995</v>
      </c>
      <c r="Q415" s="10" t="s">
        <v>8308</v>
      </c>
      <c r="R415" t="s">
        <v>8313</v>
      </c>
      <c r="S415" s="13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91.480800000000002</v>
      </c>
      <c r="Q416" s="10" t="s">
        <v>8308</v>
      </c>
      <c r="R416" t="s">
        <v>8313</v>
      </c>
      <c r="S416" s="13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68.098100000000002</v>
      </c>
      <c r="Q417" s="10" t="s">
        <v>8308</v>
      </c>
      <c r="R417" t="s">
        <v>8313</v>
      </c>
      <c r="S417" s="13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48.086799999999997</v>
      </c>
      <c r="Q418" s="10" t="s">
        <v>8308</v>
      </c>
      <c r="R418" t="s">
        <v>8313</v>
      </c>
      <c r="S418" s="13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202.42310000000001</v>
      </c>
      <c r="Q419" s="10" t="s">
        <v>8308</v>
      </c>
      <c r="R419" t="s">
        <v>8313</v>
      </c>
      <c r="S419" s="13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110.0685</v>
      </c>
      <c r="Q421" s="10" t="s">
        <v>8308</v>
      </c>
      <c r="R421" t="s">
        <v>8313</v>
      </c>
      <c r="S421" s="13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4.8333000000000004</v>
      </c>
      <c r="Q422" s="10" t="s">
        <v>8308</v>
      </c>
      <c r="R422" t="s">
        <v>8314</v>
      </c>
      <c r="S422" s="13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50.166699999999999</v>
      </c>
      <c r="Q423" s="10" t="s">
        <v>8308</v>
      </c>
      <c r="R423" t="s">
        <v>8314</v>
      </c>
      <c r="S423" s="13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35.833300000000001</v>
      </c>
      <c r="Q424" s="10" t="s">
        <v>8308</v>
      </c>
      <c r="R424" t="s">
        <v>8314</v>
      </c>
      <c r="S424" s="13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11.7692</v>
      </c>
      <c r="Q425" s="10" t="s">
        <v>8308</v>
      </c>
      <c r="R425" t="s">
        <v>8314</v>
      </c>
      <c r="S425" s="13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3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16.625</v>
      </c>
      <c r="Q428" s="10" t="s">
        <v>8308</v>
      </c>
      <c r="R428" t="s">
        <v>8314</v>
      </c>
      <c r="S428" s="13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t="str">
        <f t="shared" si="24"/>
        <v>N/A</v>
      </c>
      <c r="Q429" s="10" t="s">
        <v>8308</v>
      </c>
      <c r="R429" t="s">
        <v>8314</v>
      </c>
      <c r="S429" s="13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3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t="str">
        <f t="shared" si="24"/>
        <v>N/A</v>
      </c>
      <c r="Q431" s="10" t="s">
        <v>8308</v>
      </c>
      <c r="R431" t="s">
        <v>8314</v>
      </c>
      <c r="S431" s="13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3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51.875</v>
      </c>
      <c r="Q433" s="10" t="s">
        <v>8308</v>
      </c>
      <c r="R433" t="s">
        <v>8314</v>
      </c>
      <c r="S433" s="13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t="str">
        <f t="shared" si="24"/>
        <v>N/A</v>
      </c>
      <c r="Q435" s="10" t="s">
        <v>8308</v>
      </c>
      <c r="R435" t="s">
        <v>8314</v>
      </c>
      <c r="S435" s="13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3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3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t="str">
        <f t="shared" si="24"/>
        <v>N/A</v>
      </c>
      <c r="Q438" s="10" t="s">
        <v>8308</v>
      </c>
      <c r="R438" t="s">
        <v>8314</v>
      </c>
      <c r="S438" s="13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t="str">
        <f t="shared" si="24"/>
        <v>N/A</v>
      </c>
      <c r="Q439" s="10" t="s">
        <v>8308</v>
      </c>
      <c r="R439" t="s">
        <v>8314</v>
      </c>
      <c r="S439" s="13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170.5455</v>
      </c>
      <c r="Q440" s="10" t="s">
        <v>8308</v>
      </c>
      <c r="R440" t="s">
        <v>8314</v>
      </c>
      <c r="S440" s="13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t="str">
        <f t="shared" si="24"/>
        <v>N/A</v>
      </c>
      <c r="Q441" s="10" t="s">
        <v>8308</v>
      </c>
      <c r="R441" t="s">
        <v>8314</v>
      </c>
      <c r="S441" s="13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3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t="str">
        <f t="shared" si="24"/>
        <v>N/A</v>
      </c>
      <c r="Q443" s="10" t="s">
        <v>8308</v>
      </c>
      <c r="R443" t="s">
        <v>8314</v>
      </c>
      <c r="S443" s="13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393.58819999999997</v>
      </c>
      <c r="Q444" s="10" t="s">
        <v>8308</v>
      </c>
      <c r="R444" t="s">
        <v>8314</v>
      </c>
      <c r="S444" s="13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IFERROR(ROUND(E445/L445,4),"N/A")</f>
        <v>5</v>
      </c>
      <c r="Q445" s="10" t="s">
        <v>8308</v>
      </c>
      <c r="R445" t="s">
        <v>8314</v>
      </c>
      <c r="S445" s="13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3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3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47.875</v>
      </c>
      <c r="Q448" s="10" t="s">
        <v>8308</v>
      </c>
      <c r="R448" t="s">
        <v>8314</v>
      </c>
      <c r="S448" s="13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3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20.502500000000001</v>
      </c>
      <c r="Q450" s="10" t="s">
        <v>8308</v>
      </c>
      <c r="R450" t="s">
        <v>8314</v>
      </c>
      <c r="S450" s="13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56.571399999999997</v>
      </c>
      <c r="Q452" s="10" t="s">
        <v>8308</v>
      </c>
      <c r="R452" t="s">
        <v>8314</v>
      </c>
      <c r="S452" s="13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t="str">
        <f t="shared" si="28"/>
        <v>N/A</v>
      </c>
      <c r="Q453" s="10" t="s">
        <v>8308</v>
      </c>
      <c r="R453" t="s">
        <v>8314</v>
      </c>
      <c r="S453" s="13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3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3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3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20.333300000000001</v>
      </c>
      <c r="Q458" s="10" t="s">
        <v>8308</v>
      </c>
      <c r="R458" t="s">
        <v>8314</v>
      </c>
      <c r="S458" s="13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t="str">
        <f t="shared" si="28"/>
        <v>N/A</v>
      </c>
      <c r="Q459" s="10" t="s">
        <v>8308</v>
      </c>
      <c r="R459" t="s">
        <v>8314</v>
      </c>
      <c r="S459" s="13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16.755099999999999</v>
      </c>
      <c r="Q460" s="10" t="s">
        <v>8308</v>
      </c>
      <c r="R460" t="s">
        <v>8314</v>
      </c>
      <c r="S460" s="13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3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3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t="str">
        <f t="shared" si="28"/>
        <v>N/A</v>
      </c>
      <c r="Q463" s="10" t="s">
        <v>8308</v>
      </c>
      <c r="R463" t="s">
        <v>8314</v>
      </c>
      <c r="S463" s="13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t="str">
        <f t="shared" si="28"/>
        <v>N/A</v>
      </c>
      <c r="Q464" s="10" t="s">
        <v>8308</v>
      </c>
      <c r="R464" t="s">
        <v>8314</v>
      </c>
      <c r="S464" s="13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113.63639999999999</v>
      </c>
      <c r="Q465" s="10" t="s">
        <v>8308</v>
      </c>
      <c r="R465" t="s">
        <v>8314</v>
      </c>
      <c r="S465" s="13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3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3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110.64100000000001</v>
      </c>
      <c r="Q469" s="10" t="s">
        <v>8308</v>
      </c>
      <c r="R469" t="s">
        <v>8314</v>
      </c>
      <c r="S469" s="13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t="str">
        <f t="shared" si="28"/>
        <v>N/A</v>
      </c>
      <c r="Q470" s="10" t="s">
        <v>8308</v>
      </c>
      <c r="R470" t="s">
        <v>8314</v>
      </c>
      <c r="S470" s="13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t="str">
        <f t="shared" si="28"/>
        <v>N/A</v>
      </c>
      <c r="Q471" s="10" t="s">
        <v>8308</v>
      </c>
      <c r="R471" t="s">
        <v>8314</v>
      </c>
      <c r="S471" s="13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3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38.476500000000001</v>
      </c>
      <c r="Q473" s="10" t="s">
        <v>8308</v>
      </c>
      <c r="R473" t="s">
        <v>8314</v>
      </c>
      <c r="S473" s="13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3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3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3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t="str">
        <f t="shared" si="28"/>
        <v>N/A</v>
      </c>
      <c r="Q477" s="10" t="s">
        <v>8308</v>
      </c>
      <c r="R477" t="s">
        <v>8314</v>
      </c>
      <c r="S477" s="13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39.569299999999998</v>
      </c>
      <c r="Q478" s="10" t="s">
        <v>8308</v>
      </c>
      <c r="R478" t="s">
        <v>8314</v>
      </c>
      <c r="S478" s="13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t="str">
        <f t="shared" si="28"/>
        <v>N/A</v>
      </c>
      <c r="Q479" s="10" t="s">
        <v>8308</v>
      </c>
      <c r="R479" t="s">
        <v>8314</v>
      </c>
      <c r="S479" s="13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t="str">
        <f t="shared" si="28"/>
        <v>N/A</v>
      </c>
      <c r="Q480" s="10" t="s">
        <v>8308</v>
      </c>
      <c r="R480" t="s">
        <v>8314</v>
      </c>
      <c r="S480" s="13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3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55.457099999999997</v>
      </c>
      <c r="Q482" s="10" t="s">
        <v>8308</v>
      </c>
      <c r="R482" t="s">
        <v>8314</v>
      </c>
      <c r="S482" s="13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87.142899999999997</v>
      </c>
      <c r="Q483" s="10" t="s">
        <v>8308</v>
      </c>
      <c r="R483" t="s">
        <v>8314</v>
      </c>
      <c r="S483" s="13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3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51.224499999999999</v>
      </c>
      <c r="Q485" s="10" t="s">
        <v>8308</v>
      </c>
      <c r="R485" t="s">
        <v>8314</v>
      </c>
      <c r="S485" s="13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13.545500000000001</v>
      </c>
      <c r="Q486" s="10" t="s">
        <v>8308</v>
      </c>
      <c r="R486" t="s">
        <v>8314</v>
      </c>
      <c r="S486" s="13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66.520099999999999</v>
      </c>
      <c r="Q487" s="10" t="s">
        <v>8308</v>
      </c>
      <c r="R487" t="s">
        <v>8314</v>
      </c>
      <c r="S487" s="13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3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t="str">
        <f t="shared" si="28"/>
        <v>N/A</v>
      </c>
      <c r="Q489" s="10" t="s">
        <v>8308</v>
      </c>
      <c r="R489" t="s">
        <v>8314</v>
      </c>
      <c r="S489" s="13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t="str">
        <f t="shared" si="28"/>
        <v>N/A</v>
      </c>
      <c r="Q490" s="10" t="s">
        <v>8308</v>
      </c>
      <c r="R490" t="s">
        <v>8314</v>
      </c>
      <c r="S490" s="13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71.666700000000006</v>
      </c>
      <c r="Q491" s="10" t="s">
        <v>8308</v>
      </c>
      <c r="R491" t="s">
        <v>8314</v>
      </c>
      <c r="S491" s="13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t="str">
        <f t="shared" si="28"/>
        <v>N/A</v>
      </c>
      <c r="Q492" s="10" t="s">
        <v>8308</v>
      </c>
      <c r="R492" t="s">
        <v>8314</v>
      </c>
      <c r="S492" s="13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t="str">
        <f t="shared" si="28"/>
        <v>N/A</v>
      </c>
      <c r="Q493" s="10" t="s">
        <v>8308</v>
      </c>
      <c r="R493" t="s">
        <v>8314</v>
      </c>
      <c r="S493" s="13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t="str">
        <f t="shared" si="28"/>
        <v>N/A</v>
      </c>
      <c r="Q494" s="10" t="s">
        <v>8308</v>
      </c>
      <c r="R494" t="s">
        <v>8314</v>
      </c>
      <c r="S494" s="13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t="str">
        <f t="shared" si="28"/>
        <v>N/A</v>
      </c>
      <c r="Q495" s="10" t="s">
        <v>8308</v>
      </c>
      <c r="R495" t="s">
        <v>8314</v>
      </c>
      <c r="S495" s="13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10.333299999999999</v>
      </c>
      <c r="Q496" s="10" t="s">
        <v>8308</v>
      </c>
      <c r="R496" t="s">
        <v>8314</v>
      </c>
      <c r="S496" s="13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t="str">
        <f t="shared" si="28"/>
        <v>N/A</v>
      </c>
      <c r="Q497" s="10" t="s">
        <v>8308</v>
      </c>
      <c r="R497" t="s">
        <v>8314</v>
      </c>
      <c r="S497" s="13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3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3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136.0909</v>
      </c>
      <c r="Q500" s="10" t="s">
        <v>8308</v>
      </c>
      <c r="R500" t="s">
        <v>8314</v>
      </c>
      <c r="S500" s="13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73.461500000000001</v>
      </c>
      <c r="Q501" s="10" t="s">
        <v>8308</v>
      </c>
      <c r="R501" t="s">
        <v>8314</v>
      </c>
      <c r="S501" s="13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t="str">
        <f t="shared" si="28"/>
        <v>N/A</v>
      </c>
      <c r="Q503" s="10" t="s">
        <v>8308</v>
      </c>
      <c r="R503" t="s">
        <v>8314</v>
      </c>
      <c r="S503" s="13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3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12.666700000000001</v>
      </c>
      <c r="Q505" s="10" t="s">
        <v>8308</v>
      </c>
      <c r="R505" t="s">
        <v>8314</v>
      </c>
      <c r="S505" s="13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3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3.7143000000000002</v>
      </c>
      <c r="Q507" s="10" t="s">
        <v>8308</v>
      </c>
      <c r="R507" t="s">
        <v>8314</v>
      </c>
      <c r="S507" s="13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3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IFERROR(ROUND(E509/L509,4),"N/A")</f>
        <v>64</v>
      </c>
      <c r="Q509" s="10" t="s">
        <v>8308</v>
      </c>
      <c r="R509" t="s">
        <v>8314</v>
      </c>
      <c r="S509" s="13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133.33330000000001</v>
      </c>
      <c r="Q510" s="10" t="s">
        <v>8308</v>
      </c>
      <c r="R510" t="s">
        <v>8314</v>
      </c>
      <c r="S510" s="13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3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t="str">
        <f t="shared" si="32"/>
        <v>N/A</v>
      </c>
      <c r="Q512" s="10" t="s">
        <v>8308</v>
      </c>
      <c r="R512" t="s">
        <v>8314</v>
      </c>
      <c r="S512" s="13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3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3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102.3824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16.666699999999999</v>
      </c>
      <c r="Q516" s="10" t="s">
        <v>8308</v>
      </c>
      <c r="R516" t="s">
        <v>8314</v>
      </c>
      <c r="S516" s="13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725.02940000000001</v>
      </c>
      <c r="Q517" s="10" t="s">
        <v>8308</v>
      </c>
      <c r="R517" t="s">
        <v>8314</v>
      </c>
      <c r="S517" s="13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t="str">
        <f t="shared" si="32"/>
        <v>N/A</v>
      </c>
      <c r="Q518" s="10" t="s">
        <v>8308</v>
      </c>
      <c r="R518" t="s">
        <v>8314</v>
      </c>
      <c r="S518" s="13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68.333299999999994</v>
      </c>
      <c r="Q519" s="10" t="s">
        <v>8308</v>
      </c>
      <c r="R519" t="s">
        <v>8314</v>
      </c>
      <c r="S519" s="13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t="str">
        <f t="shared" si="32"/>
        <v>N/A</v>
      </c>
      <c r="Q520" s="10" t="s">
        <v>8308</v>
      </c>
      <c r="R520" t="s">
        <v>8314</v>
      </c>
      <c r="S520" s="13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39.2286</v>
      </c>
      <c r="Q521" s="10" t="s">
        <v>8308</v>
      </c>
      <c r="R521" t="s">
        <v>8314</v>
      </c>
      <c r="S521" s="13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150.14709999999999</v>
      </c>
      <c r="Q522" s="10" t="s">
        <v>8315</v>
      </c>
      <c r="R522" t="s">
        <v>8316</v>
      </c>
      <c r="S522" s="13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93.428600000000003</v>
      </c>
      <c r="Q523" s="10" t="s">
        <v>8315</v>
      </c>
      <c r="R523" t="s">
        <v>8316</v>
      </c>
      <c r="S523" s="13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110.96769999999999</v>
      </c>
      <c r="Q524" s="10" t="s">
        <v>8315</v>
      </c>
      <c r="R524" t="s">
        <v>8316</v>
      </c>
      <c r="S524" s="13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71.785700000000006</v>
      </c>
      <c r="Q525" s="10" t="s">
        <v>8315</v>
      </c>
      <c r="R525" t="s">
        <v>8316</v>
      </c>
      <c r="S525" s="13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29.258099999999999</v>
      </c>
      <c r="Q526" s="10" t="s">
        <v>8315</v>
      </c>
      <c r="R526" t="s">
        <v>8316</v>
      </c>
      <c r="S526" s="13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3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74.347800000000007</v>
      </c>
      <c r="Q528" s="10" t="s">
        <v>8315</v>
      </c>
      <c r="R528" t="s">
        <v>8316</v>
      </c>
      <c r="S528" s="13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63.829099999999997</v>
      </c>
      <c r="Q529" s="10" t="s">
        <v>8315</v>
      </c>
      <c r="R529" t="s">
        <v>8316</v>
      </c>
      <c r="S529" s="13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44.333300000000001</v>
      </c>
      <c r="Q530" s="10" t="s">
        <v>8315</v>
      </c>
      <c r="R530" t="s">
        <v>8316</v>
      </c>
      <c r="S530" s="13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86.944400000000002</v>
      </c>
      <c r="Q531" s="10" t="s">
        <v>8315</v>
      </c>
      <c r="R531" t="s">
        <v>8316</v>
      </c>
      <c r="S531" s="13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126.5517</v>
      </c>
      <c r="Q532" s="10" t="s">
        <v>8315</v>
      </c>
      <c r="R532" t="s">
        <v>8316</v>
      </c>
      <c r="S532" s="13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129.03229999999999</v>
      </c>
      <c r="Q533" s="10" t="s">
        <v>8315</v>
      </c>
      <c r="R533" t="s">
        <v>8316</v>
      </c>
      <c r="S533" s="13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71.242800000000003</v>
      </c>
      <c r="Q534" s="10" t="s">
        <v>8315</v>
      </c>
      <c r="R534" t="s">
        <v>8316</v>
      </c>
      <c r="S534" s="13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117.8824</v>
      </c>
      <c r="Q535" s="10" t="s">
        <v>8315</v>
      </c>
      <c r="R535" t="s">
        <v>8316</v>
      </c>
      <c r="S535" s="13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327.08330000000001</v>
      </c>
      <c r="Q536" s="10" t="s">
        <v>8315</v>
      </c>
      <c r="R536" t="s">
        <v>8316</v>
      </c>
      <c r="S536" s="13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34.745800000000003</v>
      </c>
      <c r="Q537" s="10" t="s">
        <v>8315</v>
      </c>
      <c r="R537" t="s">
        <v>8316</v>
      </c>
      <c r="S537" s="13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100.0641</v>
      </c>
      <c r="Q538" s="10" t="s">
        <v>8315</v>
      </c>
      <c r="R538" t="s">
        <v>8316</v>
      </c>
      <c r="S538" s="13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40.847499999999997</v>
      </c>
      <c r="Q539" s="10" t="s">
        <v>8315</v>
      </c>
      <c r="R539" t="s">
        <v>8316</v>
      </c>
      <c r="S539" s="13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252.01669999999999</v>
      </c>
      <c r="Q540" s="10" t="s">
        <v>8315</v>
      </c>
      <c r="R540" t="s">
        <v>8316</v>
      </c>
      <c r="S540" s="13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25.161000000000001</v>
      </c>
      <c r="Q541" s="10" t="s">
        <v>8315</v>
      </c>
      <c r="R541" t="s">
        <v>8316</v>
      </c>
      <c r="S541" s="13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3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3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3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3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3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402.70589999999999</v>
      </c>
      <c r="Q547" s="10" t="s">
        <v>8317</v>
      </c>
      <c r="R547" t="s">
        <v>8318</v>
      </c>
      <c r="S547" s="13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3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t="str">
        <f t="shared" si="32"/>
        <v>N/A</v>
      </c>
      <c r="Q549" s="10" t="s">
        <v>8317</v>
      </c>
      <c r="R549" t="s">
        <v>8318</v>
      </c>
      <c r="S549" s="13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3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3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3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135.03569999999999</v>
      </c>
      <c r="Q553" s="10" t="s">
        <v>8317</v>
      </c>
      <c r="R553" t="s">
        <v>8318</v>
      </c>
      <c r="S553" s="13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t="str">
        <f t="shared" si="32"/>
        <v>N/A</v>
      </c>
      <c r="Q554" s="10" t="s">
        <v>8317</v>
      </c>
      <c r="R554" t="s">
        <v>8318</v>
      </c>
      <c r="S554" s="13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3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64.363600000000005</v>
      </c>
      <c r="Q556" s="10" t="s">
        <v>8317</v>
      </c>
      <c r="R556" t="s">
        <v>8318</v>
      </c>
      <c r="S556" s="13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t="str">
        <f t="shared" si="32"/>
        <v>N/A</v>
      </c>
      <c r="Q557" s="10" t="s">
        <v>8317</v>
      </c>
      <c r="R557" t="s">
        <v>8318</v>
      </c>
      <c r="S557" s="13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3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3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t="str">
        <f t="shared" si="32"/>
        <v>N/A</v>
      </c>
      <c r="Q560" s="10" t="s">
        <v>8317</v>
      </c>
      <c r="R560" t="s">
        <v>8318</v>
      </c>
      <c r="S560" s="13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3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3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3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t="str">
        <f t="shared" si="32"/>
        <v>N/A</v>
      </c>
      <c r="Q564" s="10" t="s">
        <v>8317</v>
      </c>
      <c r="R564" t="s">
        <v>8318</v>
      </c>
      <c r="S564" s="13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3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3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t="str">
        <f t="shared" si="32"/>
        <v>N/A</v>
      </c>
      <c r="Q567" s="10" t="s">
        <v>8317</v>
      </c>
      <c r="R567" t="s">
        <v>8318</v>
      </c>
      <c r="S567" s="13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3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t="str">
        <f t="shared" si="32"/>
        <v>N/A</v>
      </c>
      <c r="Q569" s="10" t="s">
        <v>8317</v>
      </c>
      <c r="R569" t="s">
        <v>8318</v>
      </c>
      <c r="S569" s="13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3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3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3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IFERROR(ROUND(E573/L573,4),"N/A")</f>
        <v>53</v>
      </c>
      <c r="Q573" s="10" t="s">
        <v>8317</v>
      </c>
      <c r="R573" t="s">
        <v>8318</v>
      </c>
      <c r="S573" s="13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t="str">
        <f t="shared" si="36"/>
        <v>N/A</v>
      </c>
      <c r="Q574" s="10" t="s">
        <v>8317</v>
      </c>
      <c r="R574" t="s">
        <v>8318</v>
      </c>
      <c r="S574" s="13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38.444400000000002</v>
      </c>
      <c r="Q575" s="10" t="s">
        <v>8317</v>
      </c>
      <c r="R575" t="s">
        <v>8318</v>
      </c>
      <c r="S575" s="13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3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3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3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3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3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t="str">
        <f t="shared" si="36"/>
        <v>N/A</v>
      </c>
      <c r="Q583" s="10" t="s">
        <v>8317</v>
      </c>
      <c r="R583" t="s">
        <v>8318</v>
      </c>
      <c r="S583" s="13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t="str">
        <f t="shared" si="36"/>
        <v>N/A</v>
      </c>
      <c r="Q584" s="10" t="s">
        <v>8317</v>
      </c>
      <c r="R584" t="s">
        <v>8318</v>
      </c>
      <c r="S584" s="13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3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3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t="str">
        <f t="shared" si="36"/>
        <v>N/A</v>
      </c>
      <c r="Q587" s="10" t="s">
        <v>8317</v>
      </c>
      <c r="R587" t="s">
        <v>8318</v>
      </c>
      <c r="S587" s="13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3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389.28570000000002</v>
      </c>
      <c r="Q589" s="10" t="s">
        <v>8317</v>
      </c>
      <c r="R589" t="s">
        <v>8318</v>
      </c>
      <c r="S589" s="13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3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24.777799999999999</v>
      </c>
      <c r="Q592" s="10" t="s">
        <v>8317</v>
      </c>
      <c r="R592" t="s">
        <v>8318</v>
      </c>
      <c r="S592" s="13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3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3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16.428599999999999</v>
      </c>
      <c r="Q595" s="10" t="s">
        <v>8317</v>
      </c>
      <c r="R595" t="s">
        <v>8318</v>
      </c>
      <c r="S595" s="13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3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3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3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121.4286</v>
      </c>
      <c r="Q600" s="10" t="s">
        <v>8317</v>
      </c>
      <c r="R600" t="s">
        <v>8318</v>
      </c>
      <c r="S600" s="13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3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3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23.333300000000001</v>
      </c>
      <c r="Q603" s="10" t="s">
        <v>8317</v>
      </c>
      <c r="R603" t="s">
        <v>8318</v>
      </c>
      <c r="S603" s="13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t="str">
        <f t="shared" si="36"/>
        <v>N/A</v>
      </c>
      <c r="Q604" s="10" t="s">
        <v>8317</v>
      </c>
      <c r="R604" t="s">
        <v>8318</v>
      </c>
      <c r="S604" s="13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45.386200000000002</v>
      </c>
      <c r="Q605" s="10" t="s">
        <v>8317</v>
      </c>
      <c r="R605" t="s">
        <v>8318</v>
      </c>
      <c r="S605" s="13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t="str">
        <f t="shared" si="36"/>
        <v>N/A</v>
      </c>
      <c r="Q606" s="10" t="s">
        <v>8317</v>
      </c>
      <c r="R606" t="s">
        <v>8318</v>
      </c>
      <c r="S606" s="13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16.375</v>
      </c>
      <c r="Q607" s="10" t="s">
        <v>8317</v>
      </c>
      <c r="R607" t="s">
        <v>8318</v>
      </c>
      <c r="S607" s="13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3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t="str">
        <f t="shared" si="36"/>
        <v>N/A</v>
      </c>
      <c r="Q609" s="10" t="s">
        <v>8317</v>
      </c>
      <c r="R609" t="s">
        <v>8318</v>
      </c>
      <c r="S609" s="13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3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t="str">
        <f t="shared" si="36"/>
        <v>N/A</v>
      </c>
      <c r="Q612" s="10" t="s">
        <v>8317</v>
      </c>
      <c r="R612" t="s">
        <v>8318</v>
      </c>
      <c r="S612" s="13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t="str">
        <f t="shared" si="36"/>
        <v>N/A</v>
      </c>
      <c r="Q613" s="10" t="s">
        <v>8317</v>
      </c>
      <c r="R613" t="s">
        <v>8318</v>
      </c>
      <c r="S613" s="13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t="str">
        <f t="shared" si="36"/>
        <v>N/A</v>
      </c>
      <c r="Q614" s="10" t="s">
        <v>8317</v>
      </c>
      <c r="R614" t="s">
        <v>8318</v>
      </c>
      <c r="S614" s="13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105.93389999999999</v>
      </c>
      <c r="Q615" s="10" t="s">
        <v>8317</v>
      </c>
      <c r="R615" t="s">
        <v>8318</v>
      </c>
      <c r="S615" s="13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t="str">
        <f t="shared" si="36"/>
        <v>N/A</v>
      </c>
      <c r="Q616" s="10" t="s">
        <v>8317</v>
      </c>
      <c r="R616" t="s">
        <v>8318</v>
      </c>
      <c r="S616" s="13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t="str">
        <f t="shared" si="36"/>
        <v>N/A</v>
      </c>
      <c r="Q617" s="10" t="s">
        <v>8317</v>
      </c>
      <c r="R617" t="s">
        <v>8318</v>
      </c>
      <c r="S617" s="13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t="str">
        <f t="shared" si="36"/>
        <v>N/A</v>
      </c>
      <c r="Q618" s="10" t="s">
        <v>8317</v>
      </c>
      <c r="R618" t="s">
        <v>8318</v>
      </c>
      <c r="S618" s="13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3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t="str">
        <f t="shared" si="36"/>
        <v>N/A</v>
      </c>
      <c r="Q620" s="10" t="s">
        <v>8317</v>
      </c>
      <c r="R620" t="s">
        <v>8318</v>
      </c>
      <c r="S620" s="13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3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3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3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37.8889</v>
      </c>
      <c r="Q624" s="10" t="s">
        <v>8317</v>
      </c>
      <c r="R624" t="s">
        <v>8318</v>
      </c>
      <c r="S624" s="13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t="str">
        <f t="shared" si="36"/>
        <v>N/A</v>
      </c>
      <c r="Q625" s="10" t="s">
        <v>8317</v>
      </c>
      <c r="R625" t="s">
        <v>8318</v>
      </c>
      <c r="S625" s="13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t="str">
        <f t="shared" si="36"/>
        <v>N/A</v>
      </c>
      <c r="Q626" s="10" t="s">
        <v>8317</v>
      </c>
      <c r="R626" t="s">
        <v>8318</v>
      </c>
      <c r="S626" s="13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t="str">
        <f t="shared" si="36"/>
        <v>N/A</v>
      </c>
      <c r="Q627" s="10" t="s">
        <v>8317</v>
      </c>
      <c r="R627" t="s">
        <v>8318</v>
      </c>
      <c r="S627" s="13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111.41030000000001</v>
      </c>
      <c r="Q628" s="10" t="s">
        <v>8317</v>
      </c>
      <c r="R628" t="s">
        <v>8318</v>
      </c>
      <c r="S628" s="13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3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t="str">
        <f t="shared" si="36"/>
        <v>N/A</v>
      </c>
      <c r="Q630" s="10" t="s">
        <v>8317</v>
      </c>
      <c r="R630" t="s">
        <v>8318</v>
      </c>
      <c r="S630" s="13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116.66670000000001</v>
      </c>
      <c r="Q631" s="10" t="s">
        <v>8317</v>
      </c>
      <c r="R631" t="s">
        <v>8318</v>
      </c>
      <c r="S631" s="13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3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76.666700000000006</v>
      </c>
      <c r="Q633" s="10" t="s">
        <v>8317</v>
      </c>
      <c r="R633" t="s">
        <v>8318</v>
      </c>
      <c r="S633" s="13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t="str">
        <f t="shared" si="36"/>
        <v>N/A</v>
      </c>
      <c r="Q634" s="10" t="s">
        <v>8317</v>
      </c>
      <c r="R634" t="s">
        <v>8318</v>
      </c>
      <c r="S634" s="13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3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3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IFERROR(ROUND(E637/L637,4),"N/A")</f>
        <v>2</v>
      </c>
      <c r="Q637" s="10" t="s">
        <v>8317</v>
      </c>
      <c r="R637" t="s">
        <v>8318</v>
      </c>
      <c r="S637" s="13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3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t="str">
        <f t="shared" si="40"/>
        <v>N/A</v>
      </c>
      <c r="Q639" s="10" t="s">
        <v>8317</v>
      </c>
      <c r="R639" t="s">
        <v>8318</v>
      </c>
      <c r="S639" s="13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3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3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3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151.3175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134.35919999999999</v>
      </c>
      <c r="Q644" s="10" t="s">
        <v>8317</v>
      </c>
      <c r="R644" t="s">
        <v>8319</v>
      </c>
      <c r="S644" s="13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174.02629999999999</v>
      </c>
      <c r="Q645" s="10" t="s">
        <v>8317</v>
      </c>
      <c r="R645" t="s">
        <v>8319</v>
      </c>
      <c r="S645" s="13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73.4863</v>
      </c>
      <c r="Q646" s="10" t="s">
        <v>8317</v>
      </c>
      <c r="R646" t="s">
        <v>8319</v>
      </c>
      <c r="S646" s="13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23.518999999999998</v>
      </c>
      <c r="Q647" s="10" t="s">
        <v>8317</v>
      </c>
      <c r="R647" t="s">
        <v>8319</v>
      </c>
      <c r="S647" s="13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39.074399999999997</v>
      </c>
      <c r="Q648" s="10" t="s">
        <v>8317</v>
      </c>
      <c r="R648" t="s">
        <v>8319</v>
      </c>
      <c r="S648" s="13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125.94119999999999</v>
      </c>
      <c r="Q649" s="10" t="s">
        <v>8317</v>
      </c>
      <c r="R649" t="s">
        <v>8319</v>
      </c>
      <c r="S649" s="13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3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42.670699999999997</v>
      </c>
      <c r="Q651" s="10" t="s">
        <v>8317</v>
      </c>
      <c r="R651" t="s">
        <v>8319</v>
      </c>
      <c r="S651" s="13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35.125</v>
      </c>
      <c r="Q652" s="10" t="s">
        <v>8317</v>
      </c>
      <c r="R652" t="s">
        <v>8319</v>
      </c>
      <c r="S652" s="13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239.35239999999999</v>
      </c>
      <c r="Q653" s="10" t="s">
        <v>8317</v>
      </c>
      <c r="R653" t="s">
        <v>8319</v>
      </c>
      <c r="S653" s="13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107.6429</v>
      </c>
      <c r="Q654" s="10" t="s">
        <v>8317</v>
      </c>
      <c r="R654" t="s">
        <v>8319</v>
      </c>
      <c r="S654" s="13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95.830600000000004</v>
      </c>
      <c r="Q655" s="10" t="s">
        <v>8317</v>
      </c>
      <c r="R655" t="s">
        <v>8319</v>
      </c>
      <c r="S655" s="13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31.663399999999999</v>
      </c>
      <c r="Q656" s="10" t="s">
        <v>8317</v>
      </c>
      <c r="R656" t="s">
        <v>8319</v>
      </c>
      <c r="S656" s="13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42.886899999999997</v>
      </c>
      <c r="Q657" s="10" t="s">
        <v>8317</v>
      </c>
      <c r="R657" t="s">
        <v>8319</v>
      </c>
      <c r="S657" s="13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122.73560000000001</v>
      </c>
      <c r="Q658" s="10" t="s">
        <v>8317</v>
      </c>
      <c r="R658" t="s">
        <v>8319</v>
      </c>
      <c r="S658" s="13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190.4545</v>
      </c>
      <c r="Q659" s="10" t="s">
        <v>8317</v>
      </c>
      <c r="R659" t="s">
        <v>8319</v>
      </c>
      <c r="S659" s="13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109.337</v>
      </c>
      <c r="Q660" s="10" t="s">
        <v>8317</v>
      </c>
      <c r="R660" t="s">
        <v>8319</v>
      </c>
      <c r="S660" s="13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143.66669999999999</v>
      </c>
      <c r="Q661" s="10" t="s">
        <v>8317</v>
      </c>
      <c r="R661" t="s">
        <v>8319</v>
      </c>
      <c r="S661" s="13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84.944400000000002</v>
      </c>
      <c r="Q662" s="10" t="s">
        <v>8317</v>
      </c>
      <c r="R662" t="s">
        <v>8319</v>
      </c>
      <c r="S662" s="13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10.5556</v>
      </c>
      <c r="Q663" s="10" t="s">
        <v>8317</v>
      </c>
      <c r="R663" t="s">
        <v>8319</v>
      </c>
      <c r="S663" s="13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3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3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31.1724</v>
      </c>
      <c r="Q666" s="10" t="s">
        <v>8317</v>
      </c>
      <c r="R666" t="s">
        <v>8319</v>
      </c>
      <c r="S666" s="13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155.33330000000001</v>
      </c>
      <c r="Q667" s="10" t="s">
        <v>8317</v>
      </c>
      <c r="R667" t="s">
        <v>8319</v>
      </c>
      <c r="S667" s="13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3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178.92859999999999</v>
      </c>
      <c r="Q669" s="10" t="s">
        <v>8317</v>
      </c>
      <c r="R669" t="s">
        <v>8319</v>
      </c>
      <c r="S669" s="13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84.996799999999993</v>
      </c>
      <c r="Q672" s="10" t="s">
        <v>8317</v>
      </c>
      <c r="R672" t="s">
        <v>8319</v>
      </c>
      <c r="S672" s="13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788.53330000000005</v>
      </c>
      <c r="Q673" s="10" t="s">
        <v>8317</v>
      </c>
      <c r="R673" t="s">
        <v>8319</v>
      </c>
      <c r="S673" s="13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50.297699999999999</v>
      </c>
      <c r="Q674" s="10" t="s">
        <v>8317</v>
      </c>
      <c r="R674" t="s">
        <v>8319</v>
      </c>
      <c r="S674" s="13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68.333299999999994</v>
      </c>
      <c r="Q675" s="10" t="s">
        <v>8317</v>
      </c>
      <c r="R675" t="s">
        <v>8319</v>
      </c>
      <c r="S675" s="13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3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34.269199999999998</v>
      </c>
      <c r="Q677" s="10" t="s">
        <v>8317</v>
      </c>
      <c r="R677" t="s">
        <v>8319</v>
      </c>
      <c r="S677" s="13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61.291699999999999</v>
      </c>
      <c r="Q678" s="10" t="s">
        <v>8317</v>
      </c>
      <c r="R678" t="s">
        <v>8319</v>
      </c>
      <c r="S678" s="13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65.176500000000004</v>
      </c>
      <c r="Q680" s="10" t="s">
        <v>8317</v>
      </c>
      <c r="R680" t="s">
        <v>8319</v>
      </c>
      <c r="S680" s="13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93.904300000000006</v>
      </c>
      <c r="Q681" s="10" t="s">
        <v>8317</v>
      </c>
      <c r="R681" t="s">
        <v>8319</v>
      </c>
      <c r="S681" s="13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150.65119999999999</v>
      </c>
      <c r="Q682" s="10" t="s">
        <v>8317</v>
      </c>
      <c r="R682" t="s">
        <v>8319</v>
      </c>
      <c r="S682" s="13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3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99.333299999999994</v>
      </c>
      <c r="Q685" s="10" t="s">
        <v>8317</v>
      </c>
      <c r="R685" t="s">
        <v>8319</v>
      </c>
      <c r="S685" s="13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177.39259999999999</v>
      </c>
      <c r="Q686" s="10" t="s">
        <v>8317</v>
      </c>
      <c r="R686" t="s">
        <v>8319</v>
      </c>
      <c r="S686" s="13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3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t="str">
        <f t="shared" si="40"/>
        <v>N/A</v>
      </c>
      <c r="Q688" s="10" t="s">
        <v>8317</v>
      </c>
      <c r="R688" t="s">
        <v>8319</v>
      </c>
      <c r="S688" s="13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591.66669999999999</v>
      </c>
      <c r="Q689" s="10" t="s">
        <v>8317</v>
      </c>
      <c r="R689" t="s">
        <v>8319</v>
      </c>
      <c r="S689" s="13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343.14729999999997</v>
      </c>
      <c r="Q691" s="10" t="s">
        <v>8317</v>
      </c>
      <c r="R691" t="s">
        <v>8319</v>
      </c>
      <c r="S691" s="13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72.588200000000001</v>
      </c>
      <c r="Q692" s="10" t="s">
        <v>8317</v>
      </c>
      <c r="R692" t="s">
        <v>8319</v>
      </c>
      <c r="S692" s="13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3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6.4974999999999996</v>
      </c>
      <c r="Q694" s="10" t="s">
        <v>8317</v>
      </c>
      <c r="R694" t="s">
        <v>8319</v>
      </c>
      <c r="S694" s="13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119.38509999999999</v>
      </c>
      <c r="Q695" s="10" t="s">
        <v>8317</v>
      </c>
      <c r="R695" t="s">
        <v>8319</v>
      </c>
      <c r="S695" s="13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84.285700000000006</v>
      </c>
      <c r="Q696" s="10" t="s">
        <v>8317</v>
      </c>
      <c r="R696" t="s">
        <v>8319</v>
      </c>
      <c r="S696" s="13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90.857100000000003</v>
      </c>
      <c r="Q697" s="10" t="s">
        <v>8317</v>
      </c>
      <c r="R697" t="s">
        <v>8319</v>
      </c>
      <c r="S697" s="13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3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20.342099999999999</v>
      </c>
      <c r="Q699" s="10" t="s">
        <v>8317</v>
      </c>
      <c r="R699" t="s">
        <v>8319</v>
      </c>
      <c r="S699" s="13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530.68970000000002</v>
      </c>
      <c r="Q700" s="10" t="s">
        <v>8317</v>
      </c>
      <c r="R700" t="s">
        <v>8319</v>
      </c>
      <c r="S700" s="13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IFERROR(ROUND(E701/L701,4),"N/A")</f>
        <v>120.3918</v>
      </c>
      <c r="Q701" s="10" t="s">
        <v>8317</v>
      </c>
      <c r="R701" t="s">
        <v>8319</v>
      </c>
      <c r="S701" s="13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3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291.33330000000001</v>
      </c>
      <c r="Q703" s="10" t="s">
        <v>8317</v>
      </c>
      <c r="R703" t="s">
        <v>8319</v>
      </c>
      <c r="S703" s="13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124.9192</v>
      </c>
      <c r="Q704" s="10" t="s">
        <v>8317</v>
      </c>
      <c r="R704" t="s">
        <v>8319</v>
      </c>
      <c r="S704" s="13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119.5714</v>
      </c>
      <c r="Q705" s="10" t="s">
        <v>8317</v>
      </c>
      <c r="R705" t="s">
        <v>8319</v>
      </c>
      <c r="S705" s="13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t="str">
        <f t="shared" si="44"/>
        <v>N/A</v>
      </c>
      <c r="Q708" s="10" t="s">
        <v>8317</v>
      </c>
      <c r="R708" t="s">
        <v>8319</v>
      </c>
      <c r="S708" s="13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117.6987</v>
      </c>
      <c r="Q709" s="10" t="s">
        <v>8317</v>
      </c>
      <c r="R709" t="s">
        <v>8319</v>
      </c>
      <c r="S709" s="13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23.948499999999999</v>
      </c>
      <c r="Q710" s="10" t="s">
        <v>8317</v>
      </c>
      <c r="R710" t="s">
        <v>8319</v>
      </c>
      <c r="S710" s="13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3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t="str">
        <f t="shared" si="44"/>
        <v>N/A</v>
      </c>
      <c r="Q712" s="10" t="s">
        <v>8317</v>
      </c>
      <c r="R712" t="s">
        <v>8319</v>
      </c>
      <c r="S712" s="13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99.973399999999998</v>
      </c>
      <c r="Q713" s="10" t="s">
        <v>8317</v>
      </c>
      <c r="R713" t="s">
        <v>8319</v>
      </c>
      <c r="S713" s="13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3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80.321399999999997</v>
      </c>
      <c r="Q716" s="10" t="s">
        <v>8317</v>
      </c>
      <c r="R716" t="s">
        <v>8319</v>
      </c>
      <c r="S716" s="13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44.6875</v>
      </c>
      <c r="Q718" s="10" t="s">
        <v>8317</v>
      </c>
      <c r="R718" t="s">
        <v>8319</v>
      </c>
      <c r="S718" s="13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3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66.707300000000004</v>
      </c>
      <c r="Q722" s="10" t="s">
        <v>8320</v>
      </c>
      <c r="R722" t="s">
        <v>8321</v>
      </c>
      <c r="S722" s="13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84.142899999999997</v>
      </c>
      <c r="Q723" s="10" t="s">
        <v>8320</v>
      </c>
      <c r="R723" t="s">
        <v>8321</v>
      </c>
      <c r="S723" s="13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215.72550000000001</v>
      </c>
      <c r="Q724" s="10" t="s">
        <v>8320</v>
      </c>
      <c r="R724" t="s">
        <v>8321</v>
      </c>
      <c r="S724" s="13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51.629399999999997</v>
      </c>
      <c r="Q726" s="10" t="s">
        <v>8320</v>
      </c>
      <c r="R726" t="s">
        <v>8321</v>
      </c>
      <c r="S726" s="13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143.3571</v>
      </c>
      <c r="Q727" s="10" t="s">
        <v>8320</v>
      </c>
      <c r="R727" t="s">
        <v>8321</v>
      </c>
      <c r="S727" s="13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72.428600000000003</v>
      </c>
      <c r="Q728" s="10" t="s">
        <v>8320</v>
      </c>
      <c r="R728" t="s">
        <v>8321</v>
      </c>
      <c r="S728" s="13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36.530200000000001</v>
      </c>
      <c r="Q729" s="10" t="s">
        <v>8320</v>
      </c>
      <c r="R729" t="s">
        <v>8321</v>
      </c>
      <c r="S729" s="13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60.903500000000001</v>
      </c>
      <c r="Q730" s="10" t="s">
        <v>8320</v>
      </c>
      <c r="R730" t="s">
        <v>8321</v>
      </c>
      <c r="S730" s="13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99.766000000000005</v>
      </c>
      <c r="Q732" s="10" t="s">
        <v>8320</v>
      </c>
      <c r="R732" t="s">
        <v>8321</v>
      </c>
      <c r="S732" s="13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88.732399999999998</v>
      </c>
      <c r="Q733" s="10" t="s">
        <v>8320</v>
      </c>
      <c r="R733" t="s">
        <v>8321</v>
      </c>
      <c r="S733" s="13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4.9230999999999998</v>
      </c>
      <c r="Q734" s="10" t="s">
        <v>8320</v>
      </c>
      <c r="R734" t="s">
        <v>8321</v>
      </c>
      <c r="S734" s="13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17.822500000000002</v>
      </c>
      <c r="Q735" s="10" t="s">
        <v>8320</v>
      </c>
      <c r="R735" t="s">
        <v>8321</v>
      </c>
      <c r="S735" s="13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187.19300000000001</v>
      </c>
      <c r="Q736" s="10" t="s">
        <v>8320</v>
      </c>
      <c r="R736" t="s">
        <v>8321</v>
      </c>
      <c r="S736" s="13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234.80789999999999</v>
      </c>
      <c r="Q737" s="10" t="s">
        <v>8320</v>
      </c>
      <c r="R737" t="s">
        <v>8321</v>
      </c>
      <c r="S737" s="13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105.0463</v>
      </c>
      <c r="Q738" s="10" t="s">
        <v>8320</v>
      </c>
      <c r="R738" t="s">
        <v>8321</v>
      </c>
      <c r="S738" s="13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56.666699999999999</v>
      </c>
      <c r="Q739" s="10" t="s">
        <v>8320</v>
      </c>
      <c r="R739" t="s">
        <v>8321</v>
      </c>
      <c r="S739" s="13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39.0488</v>
      </c>
      <c r="Q740" s="10" t="s">
        <v>8320</v>
      </c>
      <c r="R740" t="s">
        <v>8321</v>
      </c>
      <c r="S740" s="13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68.345299999999995</v>
      </c>
      <c r="Q741" s="10" t="s">
        <v>8320</v>
      </c>
      <c r="R741" t="s">
        <v>8321</v>
      </c>
      <c r="S741" s="13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169.5789</v>
      </c>
      <c r="Q742" s="10" t="s">
        <v>8320</v>
      </c>
      <c r="R742" t="s">
        <v>8321</v>
      </c>
      <c r="S742" s="13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141.42339999999999</v>
      </c>
      <c r="Q743" s="10" t="s">
        <v>8320</v>
      </c>
      <c r="R743" t="s">
        <v>8321</v>
      </c>
      <c r="S743" s="13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67.391300000000001</v>
      </c>
      <c r="Q744" s="10" t="s">
        <v>8320</v>
      </c>
      <c r="R744" t="s">
        <v>8321</v>
      </c>
      <c r="S744" s="13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54.2667</v>
      </c>
      <c r="Q745" s="10" t="s">
        <v>8320</v>
      </c>
      <c r="R745" t="s">
        <v>8321</v>
      </c>
      <c r="S745" s="13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82.516099999999994</v>
      </c>
      <c r="Q746" s="10" t="s">
        <v>8320</v>
      </c>
      <c r="R746" t="s">
        <v>8321</v>
      </c>
      <c r="S746" s="13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53.729700000000001</v>
      </c>
      <c r="Q747" s="10" t="s">
        <v>8320</v>
      </c>
      <c r="R747" t="s">
        <v>8321</v>
      </c>
      <c r="S747" s="13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34.206200000000003</v>
      </c>
      <c r="Q748" s="10" t="s">
        <v>8320</v>
      </c>
      <c r="R748" t="s">
        <v>8321</v>
      </c>
      <c r="S748" s="13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127.32729999999999</v>
      </c>
      <c r="Q749" s="10" t="s">
        <v>8320</v>
      </c>
      <c r="R749" t="s">
        <v>8321</v>
      </c>
      <c r="S749" s="13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45.568199999999997</v>
      </c>
      <c r="Q750" s="10" t="s">
        <v>8320</v>
      </c>
      <c r="R750" t="s">
        <v>8321</v>
      </c>
      <c r="S750" s="13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95.9636</v>
      </c>
      <c r="Q751" s="10" t="s">
        <v>8320</v>
      </c>
      <c r="R751" t="s">
        <v>8321</v>
      </c>
      <c r="S751" s="13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77.271199999999993</v>
      </c>
      <c r="Q752" s="10" t="s">
        <v>8320</v>
      </c>
      <c r="R752" t="s">
        <v>8321</v>
      </c>
      <c r="S752" s="13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57.338700000000003</v>
      </c>
      <c r="Q753" s="10" t="s">
        <v>8320</v>
      </c>
      <c r="R753" t="s">
        <v>8321</v>
      </c>
      <c r="S753" s="13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53.1905</v>
      </c>
      <c r="Q754" s="10" t="s">
        <v>8320</v>
      </c>
      <c r="R754" t="s">
        <v>8321</v>
      </c>
      <c r="S754" s="13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492.30770000000001</v>
      </c>
      <c r="Q755" s="10" t="s">
        <v>8320</v>
      </c>
      <c r="R755" t="s">
        <v>8321</v>
      </c>
      <c r="S755" s="13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42.346899999999998</v>
      </c>
      <c r="Q756" s="10" t="s">
        <v>8320</v>
      </c>
      <c r="R756" t="s">
        <v>8321</v>
      </c>
      <c r="S756" s="13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37.466000000000001</v>
      </c>
      <c r="Q757" s="10" t="s">
        <v>8320</v>
      </c>
      <c r="R757" t="s">
        <v>8321</v>
      </c>
      <c r="S757" s="13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37.454500000000003</v>
      </c>
      <c r="Q758" s="10" t="s">
        <v>8320</v>
      </c>
      <c r="R758" t="s">
        <v>8321</v>
      </c>
      <c r="S758" s="13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33.055599999999998</v>
      </c>
      <c r="Q759" s="10" t="s">
        <v>8320</v>
      </c>
      <c r="R759" t="s">
        <v>8321</v>
      </c>
      <c r="S759" s="13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134.2105</v>
      </c>
      <c r="Q760" s="10" t="s">
        <v>8320</v>
      </c>
      <c r="R760" t="s">
        <v>8321</v>
      </c>
      <c r="S760" s="13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51.474699999999999</v>
      </c>
      <c r="Q761" s="10" t="s">
        <v>8320</v>
      </c>
      <c r="R761" t="s">
        <v>8321</v>
      </c>
      <c r="S761" s="13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t="str">
        <f t="shared" si="44"/>
        <v>N/A</v>
      </c>
      <c r="Q762" s="10" t="s">
        <v>8320</v>
      </c>
      <c r="R762" t="s">
        <v>8322</v>
      </c>
      <c r="S762" s="13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39.166699999999999</v>
      </c>
      <c r="Q763" s="10" t="s">
        <v>8320</v>
      </c>
      <c r="R763" t="s">
        <v>8322</v>
      </c>
      <c r="S763" s="13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t="str">
        <f t="shared" si="44"/>
        <v>N/A</v>
      </c>
      <c r="Q764" s="10" t="s">
        <v>8320</v>
      </c>
      <c r="R764" t="s">
        <v>8322</v>
      </c>
      <c r="S764" s="13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IFERROR(ROUND(E765/L765,4),"N/A")</f>
        <v>5</v>
      </c>
      <c r="Q765" s="10" t="s">
        <v>8320</v>
      </c>
      <c r="R765" t="s">
        <v>8322</v>
      </c>
      <c r="S765" s="13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t="str">
        <f t="shared" si="48"/>
        <v>N/A</v>
      </c>
      <c r="Q766" s="10" t="s">
        <v>8320</v>
      </c>
      <c r="R766" t="s">
        <v>8322</v>
      </c>
      <c r="S766" s="13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57.295499999999997</v>
      </c>
      <c r="Q767" s="10" t="s">
        <v>8320</v>
      </c>
      <c r="R767" t="s">
        <v>8322</v>
      </c>
      <c r="S767" s="13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t="str">
        <f t="shared" si="48"/>
        <v>N/A</v>
      </c>
      <c r="Q768" s="10" t="s">
        <v>8320</v>
      </c>
      <c r="R768" t="s">
        <v>8322</v>
      </c>
      <c r="S768" s="13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3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t="str">
        <f t="shared" si="48"/>
        <v>N/A</v>
      </c>
      <c r="Q770" s="10" t="s">
        <v>8320</v>
      </c>
      <c r="R770" t="s">
        <v>8322</v>
      </c>
      <c r="S770" s="13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31.8462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t="str">
        <f t="shared" si="48"/>
        <v>N/A</v>
      </c>
      <c r="Q772" s="10" t="s">
        <v>8320</v>
      </c>
      <c r="R772" t="s">
        <v>8322</v>
      </c>
      <c r="S772" s="13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3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3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3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3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3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63.122799999999998</v>
      </c>
      <c r="Q778" s="10" t="s">
        <v>8320</v>
      </c>
      <c r="R778" t="s">
        <v>8322</v>
      </c>
      <c r="S778" s="13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3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3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66.666700000000006</v>
      </c>
      <c r="Q781" s="10" t="s">
        <v>8320</v>
      </c>
      <c r="R781" t="s">
        <v>8322</v>
      </c>
      <c r="S781" s="13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38.518500000000003</v>
      </c>
      <c r="Q782" s="10" t="s">
        <v>8323</v>
      </c>
      <c r="R782" t="s">
        <v>8324</v>
      </c>
      <c r="S782" s="13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42.609200000000001</v>
      </c>
      <c r="Q783" s="10" t="s">
        <v>8323</v>
      </c>
      <c r="R783" t="s">
        <v>8324</v>
      </c>
      <c r="S783" s="13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3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63.485700000000001</v>
      </c>
      <c r="Q785" s="10" t="s">
        <v>8323</v>
      </c>
      <c r="R785" t="s">
        <v>8324</v>
      </c>
      <c r="S785" s="13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31.142800000000001</v>
      </c>
      <c r="Q787" s="10" t="s">
        <v>8323</v>
      </c>
      <c r="R787" t="s">
        <v>8324</v>
      </c>
      <c r="S787" s="13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162.27269999999999</v>
      </c>
      <c r="Q788" s="10" t="s">
        <v>8323</v>
      </c>
      <c r="R788" t="s">
        <v>8324</v>
      </c>
      <c r="S788" s="13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80.588200000000001</v>
      </c>
      <c r="Q789" s="10" t="s">
        <v>8323</v>
      </c>
      <c r="R789" t="s">
        <v>8324</v>
      </c>
      <c r="S789" s="13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59.854399999999998</v>
      </c>
      <c r="Q790" s="10" t="s">
        <v>8323</v>
      </c>
      <c r="R790" t="s">
        <v>8324</v>
      </c>
      <c r="S790" s="13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132.8571</v>
      </c>
      <c r="Q791" s="10" t="s">
        <v>8323</v>
      </c>
      <c r="R791" t="s">
        <v>8324</v>
      </c>
      <c r="S791" s="13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92.547799999999995</v>
      </c>
      <c r="Q792" s="10" t="s">
        <v>8323</v>
      </c>
      <c r="R792" t="s">
        <v>8324</v>
      </c>
      <c r="S792" s="13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60.859400000000001</v>
      </c>
      <c r="Q793" s="10" t="s">
        <v>8323</v>
      </c>
      <c r="R793" t="s">
        <v>8324</v>
      </c>
      <c r="S793" s="13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41.851799999999997</v>
      </c>
      <c r="Q794" s="10" t="s">
        <v>8323</v>
      </c>
      <c r="R794" t="s">
        <v>8324</v>
      </c>
      <c r="S794" s="13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88.325900000000004</v>
      </c>
      <c r="Q795" s="10" t="s">
        <v>8323</v>
      </c>
      <c r="R795" t="s">
        <v>8324</v>
      </c>
      <c r="S795" s="13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158.9623</v>
      </c>
      <c r="Q796" s="10" t="s">
        <v>8323</v>
      </c>
      <c r="R796" t="s">
        <v>8324</v>
      </c>
      <c r="S796" s="13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85.054299999999998</v>
      </c>
      <c r="Q797" s="10" t="s">
        <v>8323</v>
      </c>
      <c r="R797" t="s">
        <v>8324</v>
      </c>
      <c r="S797" s="13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112.61109999999999</v>
      </c>
      <c r="Q798" s="10" t="s">
        <v>8323</v>
      </c>
      <c r="R798" t="s">
        <v>8324</v>
      </c>
      <c r="S798" s="13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45.436599999999999</v>
      </c>
      <c r="Q799" s="10" t="s">
        <v>8323</v>
      </c>
      <c r="R799" t="s">
        <v>8324</v>
      </c>
      <c r="S799" s="13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46.218400000000003</v>
      </c>
      <c r="Q800" s="10" t="s">
        <v>8323</v>
      </c>
      <c r="R800" t="s">
        <v>8324</v>
      </c>
      <c r="S800" s="13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178.6071</v>
      </c>
      <c r="Q801" s="10" t="s">
        <v>8323</v>
      </c>
      <c r="R801" t="s">
        <v>8324</v>
      </c>
      <c r="S801" s="13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43.733899999999998</v>
      </c>
      <c r="Q803" s="10" t="s">
        <v>8323</v>
      </c>
      <c r="R803" t="s">
        <v>8324</v>
      </c>
      <c r="S803" s="13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81.066699999999997</v>
      </c>
      <c r="Q804" s="10" t="s">
        <v>8323</v>
      </c>
      <c r="R804" t="s">
        <v>8324</v>
      </c>
      <c r="S804" s="13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74.6053</v>
      </c>
      <c r="Q805" s="10" t="s">
        <v>8323</v>
      </c>
      <c r="R805" t="s">
        <v>8324</v>
      </c>
      <c r="S805" s="13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305.55560000000003</v>
      </c>
      <c r="Q806" s="10" t="s">
        <v>8323</v>
      </c>
      <c r="R806" t="s">
        <v>8324</v>
      </c>
      <c r="S806" s="13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58.333300000000001</v>
      </c>
      <c r="Q807" s="10" t="s">
        <v>8323</v>
      </c>
      <c r="R807" t="s">
        <v>8324</v>
      </c>
      <c r="S807" s="13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117.67610000000001</v>
      </c>
      <c r="Q808" s="10" t="s">
        <v>8323</v>
      </c>
      <c r="R808" t="s">
        <v>8324</v>
      </c>
      <c r="S808" s="13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73.771900000000002</v>
      </c>
      <c r="Q809" s="10" t="s">
        <v>8323</v>
      </c>
      <c r="R809" t="s">
        <v>8324</v>
      </c>
      <c r="S809" s="13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104.6512</v>
      </c>
      <c r="Q810" s="10" t="s">
        <v>8323</v>
      </c>
      <c r="R810" t="s">
        <v>8324</v>
      </c>
      <c r="S810" s="13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79.826899999999995</v>
      </c>
      <c r="Q811" s="10" t="s">
        <v>8323</v>
      </c>
      <c r="R811" t="s">
        <v>8324</v>
      </c>
      <c r="S811" s="13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58.333300000000001</v>
      </c>
      <c r="Q812" s="10" t="s">
        <v>8323</v>
      </c>
      <c r="R812" t="s">
        <v>8324</v>
      </c>
      <c r="S812" s="13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86.666700000000006</v>
      </c>
      <c r="Q813" s="10" t="s">
        <v>8323</v>
      </c>
      <c r="R813" t="s">
        <v>8324</v>
      </c>
      <c r="S813" s="13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27.606100000000001</v>
      </c>
      <c r="Q814" s="10" t="s">
        <v>8323</v>
      </c>
      <c r="R814" t="s">
        <v>8324</v>
      </c>
      <c r="S814" s="13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24.999400000000001</v>
      </c>
      <c r="Q815" s="10" t="s">
        <v>8323</v>
      </c>
      <c r="R815" t="s">
        <v>8324</v>
      </c>
      <c r="S815" s="13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45.464300000000001</v>
      </c>
      <c r="Q816" s="10" t="s">
        <v>8323</v>
      </c>
      <c r="R816" t="s">
        <v>8324</v>
      </c>
      <c r="S816" s="13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99.534899999999993</v>
      </c>
      <c r="Q817" s="10" t="s">
        <v>8323</v>
      </c>
      <c r="R817" t="s">
        <v>8324</v>
      </c>
      <c r="S817" s="13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28.684200000000001</v>
      </c>
      <c r="Q820" s="10" t="s">
        <v>8323</v>
      </c>
      <c r="R820" t="s">
        <v>8324</v>
      </c>
      <c r="S820" s="13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31.071400000000001</v>
      </c>
      <c r="Q821" s="10" t="s">
        <v>8323</v>
      </c>
      <c r="R821" t="s">
        <v>8324</v>
      </c>
      <c r="S821" s="13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70.552599999999998</v>
      </c>
      <c r="Q822" s="10" t="s">
        <v>8323</v>
      </c>
      <c r="R822" t="s">
        <v>8324</v>
      </c>
      <c r="S822" s="13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224.12819999999999</v>
      </c>
      <c r="Q823" s="10" t="s">
        <v>8323</v>
      </c>
      <c r="R823" t="s">
        <v>8324</v>
      </c>
      <c r="S823" s="13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51.811599999999999</v>
      </c>
      <c r="Q824" s="10" t="s">
        <v>8323</v>
      </c>
      <c r="R824" t="s">
        <v>8324</v>
      </c>
      <c r="S824" s="13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43.5152</v>
      </c>
      <c r="Q825" s="10" t="s">
        <v>8323</v>
      </c>
      <c r="R825" t="s">
        <v>8324</v>
      </c>
      <c r="S825" s="13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39.816699999999997</v>
      </c>
      <c r="Q826" s="10" t="s">
        <v>8323</v>
      </c>
      <c r="R826" t="s">
        <v>8324</v>
      </c>
      <c r="S826" s="13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126.8081</v>
      </c>
      <c r="Q827" s="10" t="s">
        <v>8323</v>
      </c>
      <c r="R827" t="s">
        <v>8324</v>
      </c>
      <c r="S827" s="13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113.8776</v>
      </c>
      <c r="Q828" s="10" t="s">
        <v>8323</v>
      </c>
      <c r="R828" t="s">
        <v>8324</v>
      </c>
      <c r="S828" s="13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IFERROR(ROUND(E829/L829,4),"N/A")</f>
        <v>28.181799999999999</v>
      </c>
      <c r="Q829" s="10" t="s">
        <v>8323</v>
      </c>
      <c r="R829" t="s">
        <v>8324</v>
      </c>
      <c r="S829" s="13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36.6053</v>
      </c>
      <c r="Q830" s="10" t="s">
        <v>8323</v>
      </c>
      <c r="R830" t="s">
        <v>8324</v>
      </c>
      <c r="S830" s="13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3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60.656300000000002</v>
      </c>
      <c r="Q832" s="10" t="s">
        <v>8323</v>
      </c>
      <c r="R832" t="s">
        <v>8324</v>
      </c>
      <c r="S832" s="13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3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97.993899999999996</v>
      </c>
      <c r="Q834" s="10" t="s">
        <v>8323</v>
      </c>
      <c r="R834" t="s">
        <v>8324</v>
      </c>
      <c r="S834" s="13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148.78049999999999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58.625</v>
      </c>
      <c r="Q837" s="10" t="s">
        <v>8323</v>
      </c>
      <c r="R837" t="s">
        <v>8324</v>
      </c>
      <c r="S837" s="13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109.70699999999999</v>
      </c>
      <c r="Q838" s="10" t="s">
        <v>8323</v>
      </c>
      <c r="R838" t="s">
        <v>8324</v>
      </c>
      <c r="S838" s="13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49.112900000000003</v>
      </c>
      <c r="Q839" s="10" t="s">
        <v>8323</v>
      </c>
      <c r="R839" t="s">
        <v>8324</v>
      </c>
      <c r="S839" s="13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47.6721</v>
      </c>
      <c r="Q840" s="10" t="s">
        <v>8323</v>
      </c>
      <c r="R840" t="s">
        <v>8324</v>
      </c>
      <c r="S840" s="13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60.7378</v>
      </c>
      <c r="Q841" s="10" t="s">
        <v>8323</v>
      </c>
      <c r="R841" t="s">
        <v>8324</v>
      </c>
      <c r="S841" s="13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63.377200000000002</v>
      </c>
      <c r="Q842" s="10" t="s">
        <v>8323</v>
      </c>
      <c r="R842" t="s">
        <v>8325</v>
      </c>
      <c r="S842" s="13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53.893599999999999</v>
      </c>
      <c r="Q843" s="10" t="s">
        <v>8323</v>
      </c>
      <c r="R843" t="s">
        <v>8325</v>
      </c>
      <c r="S843" s="13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66.871799999999993</v>
      </c>
      <c r="Q844" s="10" t="s">
        <v>8323</v>
      </c>
      <c r="R844" t="s">
        <v>8325</v>
      </c>
      <c r="S844" s="13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63.102400000000003</v>
      </c>
      <c r="Q845" s="10" t="s">
        <v>8323</v>
      </c>
      <c r="R845" t="s">
        <v>8325</v>
      </c>
      <c r="S845" s="13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36.628900000000002</v>
      </c>
      <c r="Q846" s="10" t="s">
        <v>8323</v>
      </c>
      <c r="R846" t="s">
        <v>8325</v>
      </c>
      <c r="S846" s="13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34.005699999999997</v>
      </c>
      <c r="Q847" s="10" t="s">
        <v>8323</v>
      </c>
      <c r="R847" t="s">
        <v>8325</v>
      </c>
      <c r="S847" s="13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28.5534</v>
      </c>
      <c r="Q848" s="10" t="s">
        <v>8323</v>
      </c>
      <c r="R848" t="s">
        <v>8325</v>
      </c>
      <c r="S848" s="13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3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41.704300000000003</v>
      </c>
      <c r="Q851" s="10" t="s">
        <v>8323</v>
      </c>
      <c r="R851" t="s">
        <v>8325</v>
      </c>
      <c r="S851" s="13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46.669199999999996</v>
      </c>
      <c r="Q852" s="10" t="s">
        <v>8323</v>
      </c>
      <c r="R852" t="s">
        <v>8325</v>
      </c>
      <c r="S852" s="13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37.2714</v>
      </c>
      <c r="Q853" s="10" t="s">
        <v>8323</v>
      </c>
      <c r="R853" t="s">
        <v>8325</v>
      </c>
      <c r="S853" s="13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59.258099999999999</v>
      </c>
      <c r="Q854" s="10" t="s">
        <v>8323</v>
      </c>
      <c r="R854" t="s">
        <v>8325</v>
      </c>
      <c r="S854" s="13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3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65.862300000000005</v>
      </c>
      <c r="Q856" s="10" t="s">
        <v>8323</v>
      </c>
      <c r="R856" t="s">
        <v>8325</v>
      </c>
      <c r="S856" s="13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31.914899999999999</v>
      </c>
      <c r="Q857" s="10" t="s">
        <v>8323</v>
      </c>
      <c r="R857" t="s">
        <v>8325</v>
      </c>
      <c r="S857" s="13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19.464300000000001</v>
      </c>
      <c r="Q858" s="10" t="s">
        <v>8323</v>
      </c>
      <c r="R858" t="s">
        <v>8325</v>
      </c>
      <c r="S858" s="13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3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22.7378</v>
      </c>
      <c r="Q860" s="10" t="s">
        <v>8323</v>
      </c>
      <c r="R860" t="s">
        <v>8325</v>
      </c>
      <c r="S860" s="13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42.724499999999999</v>
      </c>
      <c r="Q861" s="10" t="s">
        <v>8323</v>
      </c>
      <c r="R861" t="s">
        <v>8325</v>
      </c>
      <c r="S861" s="13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52.916699999999999</v>
      </c>
      <c r="Q862" s="10" t="s">
        <v>8323</v>
      </c>
      <c r="R862" t="s">
        <v>8326</v>
      </c>
      <c r="S862" s="13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3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3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3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34.177199999999999</v>
      </c>
      <c r="Q866" s="10" t="s">
        <v>8323</v>
      </c>
      <c r="R866" t="s">
        <v>8326</v>
      </c>
      <c r="S866" s="13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3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58.181800000000003</v>
      </c>
      <c r="Q868" s="10" t="s">
        <v>8323</v>
      </c>
      <c r="R868" t="s">
        <v>8326</v>
      </c>
      <c r="S868" s="13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109.1818</v>
      </c>
      <c r="Q869" s="10" t="s">
        <v>8323</v>
      </c>
      <c r="R869" t="s">
        <v>8326</v>
      </c>
      <c r="S869" s="13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3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346.66669999999999</v>
      </c>
      <c r="Q871" s="10" t="s">
        <v>8323</v>
      </c>
      <c r="R871" t="s">
        <v>8326</v>
      </c>
      <c r="S871" s="13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3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27.083300000000001</v>
      </c>
      <c r="Q873" s="10" t="s">
        <v>8323</v>
      </c>
      <c r="R873" t="s">
        <v>8326</v>
      </c>
      <c r="S873" s="13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3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3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34.761899999999997</v>
      </c>
      <c r="Q876" s="10" t="s">
        <v>8323</v>
      </c>
      <c r="R876" t="s">
        <v>8326</v>
      </c>
      <c r="S876" s="13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t="str">
        <f t="shared" si="52"/>
        <v>N/A</v>
      </c>
      <c r="Q877" s="10" t="s">
        <v>8323</v>
      </c>
      <c r="R877" t="s">
        <v>8326</v>
      </c>
      <c r="S877" s="13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28.5778</v>
      </c>
      <c r="Q878" s="10" t="s">
        <v>8323</v>
      </c>
      <c r="R878" t="s">
        <v>8326</v>
      </c>
      <c r="S878" s="13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46.586199999999998</v>
      </c>
      <c r="Q879" s="10" t="s">
        <v>8323</v>
      </c>
      <c r="R879" t="s">
        <v>8326</v>
      </c>
      <c r="S879" s="13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3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21.466699999999999</v>
      </c>
      <c r="Q881" s="10" t="s">
        <v>8323</v>
      </c>
      <c r="R881" t="s">
        <v>8326</v>
      </c>
      <c r="S881" s="13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14.125</v>
      </c>
      <c r="Q882" s="10" t="s">
        <v>8323</v>
      </c>
      <c r="R882" t="s">
        <v>8327</v>
      </c>
      <c r="S882" s="13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3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21.571400000000001</v>
      </c>
      <c r="Q884" s="10" t="s">
        <v>8323</v>
      </c>
      <c r="R884" t="s">
        <v>8327</v>
      </c>
      <c r="S884" s="13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83.375</v>
      </c>
      <c r="Q885" s="10" t="s">
        <v>8323</v>
      </c>
      <c r="R885" t="s">
        <v>8327</v>
      </c>
      <c r="S885" s="13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3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35.714300000000001</v>
      </c>
      <c r="Q887" s="10" t="s">
        <v>8323</v>
      </c>
      <c r="R887" t="s">
        <v>8327</v>
      </c>
      <c r="S887" s="13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29.285699999999999</v>
      </c>
      <c r="Q888" s="10" t="s">
        <v>8323</v>
      </c>
      <c r="R888" t="s">
        <v>8327</v>
      </c>
      <c r="S888" s="13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t="str">
        <f t="shared" si="52"/>
        <v>N/A</v>
      </c>
      <c r="Q889" s="10" t="s">
        <v>8323</v>
      </c>
      <c r="R889" t="s">
        <v>8327</v>
      </c>
      <c r="S889" s="13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3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IFERROR(ROUND(E893/L893,4),"N/A")</f>
        <v>28.8889</v>
      </c>
      <c r="Q893" s="10" t="s">
        <v>8323</v>
      </c>
      <c r="R893" t="s">
        <v>8327</v>
      </c>
      <c r="S893" s="13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143.8235</v>
      </c>
      <c r="Q894" s="10" t="s">
        <v>8323</v>
      </c>
      <c r="R894" t="s">
        <v>8327</v>
      </c>
      <c r="S894" s="13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3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147.81129999999999</v>
      </c>
      <c r="Q896" s="10" t="s">
        <v>8323</v>
      </c>
      <c r="R896" t="s">
        <v>8327</v>
      </c>
      <c r="S896" s="13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27.857099999999999</v>
      </c>
      <c r="Q897" s="10" t="s">
        <v>8323</v>
      </c>
      <c r="R897" t="s">
        <v>8327</v>
      </c>
      <c r="S897" s="13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44.444400000000002</v>
      </c>
      <c r="Q898" s="10" t="s">
        <v>8323</v>
      </c>
      <c r="R898" t="s">
        <v>8327</v>
      </c>
      <c r="S898" s="13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 t="str">
        <f t="shared" si="56"/>
        <v>N/A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3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3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3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t="str">
        <f t="shared" si="56"/>
        <v>N/A</v>
      </c>
      <c r="Q903" s="10" t="s">
        <v>8323</v>
      </c>
      <c r="R903" t="s">
        <v>8326</v>
      </c>
      <c r="S903" s="13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3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3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50.333300000000001</v>
      </c>
      <c r="Q906" s="10" t="s">
        <v>8323</v>
      </c>
      <c r="R906" t="s">
        <v>8326</v>
      </c>
      <c r="S906" s="13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32.666699999999999</v>
      </c>
      <c r="Q907" s="10" t="s">
        <v>8323</v>
      </c>
      <c r="R907" t="s">
        <v>8326</v>
      </c>
      <c r="S907" s="13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t="str">
        <f t="shared" si="56"/>
        <v>N/A</v>
      </c>
      <c r="Q908" s="10" t="s">
        <v>8323</v>
      </c>
      <c r="R908" t="s">
        <v>8326</v>
      </c>
      <c r="S908" s="13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t="str">
        <f t="shared" si="56"/>
        <v>N/A</v>
      </c>
      <c r="Q909" s="10" t="s">
        <v>8323</v>
      </c>
      <c r="R909" t="s">
        <v>8326</v>
      </c>
      <c r="S909" s="13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t="str">
        <f t="shared" si="56"/>
        <v>N/A</v>
      </c>
      <c r="Q910" s="10" t="s">
        <v>8323</v>
      </c>
      <c r="R910" t="s">
        <v>8326</v>
      </c>
      <c r="S910" s="13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3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3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t="str">
        <f t="shared" si="56"/>
        <v>N/A</v>
      </c>
      <c r="Q913" s="10" t="s">
        <v>8323</v>
      </c>
      <c r="R913" t="s">
        <v>8326</v>
      </c>
      <c r="S913" s="13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3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82.583299999999994</v>
      </c>
      <c r="Q915" s="10" t="s">
        <v>8323</v>
      </c>
      <c r="R915" t="s">
        <v>8326</v>
      </c>
      <c r="S915" s="13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t="str">
        <f t="shared" si="56"/>
        <v>N/A</v>
      </c>
      <c r="Q916" s="10" t="s">
        <v>8323</v>
      </c>
      <c r="R916" t="s">
        <v>8326</v>
      </c>
      <c r="S916" s="13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41.666699999999999</v>
      </c>
      <c r="Q917" s="10" t="s">
        <v>8323</v>
      </c>
      <c r="R917" t="s">
        <v>8326</v>
      </c>
      <c r="S917" s="13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t="str">
        <f t="shared" si="56"/>
        <v>N/A</v>
      </c>
      <c r="Q918" s="10" t="s">
        <v>8323</v>
      </c>
      <c r="R918" t="s">
        <v>8326</v>
      </c>
      <c r="S918" s="13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3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3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t="str">
        <f t="shared" si="56"/>
        <v>N/A</v>
      </c>
      <c r="Q922" s="10" t="s">
        <v>8323</v>
      </c>
      <c r="R922" t="s">
        <v>8326</v>
      </c>
      <c r="S922" s="13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189.33330000000001</v>
      </c>
      <c r="Q924" s="10" t="s">
        <v>8323</v>
      </c>
      <c r="R924" t="s">
        <v>8326</v>
      </c>
      <c r="S924" s="13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3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3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3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t="str">
        <f t="shared" si="56"/>
        <v>N/A</v>
      </c>
      <c r="Q928" s="10" t="s">
        <v>8323</v>
      </c>
      <c r="R928" t="s">
        <v>8326</v>
      </c>
      <c r="S928" s="13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t="str">
        <f t="shared" si="56"/>
        <v>N/A</v>
      </c>
      <c r="Q929" s="10" t="s">
        <v>8323</v>
      </c>
      <c r="R929" t="s">
        <v>8326</v>
      </c>
      <c r="S929" s="13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3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t="str">
        <f t="shared" si="56"/>
        <v>N/A</v>
      </c>
      <c r="Q931" s="10" t="s">
        <v>8323</v>
      </c>
      <c r="R931" t="s">
        <v>8326</v>
      </c>
      <c r="S931" s="13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3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18.714300000000001</v>
      </c>
      <c r="Q933" s="10" t="s">
        <v>8323</v>
      </c>
      <c r="R933" t="s">
        <v>8326</v>
      </c>
      <c r="S933" s="13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46.033299999999997</v>
      </c>
      <c r="Q934" s="10" t="s">
        <v>8323</v>
      </c>
      <c r="R934" t="s">
        <v>8326</v>
      </c>
      <c r="S934" s="13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3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50.666699999999999</v>
      </c>
      <c r="Q936" s="10" t="s">
        <v>8323</v>
      </c>
      <c r="R936" t="s">
        <v>8326</v>
      </c>
      <c r="S936" s="13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3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t="str">
        <f t="shared" si="56"/>
        <v>N/A</v>
      </c>
      <c r="Q938" s="10" t="s">
        <v>8323</v>
      </c>
      <c r="R938" t="s">
        <v>8326</v>
      </c>
      <c r="S938" s="13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3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3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3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110.28570000000001</v>
      </c>
      <c r="Q942" s="10" t="s">
        <v>8317</v>
      </c>
      <c r="R942" t="s">
        <v>8319</v>
      </c>
      <c r="S942" s="13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37.451599999999999</v>
      </c>
      <c r="Q943" s="10" t="s">
        <v>8317</v>
      </c>
      <c r="R943" t="s">
        <v>8319</v>
      </c>
      <c r="S943" s="13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24.083300000000001</v>
      </c>
      <c r="Q945" s="10" t="s">
        <v>8317</v>
      </c>
      <c r="R945" t="s">
        <v>8319</v>
      </c>
      <c r="S945" s="13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69.406300000000002</v>
      </c>
      <c r="Q946" s="10" t="s">
        <v>8317</v>
      </c>
      <c r="R946" t="s">
        <v>8319</v>
      </c>
      <c r="S946" s="13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3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t="str">
        <f t="shared" si="56"/>
        <v>N/A</v>
      </c>
      <c r="Q949" s="10" t="s">
        <v>8317</v>
      </c>
      <c r="R949" t="s">
        <v>8319</v>
      </c>
      <c r="S949" s="13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3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3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58.416699999999999</v>
      </c>
      <c r="Q952" s="10" t="s">
        <v>8317</v>
      </c>
      <c r="R952" t="s">
        <v>8319</v>
      </c>
      <c r="S952" s="13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158.63640000000001</v>
      </c>
      <c r="Q953" s="10" t="s">
        <v>8317</v>
      </c>
      <c r="R953" t="s">
        <v>8319</v>
      </c>
      <c r="S953" s="13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99.857100000000003</v>
      </c>
      <c r="Q954" s="10" t="s">
        <v>8317</v>
      </c>
      <c r="R954" t="s">
        <v>8319</v>
      </c>
      <c r="S954" s="13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3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89.191800000000001</v>
      </c>
      <c r="Q956" s="10" t="s">
        <v>8317</v>
      </c>
      <c r="R956" t="s">
        <v>8319</v>
      </c>
      <c r="S956" s="13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IFERROR(ROUND(E957/L957,4),"N/A")</f>
        <v>182.62370000000001</v>
      </c>
      <c r="Q957" s="10" t="s">
        <v>8317</v>
      </c>
      <c r="R957" t="s">
        <v>8319</v>
      </c>
      <c r="S957" s="13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50.647100000000002</v>
      </c>
      <c r="Q958" s="10" t="s">
        <v>8317</v>
      </c>
      <c r="R958" t="s">
        <v>8319</v>
      </c>
      <c r="S958" s="13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33.285699999999999</v>
      </c>
      <c r="Q959" s="10" t="s">
        <v>8317</v>
      </c>
      <c r="R959" t="s">
        <v>8319</v>
      </c>
      <c r="S959" s="13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51.823500000000003</v>
      </c>
      <c r="Q960" s="10" t="s">
        <v>8317</v>
      </c>
      <c r="R960" t="s">
        <v>8319</v>
      </c>
      <c r="S960" s="13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113.62569999999999</v>
      </c>
      <c r="Q961" s="10" t="s">
        <v>8317</v>
      </c>
      <c r="R961" t="s">
        <v>8319</v>
      </c>
      <c r="S961" s="13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136.46279999999999</v>
      </c>
      <c r="Q962" s="10" t="s">
        <v>8317</v>
      </c>
      <c r="R962" t="s">
        <v>8319</v>
      </c>
      <c r="S962" s="13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364.35449999999997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19.243200000000002</v>
      </c>
      <c r="Q964" s="10" t="s">
        <v>8317</v>
      </c>
      <c r="R964" t="s">
        <v>8319</v>
      </c>
      <c r="S964" s="13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41.8889</v>
      </c>
      <c r="Q965" s="10" t="s">
        <v>8317</v>
      </c>
      <c r="R965" t="s">
        <v>8319</v>
      </c>
      <c r="S965" s="13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30.310300000000002</v>
      </c>
      <c r="Q966" s="10" t="s">
        <v>8317</v>
      </c>
      <c r="R966" t="s">
        <v>8319</v>
      </c>
      <c r="S966" s="13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49.666699999999999</v>
      </c>
      <c r="Q967" s="10" t="s">
        <v>8317</v>
      </c>
      <c r="R967" t="s">
        <v>8319</v>
      </c>
      <c r="S967" s="13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3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43.975299999999997</v>
      </c>
      <c r="Q969" s="10" t="s">
        <v>8317</v>
      </c>
      <c r="R969" t="s">
        <v>8319</v>
      </c>
      <c r="S969" s="13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3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1272.7273</v>
      </c>
      <c r="Q971" s="10" t="s">
        <v>8317</v>
      </c>
      <c r="R971" t="s">
        <v>8319</v>
      </c>
      <c r="S971" s="13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3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3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153.88890000000001</v>
      </c>
      <c r="Q974" s="10" t="s">
        <v>8317</v>
      </c>
      <c r="R974" t="s">
        <v>8319</v>
      </c>
      <c r="S974" s="13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51.375</v>
      </c>
      <c r="Q975" s="10" t="s">
        <v>8317</v>
      </c>
      <c r="R975" t="s">
        <v>8319</v>
      </c>
      <c r="S975" s="13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93.333299999999994</v>
      </c>
      <c r="Q976" s="10" t="s">
        <v>8317</v>
      </c>
      <c r="R976" t="s">
        <v>8319</v>
      </c>
      <c r="S976" s="13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108.625</v>
      </c>
      <c r="Q977" s="10" t="s">
        <v>8317</v>
      </c>
      <c r="R977" t="s">
        <v>8319</v>
      </c>
      <c r="S977" s="13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790.8374</v>
      </c>
      <c r="Q980" s="10" t="s">
        <v>8317</v>
      </c>
      <c r="R980" t="s">
        <v>8319</v>
      </c>
      <c r="S980" s="13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301.93920000000003</v>
      </c>
      <c r="Q981" s="10" t="s">
        <v>8317</v>
      </c>
      <c r="R981" t="s">
        <v>8319</v>
      </c>
      <c r="S981" s="13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47.935499999999998</v>
      </c>
      <c r="Q982" s="10" t="s">
        <v>8317</v>
      </c>
      <c r="R982" t="s">
        <v>8319</v>
      </c>
      <c r="S982" s="13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3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3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171.79329999999999</v>
      </c>
      <c r="Q985" s="10" t="s">
        <v>8317</v>
      </c>
      <c r="R985" t="s">
        <v>8319</v>
      </c>
      <c r="S985" s="13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35.333300000000001</v>
      </c>
      <c r="Q986" s="10" t="s">
        <v>8317</v>
      </c>
      <c r="R986" t="s">
        <v>8319</v>
      </c>
      <c r="S986" s="13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82.087000000000003</v>
      </c>
      <c r="Q987" s="10" t="s">
        <v>8317</v>
      </c>
      <c r="R987" t="s">
        <v>8319</v>
      </c>
      <c r="S987" s="13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110.86960000000001</v>
      </c>
      <c r="Q988" s="10" t="s">
        <v>8317</v>
      </c>
      <c r="R988" t="s">
        <v>8319</v>
      </c>
      <c r="S988" s="13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161.21950000000001</v>
      </c>
      <c r="Q989" s="10" t="s">
        <v>8317</v>
      </c>
      <c r="R989" t="s">
        <v>8319</v>
      </c>
      <c r="S989" s="13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t="str">
        <f t="shared" si="60"/>
        <v>N/A</v>
      </c>
      <c r="Q990" s="10" t="s">
        <v>8317</v>
      </c>
      <c r="R990" t="s">
        <v>8319</v>
      </c>
      <c r="S990" s="13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52.406300000000002</v>
      </c>
      <c r="Q991" s="10" t="s">
        <v>8317</v>
      </c>
      <c r="R991" t="s">
        <v>8319</v>
      </c>
      <c r="S991" s="13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3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30.285699999999999</v>
      </c>
      <c r="Q993" s="10" t="s">
        <v>8317</v>
      </c>
      <c r="R993" t="s">
        <v>8319</v>
      </c>
      <c r="S993" s="13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89.596900000000005</v>
      </c>
      <c r="Q995" s="10" t="s">
        <v>8317</v>
      </c>
      <c r="R995" t="s">
        <v>8319</v>
      </c>
      <c r="S995" s="13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424.4545</v>
      </c>
      <c r="Q996" s="10" t="s">
        <v>8317</v>
      </c>
      <c r="R996" t="s">
        <v>8319</v>
      </c>
      <c r="S996" s="13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80.666700000000006</v>
      </c>
      <c r="Q997" s="10" t="s">
        <v>8317</v>
      </c>
      <c r="R997" t="s">
        <v>8319</v>
      </c>
      <c r="S997" s="13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3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8.125</v>
      </c>
      <c r="Q999" s="10" t="s">
        <v>8317</v>
      </c>
      <c r="R999" t="s">
        <v>8319</v>
      </c>
      <c r="S999" s="13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153.42789999999999</v>
      </c>
      <c r="Q1000" s="10" t="s">
        <v>8317</v>
      </c>
      <c r="R1000" t="s">
        <v>8319</v>
      </c>
      <c r="S1000" s="13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292.07499999999999</v>
      </c>
      <c r="Q1001" s="10" t="s">
        <v>8317</v>
      </c>
      <c r="R1001" t="s">
        <v>8319</v>
      </c>
      <c r="S1001" s="13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134.5455</v>
      </c>
      <c r="Q1004" s="10" t="s">
        <v>8317</v>
      </c>
      <c r="R1004" t="s">
        <v>8319</v>
      </c>
      <c r="S1004" s="13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214.0667</v>
      </c>
      <c r="Q1005" s="10" t="s">
        <v>8317</v>
      </c>
      <c r="R1005" t="s">
        <v>8319</v>
      </c>
      <c r="S1005" s="13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216.33680000000001</v>
      </c>
      <c r="Q1006" s="10" t="s">
        <v>8317</v>
      </c>
      <c r="R1006" t="s">
        <v>8319</v>
      </c>
      <c r="S1006" s="13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932.31060000000002</v>
      </c>
      <c r="Q1007" s="10" t="s">
        <v>8317</v>
      </c>
      <c r="R1007" t="s">
        <v>8319</v>
      </c>
      <c r="S1007" s="13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174.94739999999999</v>
      </c>
      <c r="Q1009" s="10" t="s">
        <v>8317</v>
      </c>
      <c r="R1009" t="s">
        <v>8319</v>
      </c>
      <c r="S1009" s="13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1389.3561999999999</v>
      </c>
      <c r="Q1014" s="10" t="s">
        <v>8317</v>
      </c>
      <c r="R1014" t="s">
        <v>8319</v>
      </c>
      <c r="S1014" s="13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95.911100000000005</v>
      </c>
      <c r="Q1015" s="10" t="s">
        <v>8317</v>
      </c>
      <c r="R1015" t="s">
        <v>8319</v>
      </c>
      <c r="S1015" s="13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74.789500000000004</v>
      </c>
      <c r="Q1018" s="10" t="s">
        <v>8317</v>
      </c>
      <c r="R1018" t="s">
        <v>8319</v>
      </c>
      <c r="S1018" s="13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161.1183</v>
      </c>
      <c r="Q1019" s="10" t="s">
        <v>8317</v>
      </c>
      <c r="R1019" t="s">
        <v>8319</v>
      </c>
      <c r="S1019" s="13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88.714299999999994</v>
      </c>
      <c r="Q1020" s="10" t="s">
        <v>8317</v>
      </c>
      <c r="R1020" t="s">
        <v>8319</v>
      </c>
      <c r="S1020" s="13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IFERROR(ROUND(E1021/L1021,4),"N/A")</f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22.079699999999999</v>
      </c>
      <c r="Q1023" s="10" t="s">
        <v>8323</v>
      </c>
      <c r="R1023" t="s">
        <v>8328</v>
      </c>
      <c r="S1023" s="13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31.054099999999998</v>
      </c>
      <c r="Q1024" s="10" t="s">
        <v>8323</v>
      </c>
      <c r="R1024" t="s">
        <v>8328</v>
      </c>
      <c r="S1024" s="13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36.206099999999999</v>
      </c>
      <c r="Q1025" s="10" t="s">
        <v>8323</v>
      </c>
      <c r="R1025" t="s">
        <v>8328</v>
      </c>
      <c r="S1025" s="13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388.97620000000001</v>
      </c>
      <c r="Q1026" s="10" t="s">
        <v>8323</v>
      </c>
      <c r="R1026" t="s">
        <v>8328</v>
      </c>
      <c r="S1026" s="13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71.848600000000005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57.381799999999998</v>
      </c>
      <c r="Q1028" s="10" t="s">
        <v>8323</v>
      </c>
      <c r="R1028" t="s">
        <v>8328</v>
      </c>
      <c r="S1028" s="13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69.666700000000006</v>
      </c>
      <c r="Q1029" s="10" t="s">
        <v>8323</v>
      </c>
      <c r="R1029" t="s">
        <v>8328</v>
      </c>
      <c r="S1029" s="13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45.988199999999999</v>
      </c>
      <c r="Q1030" s="10" t="s">
        <v>8323</v>
      </c>
      <c r="R1030" t="s">
        <v>8328</v>
      </c>
      <c r="S1030" s="13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79.2624</v>
      </c>
      <c r="Q1031" s="10" t="s">
        <v>8323</v>
      </c>
      <c r="R1031" t="s">
        <v>8328</v>
      </c>
      <c r="S1031" s="13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43.031399999999998</v>
      </c>
      <c r="Q1032" s="10" t="s">
        <v>8323</v>
      </c>
      <c r="R1032" t="s">
        <v>8328</v>
      </c>
      <c r="S1032" s="13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108.48480000000001</v>
      </c>
      <c r="Q1033" s="10" t="s">
        <v>8323</v>
      </c>
      <c r="R1033" t="s">
        <v>8328</v>
      </c>
      <c r="S1033" s="13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61.029600000000002</v>
      </c>
      <c r="Q1034" s="10" t="s">
        <v>8323</v>
      </c>
      <c r="R1034" t="s">
        <v>8328</v>
      </c>
      <c r="S1034" s="13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50.592599999999997</v>
      </c>
      <c r="Q1035" s="10" t="s">
        <v>8323</v>
      </c>
      <c r="R1035" t="s">
        <v>8328</v>
      </c>
      <c r="S1035" s="13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39.157200000000003</v>
      </c>
      <c r="Q1036" s="10" t="s">
        <v>8323</v>
      </c>
      <c r="R1036" t="s">
        <v>8328</v>
      </c>
      <c r="S1036" s="13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65.157899999999998</v>
      </c>
      <c r="Q1037" s="10" t="s">
        <v>8323</v>
      </c>
      <c r="R1037" t="s">
        <v>8328</v>
      </c>
      <c r="S1037" s="13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23.963100000000001</v>
      </c>
      <c r="Q1038" s="10" t="s">
        <v>8323</v>
      </c>
      <c r="R1038" t="s">
        <v>8328</v>
      </c>
      <c r="S1038" s="13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48.619</v>
      </c>
      <c r="Q1039" s="10" t="s">
        <v>8323</v>
      </c>
      <c r="R1039" t="s">
        <v>8328</v>
      </c>
      <c r="S1039" s="13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35.737699999999997</v>
      </c>
      <c r="Q1040" s="10" t="s">
        <v>8323</v>
      </c>
      <c r="R1040" t="s">
        <v>8328</v>
      </c>
      <c r="S1040" s="13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21.366700000000002</v>
      </c>
      <c r="Q1041" s="10" t="s">
        <v>8323</v>
      </c>
      <c r="R1041" t="s">
        <v>8328</v>
      </c>
      <c r="S1041" s="13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t="str">
        <f t="shared" si="64"/>
        <v>N/A</v>
      </c>
      <c r="Q1043" s="10" t="s">
        <v>8329</v>
      </c>
      <c r="R1043" t="s">
        <v>8330</v>
      </c>
      <c r="S1043" s="13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29.2363</v>
      </c>
      <c r="Q1045" s="10" t="s">
        <v>8329</v>
      </c>
      <c r="R1045" t="s">
        <v>8330</v>
      </c>
      <c r="S1045" s="13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t="str">
        <f t="shared" si="64"/>
        <v>N/A</v>
      </c>
      <c r="Q1048" s="10" t="s">
        <v>8329</v>
      </c>
      <c r="R1048" t="s">
        <v>8330</v>
      </c>
      <c r="S1048" s="13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t="str">
        <f t="shared" si="64"/>
        <v>N/A</v>
      </c>
      <c r="Q1051" s="10" t="s">
        <v>8329</v>
      </c>
      <c r="R1051" t="s">
        <v>8330</v>
      </c>
      <c r="S1051" s="13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t="str">
        <f t="shared" si="64"/>
        <v>N/A</v>
      </c>
      <c r="Q1052" s="10" t="s">
        <v>8329</v>
      </c>
      <c r="R1052" t="s">
        <v>8330</v>
      </c>
      <c r="S1052" s="13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t="str">
        <f t="shared" si="64"/>
        <v>N/A</v>
      </c>
      <c r="Q1053" s="10" t="s">
        <v>8329</v>
      </c>
      <c r="R1053" t="s">
        <v>8330</v>
      </c>
      <c r="S1053" s="13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t="str">
        <f t="shared" si="64"/>
        <v>N/A</v>
      </c>
      <c r="Q1054" s="10" t="s">
        <v>8329</v>
      </c>
      <c r="R1054" t="s">
        <v>8330</v>
      </c>
      <c r="S1054" s="13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t="str">
        <f t="shared" si="64"/>
        <v>N/A</v>
      </c>
      <c r="Q1056" s="10" t="s">
        <v>8329</v>
      </c>
      <c r="R1056" t="s">
        <v>8330</v>
      </c>
      <c r="S1056" s="13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t="str">
        <f t="shared" si="64"/>
        <v>N/A</v>
      </c>
      <c r="Q1057" s="10" t="s">
        <v>8329</v>
      </c>
      <c r="R1057" t="s">
        <v>8330</v>
      </c>
      <c r="S1057" s="13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t="str">
        <f t="shared" si="64"/>
        <v>N/A</v>
      </c>
      <c r="Q1058" s="10" t="s">
        <v>8329</v>
      </c>
      <c r="R1058" t="s">
        <v>8330</v>
      </c>
      <c r="S1058" s="13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t="str">
        <f t="shared" si="64"/>
        <v>N/A</v>
      </c>
      <c r="Q1059" s="10" t="s">
        <v>8329</v>
      </c>
      <c r="R1059" t="s">
        <v>8330</v>
      </c>
      <c r="S1059" s="13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t="str">
        <f t="shared" si="64"/>
        <v>N/A</v>
      </c>
      <c r="Q1060" s="10" t="s">
        <v>8329</v>
      </c>
      <c r="R1060" t="s">
        <v>8330</v>
      </c>
      <c r="S1060" s="13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t="str">
        <f t="shared" si="64"/>
        <v>N/A</v>
      </c>
      <c r="Q1061" s="10" t="s">
        <v>8329</v>
      </c>
      <c r="R1061" t="s">
        <v>8330</v>
      </c>
      <c r="S1061" s="13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t="str">
        <f t="shared" si="64"/>
        <v>N/A</v>
      </c>
      <c r="Q1063" s="10" t="s">
        <v>8329</v>
      </c>
      <c r="R1063" t="s">
        <v>8330</v>
      </c>
      <c r="S1063" s="13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t="str">
        <f t="shared" si="64"/>
        <v>N/A</v>
      </c>
      <c r="Q1065" s="10" t="s">
        <v>8329</v>
      </c>
      <c r="R1065" t="s">
        <v>8330</v>
      </c>
      <c r="S1065" s="13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65.666700000000006</v>
      </c>
      <c r="Q1066" s="10" t="s">
        <v>8331</v>
      </c>
      <c r="R1066" t="s">
        <v>8332</v>
      </c>
      <c r="S1066" s="13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34.128399999999999</v>
      </c>
      <c r="Q1068" s="10" t="s">
        <v>8331</v>
      </c>
      <c r="R1068" t="s">
        <v>8332</v>
      </c>
      <c r="S1068" s="13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40.476199999999999</v>
      </c>
      <c r="Q1071" s="10" t="s">
        <v>8331</v>
      </c>
      <c r="R1071" t="s">
        <v>8332</v>
      </c>
      <c r="S1071" s="13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t="str">
        <f t="shared" si="64"/>
        <v>N/A</v>
      </c>
      <c r="Q1073" s="10" t="s">
        <v>8331</v>
      </c>
      <c r="R1073" t="s">
        <v>8332</v>
      </c>
      <c r="S1073" s="13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113.5667</v>
      </c>
      <c r="Q1076" s="10" t="s">
        <v>8331</v>
      </c>
      <c r="R1076" t="s">
        <v>8332</v>
      </c>
      <c r="S1076" s="13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48.280999999999999</v>
      </c>
      <c r="Q1078" s="10" t="s">
        <v>8331</v>
      </c>
      <c r="R1078" t="s">
        <v>8332</v>
      </c>
      <c r="S1078" s="13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43.975999999999999</v>
      </c>
      <c r="Q1079" s="10" t="s">
        <v>8331</v>
      </c>
      <c r="R1079" t="s">
        <v>8332</v>
      </c>
      <c r="S1079" s="13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37.666699999999999</v>
      </c>
      <c r="Q1081" s="10" t="s">
        <v>8331</v>
      </c>
      <c r="R1081" t="s">
        <v>8332</v>
      </c>
      <c r="S1081" s="13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18.581600000000002</v>
      </c>
      <c r="Q1082" s="10" t="s">
        <v>8331</v>
      </c>
      <c r="R1082" t="s">
        <v>8332</v>
      </c>
      <c r="S1082" s="13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18.666699999999999</v>
      </c>
      <c r="Q1084" s="10" t="s">
        <v>8331</v>
      </c>
      <c r="R1084" t="s">
        <v>8332</v>
      </c>
      <c r="S1084" s="13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IFERROR(ROUND(E1085/L1085,4),"N/A")</f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t="str">
        <f t="shared" si="68"/>
        <v>N/A</v>
      </c>
      <c r="Q1086" s="10" t="s">
        <v>8331</v>
      </c>
      <c r="R1086" t="s">
        <v>8332</v>
      </c>
      <c r="S1086" s="13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t="str">
        <f t="shared" si="68"/>
        <v>N/A</v>
      </c>
      <c r="Q1089" s="10" t="s">
        <v>8331</v>
      </c>
      <c r="R1089" t="s">
        <v>8332</v>
      </c>
      <c r="S1089" s="13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43.417299999999997</v>
      </c>
      <c r="Q1090" s="10" t="s">
        <v>8331</v>
      </c>
      <c r="R1090" t="s">
        <v>8332</v>
      </c>
      <c r="S1090" s="13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23.959199999999999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10.5625</v>
      </c>
      <c r="Q1095" s="10" t="s">
        <v>8331</v>
      </c>
      <c r="R1095" t="s">
        <v>8332</v>
      </c>
      <c r="S1095" s="13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122.0004</v>
      </c>
      <c r="Q1096" s="10" t="s">
        <v>8331</v>
      </c>
      <c r="R1096" t="s">
        <v>8332</v>
      </c>
      <c r="S1096" s="13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267.80849999999998</v>
      </c>
      <c r="Q1097" s="10" t="s">
        <v>8331</v>
      </c>
      <c r="R1097" t="s">
        <v>8332</v>
      </c>
      <c r="S1097" s="13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74.206900000000005</v>
      </c>
      <c r="Q1098" s="10" t="s">
        <v>8331</v>
      </c>
      <c r="R1098" t="s">
        <v>8332</v>
      </c>
      <c r="S1098" s="13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6.7142999999999997</v>
      </c>
      <c r="Q1099" s="10" t="s">
        <v>8331</v>
      </c>
      <c r="R1099" t="s">
        <v>8332</v>
      </c>
      <c r="S1099" s="13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81.954499999999996</v>
      </c>
      <c r="Q1100" s="10" t="s">
        <v>8331</v>
      </c>
      <c r="R1100" t="s">
        <v>8332</v>
      </c>
      <c r="S1100" s="13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6.8333000000000004</v>
      </c>
      <c r="Q1103" s="10" t="s">
        <v>8331</v>
      </c>
      <c r="R1103" t="s">
        <v>8332</v>
      </c>
      <c r="S1103" s="13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17.708300000000001</v>
      </c>
      <c r="Q1104" s="10" t="s">
        <v>8331</v>
      </c>
      <c r="R1104" t="s">
        <v>8332</v>
      </c>
      <c r="S1104" s="13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80.297300000000007</v>
      </c>
      <c r="Q1106" s="10" t="s">
        <v>8331</v>
      </c>
      <c r="R1106" t="s">
        <v>8332</v>
      </c>
      <c r="S1106" s="13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23.571400000000001</v>
      </c>
      <c r="Q1108" s="10" t="s">
        <v>8331</v>
      </c>
      <c r="R1108" t="s">
        <v>8332</v>
      </c>
      <c r="S1108" s="13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t="str">
        <f t="shared" si="68"/>
        <v>N/A</v>
      </c>
      <c r="Q1109" s="10" t="s">
        <v>8331</v>
      </c>
      <c r="R1109" t="s">
        <v>8332</v>
      </c>
      <c r="S1109" s="13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34.881</v>
      </c>
      <c r="Q1110" s="10" t="s">
        <v>8331</v>
      </c>
      <c r="R1110" t="s">
        <v>8332</v>
      </c>
      <c r="S1110" s="13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23.181799999999999</v>
      </c>
      <c r="Q1112" s="10" t="s">
        <v>8331</v>
      </c>
      <c r="R1112" t="s">
        <v>8332</v>
      </c>
      <c r="S1112" s="13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100.2337</v>
      </c>
      <c r="Q1114" s="10" t="s">
        <v>8331</v>
      </c>
      <c r="R1114" t="s">
        <v>8332</v>
      </c>
      <c r="S1114" s="13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3.3332999999999999</v>
      </c>
      <c r="Q1116" s="10" t="s">
        <v>8331</v>
      </c>
      <c r="R1116" t="s">
        <v>8332</v>
      </c>
      <c r="S1116" s="13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17.852</v>
      </c>
      <c r="Q1118" s="10" t="s">
        <v>8331</v>
      </c>
      <c r="R1118" t="s">
        <v>8332</v>
      </c>
      <c r="S1118" s="13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10.375</v>
      </c>
      <c r="Q1119" s="10" t="s">
        <v>8331</v>
      </c>
      <c r="R1119" t="s">
        <v>8332</v>
      </c>
      <c r="S1119" s="13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36.333300000000001</v>
      </c>
      <c r="Q1120" s="10" t="s">
        <v>8331</v>
      </c>
      <c r="R1120" t="s">
        <v>8332</v>
      </c>
      <c r="S1120" s="13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t="str">
        <f t="shared" si="68"/>
        <v>N/A</v>
      </c>
      <c r="Q1122" s="10" t="s">
        <v>8331</v>
      </c>
      <c r="R1122" t="s">
        <v>8332</v>
      </c>
      <c r="S1122" s="13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t="str">
        <f t="shared" si="68"/>
        <v>N/A</v>
      </c>
      <c r="Q1124" s="10" t="s">
        <v>8331</v>
      </c>
      <c r="R1124" t="s">
        <v>8332</v>
      </c>
      <c r="S1124" s="13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3.6667000000000001</v>
      </c>
      <c r="Q1125" s="10" t="s">
        <v>8331</v>
      </c>
      <c r="R1125" t="s">
        <v>8332</v>
      </c>
      <c r="S1125" s="13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60.714300000000001</v>
      </c>
      <c r="Q1126" s="10" t="s">
        <v>8331</v>
      </c>
      <c r="R1126" t="s">
        <v>8333</v>
      </c>
      <c r="S1126" s="13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t="str">
        <f t="shared" si="68"/>
        <v>N/A</v>
      </c>
      <c r="Q1127" s="10" t="s">
        <v>8331</v>
      </c>
      <c r="R1127" t="s">
        <v>8333</v>
      </c>
      <c r="S1127" s="13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25.434799999999999</v>
      </c>
      <c r="Q1129" s="10" t="s">
        <v>8331</v>
      </c>
      <c r="R1129" t="s">
        <v>8333</v>
      </c>
      <c r="S1129" s="13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3.6667000000000001</v>
      </c>
      <c r="Q1132" s="10" t="s">
        <v>8331</v>
      </c>
      <c r="R1132" t="s">
        <v>8333</v>
      </c>
      <c r="S1132" s="13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t="str">
        <f t="shared" si="68"/>
        <v>N/A</v>
      </c>
      <c r="Q1133" s="10" t="s">
        <v>8331</v>
      </c>
      <c r="R1133" t="s">
        <v>8333</v>
      </c>
      <c r="S1133" s="13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110.61539999999999</v>
      </c>
      <c r="Q1134" s="10" t="s">
        <v>8331</v>
      </c>
      <c r="R1134" t="s">
        <v>8333</v>
      </c>
      <c r="S1134" s="13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253.20509999999999</v>
      </c>
      <c r="Q1139" s="10" t="s">
        <v>8331</v>
      </c>
      <c r="R1139" t="s">
        <v>8333</v>
      </c>
      <c r="S1139" s="13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t="str">
        <f t="shared" si="68"/>
        <v>N/A</v>
      </c>
      <c r="Q1142" s="10" t="s">
        <v>8331</v>
      </c>
      <c r="R1142" t="s">
        <v>8333</v>
      </c>
      <c r="S1142" s="13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t="str">
        <f t="shared" si="68"/>
        <v>N/A</v>
      </c>
      <c r="Q1143" s="10" t="s">
        <v>8331</v>
      </c>
      <c r="R1143" t="s">
        <v>8333</v>
      </c>
      <c r="S1143" s="13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t="str">
        <f t="shared" si="68"/>
        <v>N/A</v>
      </c>
      <c r="Q1144" s="10" t="s">
        <v>8331</v>
      </c>
      <c r="R1144" t="s">
        <v>8333</v>
      </c>
      <c r="S1144" s="13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t="str">
        <f t="shared" si="68"/>
        <v>N/A</v>
      </c>
      <c r="Q1146" s="10" t="s">
        <v>8334</v>
      </c>
      <c r="R1146" t="s">
        <v>8335</v>
      </c>
      <c r="S1146" s="13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44.166699999999999</v>
      </c>
      <c r="Q1148" s="10" t="s">
        <v>8334</v>
      </c>
      <c r="R1148" t="s">
        <v>8335</v>
      </c>
      <c r="S1148" s="13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t="str">
        <f t="shared" ref="P1149:P1212" si="72">IFERROR(ROUND(E1149/L1149,4),"N/A")</f>
        <v>N/A</v>
      </c>
      <c r="Q1149" s="10" t="s">
        <v>8334</v>
      </c>
      <c r="R1149" t="s">
        <v>8335</v>
      </c>
      <c r="S1149" s="13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24.333300000000001</v>
      </c>
      <c r="Q1150" s="10" t="s">
        <v>8334</v>
      </c>
      <c r="R1150" t="s">
        <v>8335</v>
      </c>
      <c r="S1150" s="13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t="str">
        <f t="shared" si="72"/>
        <v>N/A</v>
      </c>
      <c r="Q1153" s="10" t="s">
        <v>8334</v>
      </c>
      <c r="R1153" t="s">
        <v>8335</v>
      </c>
      <c r="S1153" s="13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60.7333</v>
      </c>
      <c r="Q1154" s="10" t="s">
        <v>8334</v>
      </c>
      <c r="R1154" t="s">
        <v>8335</v>
      </c>
      <c r="S1154" s="13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108.33329999999999</v>
      </c>
      <c r="Q1156" s="10" t="s">
        <v>8334</v>
      </c>
      <c r="R1156" t="s">
        <v>8335</v>
      </c>
      <c r="S1156" s="13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t="str">
        <f t="shared" si="72"/>
        <v>N/A</v>
      </c>
      <c r="Q1158" s="10" t="s">
        <v>8334</v>
      </c>
      <c r="R1158" t="s">
        <v>8335</v>
      </c>
      <c r="S1158" s="13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50.333300000000001</v>
      </c>
      <c r="Q1159" s="10" t="s">
        <v>8334</v>
      </c>
      <c r="R1159" t="s">
        <v>8335</v>
      </c>
      <c r="S1159" s="13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11.666700000000001</v>
      </c>
      <c r="Q1160" s="10" t="s">
        <v>8334</v>
      </c>
      <c r="R1160" t="s">
        <v>8335</v>
      </c>
      <c r="S1160" s="13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t="str">
        <f t="shared" si="72"/>
        <v>N/A</v>
      </c>
      <c r="Q1161" s="10" t="s">
        <v>8334</v>
      </c>
      <c r="R1161" t="s">
        <v>8335</v>
      </c>
      <c r="S1161" s="13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60.789499999999997</v>
      </c>
      <c r="Q1162" s="10" t="s">
        <v>8334</v>
      </c>
      <c r="R1162" t="s">
        <v>8335</v>
      </c>
      <c r="S1162" s="13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t="str">
        <f t="shared" si="72"/>
        <v>N/A</v>
      </c>
      <c r="Q1163" s="10" t="s">
        <v>8334</v>
      </c>
      <c r="R1163" t="s">
        <v>8335</v>
      </c>
      <c r="S1163" s="13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t="str">
        <f t="shared" si="72"/>
        <v>N/A</v>
      </c>
      <c r="Q1165" s="10" t="s">
        <v>8334</v>
      </c>
      <c r="R1165" t="s">
        <v>8335</v>
      </c>
      <c r="S1165" s="13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t="str">
        <f t="shared" si="72"/>
        <v>N/A</v>
      </c>
      <c r="Q1166" s="10" t="s">
        <v>8334</v>
      </c>
      <c r="R1166" t="s">
        <v>8335</v>
      </c>
      <c r="S1166" s="13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358.875</v>
      </c>
      <c r="Q1168" s="10" t="s">
        <v>8334</v>
      </c>
      <c r="R1168" t="s">
        <v>8335</v>
      </c>
      <c r="S1168" s="13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61.1875</v>
      </c>
      <c r="Q1169" s="10" t="s">
        <v>8334</v>
      </c>
      <c r="R1169" t="s">
        <v>8335</v>
      </c>
      <c r="S1169" s="13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5.6666999999999996</v>
      </c>
      <c r="Q1171" s="10" t="s">
        <v>8334</v>
      </c>
      <c r="R1171" t="s">
        <v>8335</v>
      </c>
      <c r="S1171" s="13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t="str">
        <f t="shared" si="72"/>
        <v>N/A</v>
      </c>
      <c r="Q1174" s="10" t="s">
        <v>8334</v>
      </c>
      <c r="R1174" t="s">
        <v>8335</v>
      </c>
      <c r="S1174" s="13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46.631599999999999</v>
      </c>
      <c r="Q1176" s="10" t="s">
        <v>8334</v>
      </c>
      <c r="R1176" t="s">
        <v>8335</v>
      </c>
      <c r="S1176" s="13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t="str">
        <f t="shared" si="72"/>
        <v>N/A</v>
      </c>
      <c r="Q1179" s="10" t="s">
        <v>8334</v>
      </c>
      <c r="R1179" t="s">
        <v>8335</v>
      </c>
      <c r="S1179" s="13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69.117599999999996</v>
      </c>
      <c r="Q1182" s="10" t="s">
        <v>8334</v>
      </c>
      <c r="R1182" t="s">
        <v>8335</v>
      </c>
      <c r="S1182" s="13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1.3332999999999999</v>
      </c>
      <c r="Q1183" s="10" t="s">
        <v>8334</v>
      </c>
      <c r="R1183" t="s">
        <v>8335</v>
      </c>
      <c r="S1183" s="13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33.333300000000001</v>
      </c>
      <c r="Q1185" s="10" t="s">
        <v>8334</v>
      </c>
      <c r="R1185" t="s">
        <v>8335</v>
      </c>
      <c r="S1185" s="13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61.5627</v>
      </c>
      <c r="Q1186" s="10" t="s">
        <v>8336</v>
      </c>
      <c r="R1186" t="s">
        <v>8337</v>
      </c>
      <c r="S1186" s="13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118.73869999999999</v>
      </c>
      <c r="Q1187" s="10" t="s">
        <v>8336</v>
      </c>
      <c r="R1187" t="s">
        <v>8337</v>
      </c>
      <c r="S1187" s="13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65.081299999999999</v>
      </c>
      <c r="Q1188" s="10" t="s">
        <v>8336</v>
      </c>
      <c r="R1188" t="s">
        <v>8337</v>
      </c>
      <c r="S1188" s="13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130.15710000000001</v>
      </c>
      <c r="Q1189" s="10" t="s">
        <v>8336</v>
      </c>
      <c r="R1189" t="s">
        <v>8337</v>
      </c>
      <c r="S1189" s="13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37.776499999999999</v>
      </c>
      <c r="Q1190" s="10" t="s">
        <v>8336</v>
      </c>
      <c r="R1190" t="s">
        <v>8337</v>
      </c>
      <c r="S1190" s="13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112.7907</v>
      </c>
      <c r="Q1191" s="10" t="s">
        <v>8336</v>
      </c>
      <c r="R1191" t="s">
        <v>8337</v>
      </c>
      <c r="S1191" s="13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51.923099999999998</v>
      </c>
      <c r="Q1192" s="10" t="s">
        <v>8336</v>
      </c>
      <c r="R1192" t="s">
        <v>8337</v>
      </c>
      <c r="S1192" s="13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89.242400000000004</v>
      </c>
      <c r="Q1193" s="10" t="s">
        <v>8336</v>
      </c>
      <c r="R1193" t="s">
        <v>8337</v>
      </c>
      <c r="S1193" s="13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19.333300000000001</v>
      </c>
      <c r="Q1194" s="10" t="s">
        <v>8336</v>
      </c>
      <c r="R1194" t="s">
        <v>8337</v>
      </c>
      <c r="S1194" s="13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79.966999999999999</v>
      </c>
      <c r="Q1195" s="10" t="s">
        <v>8336</v>
      </c>
      <c r="R1195" t="s">
        <v>8337</v>
      </c>
      <c r="S1195" s="13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56.4146</v>
      </c>
      <c r="Q1196" s="10" t="s">
        <v>8336</v>
      </c>
      <c r="R1196" t="s">
        <v>8337</v>
      </c>
      <c r="S1196" s="13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79.411799999999999</v>
      </c>
      <c r="Q1197" s="10" t="s">
        <v>8336</v>
      </c>
      <c r="R1197" t="s">
        <v>8337</v>
      </c>
      <c r="S1197" s="13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76.439499999999995</v>
      </c>
      <c r="Q1198" s="10" t="s">
        <v>8336</v>
      </c>
      <c r="R1198" t="s">
        <v>8337</v>
      </c>
      <c r="S1198" s="13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54.616799999999998</v>
      </c>
      <c r="Q1200" s="10" t="s">
        <v>8336</v>
      </c>
      <c r="R1200" t="s">
        <v>8337</v>
      </c>
      <c r="S1200" s="13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299.22219999999999</v>
      </c>
      <c r="Q1201" s="10" t="s">
        <v>8336</v>
      </c>
      <c r="R1201" t="s">
        <v>8337</v>
      </c>
      <c r="S1201" s="13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58.533999999999999</v>
      </c>
      <c r="Q1202" s="10" t="s">
        <v>8336</v>
      </c>
      <c r="R1202" t="s">
        <v>8337</v>
      </c>
      <c r="S1202" s="13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55.3718</v>
      </c>
      <c r="Q1203" s="10" t="s">
        <v>8336</v>
      </c>
      <c r="R1203" t="s">
        <v>8337</v>
      </c>
      <c r="S1203" s="13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183.80439999999999</v>
      </c>
      <c r="Q1204" s="10" t="s">
        <v>8336</v>
      </c>
      <c r="R1204" t="s">
        <v>8337</v>
      </c>
      <c r="S1204" s="13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165.34649999999999</v>
      </c>
      <c r="Q1205" s="10" t="s">
        <v>8336</v>
      </c>
      <c r="R1205" t="s">
        <v>8337</v>
      </c>
      <c r="S1205" s="13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234.7895</v>
      </c>
      <c r="Q1206" s="10" t="s">
        <v>8336</v>
      </c>
      <c r="R1206" t="s">
        <v>8337</v>
      </c>
      <c r="S1206" s="13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211.48390000000001</v>
      </c>
      <c r="Q1207" s="10" t="s">
        <v>8336</v>
      </c>
      <c r="R1207" t="s">
        <v>8337</v>
      </c>
      <c r="S1207" s="13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32.343800000000002</v>
      </c>
      <c r="Q1208" s="10" t="s">
        <v>8336</v>
      </c>
      <c r="R1208" t="s">
        <v>8337</v>
      </c>
      <c r="S1208" s="13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123.3759</v>
      </c>
      <c r="Q1209" s="10" t="s">
        <v>8336</v>
      </c>
      <c r="R1209" t="s">
        <v>8337</v>
      </c>
      <c r="S1209" s="13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207.0667</v>
      </c>
      <c r="Q1210" s="10" t="s">
        <v>8336</v>
      </c>
      <c r="R1210" t="s">
        <v>8337</v>
      </c>
      <c r="S1210" s="13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138.26089999999999</v>
      </c>
      <c r="Q1211" s="10" t="s">
        <v>8336</v>
      </c>
      <c r="R1211" t="s">
        <v>8337</v>
      </c>
      <c r="S1211" s="13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493.81549999999999</v>
      </c>
      <c r="Q1212" s="10" t="s">
        <v>8336</v>
      </c>
      <c r="R1212" t="s">
        <v>8337</v>
      </c>
      <c r="S1212" s="13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IFERROR(ROUND(E1213/L1213,4),"N/A")</f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38.8675</v>
      </c>
      <c r="Q1214" s="10" t="s">
        <v>8336</v>
      </c>
      <c r="R1214" t="s">
        <v>8337</v>
      </c>
      <c r="S1214" s="13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61.527799999999999</v>
      </c>
      <c r="Q1215" s="10" t="s">
        <v>8336</v>
      </c>
      <c r="R1215" t="s">
        <v>8337</v>
      </c>
      <c r="S1215" s="13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71.591999999999999</v>
      </c>
      <c r="Q1217" s="10" t="s">
        <v>8336</v>
      </c>
      <c r="R1217" t="s">
        <v>8337</v>
      </c>
      <c r="S1217" s="13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91.882900000000006</v>
      </c>
      <c r="Q1218" s="10" t="s">
        <v>8336</v>
      </c>
      <c r="R1218" t="s">
        <v>8337</v>
      </c>
      <c r="S1218" s="13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148.57380000000001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174.21350000000001</v>
      </c>
      <c r="Q1220" s="10" t="s">
        <v>8336</v>
      </c>
      <c r="R1220" t="s">
        <v>8337</v>
      </c>
      <c r="S1220" s="13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102.8617</v>
      </c>
      <c r="Q1221" s="10" t="s">
        <v>8336</v>
      </c>
      <c r="R1221" t="s">
        <v>8337</v>
      </c>
      <c r="S1221" s="13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111.1786</v>
      </c>
      <c r="Q1222" s="10" t="s">
        <v>8336</v>
      </c>
      <c r="R1222" t="s">
        <v>8337</v>
      </c>
      <c r="S1222" s="13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23.796199999999999</v>
      </c>
      <c r="Q1223" s="10" t="s">
        <v>8336</v>
      </c>
      <c r="R1223" t="s">
        <v>8337</v>
      </c>
      <c r="S1223" s="13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81.268100000000004</v>
      </c>
      <c r="Q1224" s="10" t="s">
        <v>8336</v>
      </c>
      <c r="R1224" t="s">
        <v>8337</v>
      </c>
      <c r="S1224" s="13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116.21469999999999</v>
      </c>
      <c r="Q1225" s="10" t="s">
        <v>8336</v>
      </c>
      <c r="R1225" t="s">
        <v>8337</v>
      </c>
      <c r="S1225" s="13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58.8889</v>
      </c>
      <c r="Q1226" s="10" t="s">
        <v>8323</v>
      </c>
      <c r="R1226" t="s">
        <v>8338</v>
      </c>
      <c r="S1226" s="13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48.424999999999997</v>
      </c>
      <c r="Q1228" s="10" t="s">
        <v>8323</v>
      </c>
      <c r="R1228" t="s">
        <v>8338</v>
      </c>
      <c r="S1228" s="13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t="str">
        <f t="shared" si="76"/>
        <v>N/A</v>
      </c>
      <c r="Q1229" s="10" t="s">
        <v>8323</v>
      </c>
      <c r="R1229" t="s">
        <v>8338</v>
      </c>
      <c r="S1229" s="13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61.041699999999999</v>
      </c>
      <c r="Q1230" s="10" t="s">
        <v>8323</v>
      </c>
      <c r="R1230" t="s">
        <v>8338</v>
      </c>
      <c r="S1230" s="13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t="str">
        <f t="shared" si="76"/>
        <v>N/A</v>
      </c>
      <c r="Q1232" s="10" t="s">
        <v>8323</v>
      </c>
      <c r="R1232" t="s">
        <v>8338</v>
      </c>
      <c r="S1232" s="13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t="str">
        <f t="shared" si="76"/>
        <v>N/A</v>
      </c>
      <c r="Q1233" s="10" t="s">
        <v>8323</v>
      </c>
      <c r="R1233" t="s">
        <v>8338</v>
      </c>
      <c r="S1233" s="13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19.333300000000001</v>
      </c>
      <c r="Q1235" s="10" t="s">
        <v>8323</v>
      </c>
      <c r="R1235" t="s">
        <v>8338</v>
      </c>
      <c r="S1235" s="13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t="str">
        <f t="shared" si="76"/>
        <v>N/A</v>
      </c>
      <c r="Q1236" s="10" t="s">
        <v>8323</v>
      </c>
      <c r="R1236" t="s">
        <v>8338</v>
      </c>
      <c r="S1236" s="13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t="str">
        <f t="shared" si="76"/>
        <v>N/A</v>
      </c>
      <c r="Q1238" s="10" t="s">
        <v>8323</v>
      </c>
      <c r="R1238" t="s">
        <v>8338</v>
      </c>
      <c r="S1238" s="13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t="str">
        <f t="shared" si="76"/>
        <v>N/A</v>
      </c>
      <c r="Q1239" s="10" t="s">
        <v>8323</v>
      </c>
      <c r="R1239" t="s">
        <v>8338</v>
      </c>
      <c r="S1239" s="13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59.333300000000001</v>
      </c>
      <c r="Q1240" s="10" t="s">
        <v>8323</v>
      </c>
      <c r="R1240" t="s">
        <v>8338</v>
      </c>
      <c r="S1240" s="13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t="str">
        <f t="shared" si="76"/>
        <v>N/A</v>
      </c>
      <c r="Q1241" s="10" t="s">
        <v>8323</v>
      </c>
      <c r="R1241" t="s">
        <v>8338</v>
      </c>
      <c r="S1241" s="13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30.125</v>
      </c>
      <c r="Q1242" s="10" t="s">
        <v>8323</v>
      </c>
      <c r="R1242" t="s">
        <v>8338</v>
      </c>
      <c r="S1242" s="13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74.617599999999996</v>
      </c>
      <c r="Q1243" s="10" t="s">
        <v>8323</v>
      </c>
      <c r="R1243" t="s">
        <v>8338</v>
      </c>
      <c r="S1243" s="13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46.133299999999998</v>
      </c>
      <c r="Q1246" s="10" t="s">
        <v>8323</v>
      </c>
      <c r="R1246" t="s">
        <v>8324</v>
      </c>
      <c r="S1246" s="13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141.47059999999999</v>
      </c>
      <c r="Q1247" s="10" t="s">
        <v>8323</v>
      </c>
      <c r="R1247" t="s">
        <v>8324</v>
      </c>
      <c r="S1247" s="13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75.483900000000006</v>
      </c>
      <c r="Q1248" s="10" t="s">
        <v>8323</v>
      </c>
      <c r="R1248" t="s">
        <v>8324</v>
      </c>
      <c r="S1248" s="13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64.254199999999997</v>
      </c>
      <c r="Q1250" s="10" t="s">
        <v>8323</v>
      </c>
      <c r="R1250" t="s">
        <v>8324</v>
      </c>
      <c r="S1250" s="13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64.469099999999997</v>
      </c>
      <c r="Q1251" s="10" t="s">
        <v>8323</v>
      </c>
      <c r="R1251" t="s">
        <v>8324</v>
      </c>
      <c r="S1251" s="13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118.2008</v>
      </c>
      <c r="Q1252" s="10" t="s">
        <v>8323</v>
      </c>
      <c r="R1252" t="s">
        <v>8324</v>
      </c>
      <c r="S1252" s="13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82.540499999999994</v>
      </c>
      <c r="Q1253" s="10" t="s">
        <v>8323</v>
      </c>
      <c r="R1253" t="s">
        <v>8324</v>
      </c>
      <c r="S1253" s="13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34.170200000000001</v>
      </c>
      <c r="Q1254" s="10" t="s">
        <v>8323</v>
      </c>
      <c r="R1254" t="s">
        <v>8324</v>
      </c>
      <c r="S1254" s="13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42.733199999999997</v>
      </c>
      <c r="Q1255" s="10" t="s">
        <v>8323</v>
      </c>
      <c r="R1255" t="s">
        <v>8324</v>
      </c>
      <c r="S1255" s="13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94.489400000000003</v>
      </c>
      <c r="Q1256" s="10" t="s">
        <v>8323</v>
      </c>
      <c r="R1256" t="s">
        <v>8324</v>
      </c>
      <c r="S1256" s="13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55.697200000000002</v>
      </c>
      <c r="Q1257" s="10" t="s">
        <v>8323</v>
      </c>
      <c r="R1257" t="s">
        <v>8324</v>
      </c>
      <c r="S1257" s="13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98.030799999999999</v>
      </c>
      <c r="Q1258" s="10" t="s">
        <v>8323</v>
      </c>
      <c r="R1258" t="s">
        <v>8324</v>
      </c>
      <c r="S1258" s="13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92.1023</v>
      </c>
      <c r="Q1259" s="10" t="s">
        <v>8323</v>
      </c>
      <c r="R1259" t="s">
        <v>8324</v>
      </c>
      <c r="S1259" s="13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38.1755</v>
      </c>
      <c r="Q1260" s="10" t="s">
        <v>8323</v>
      </c>
      <c r="R1260" t="s">
        <v>8324</v>
      </c>
      <c r="S1260" s="13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27.145800000000001</v>
      </c>
      <c r="Q1261" s="10" t="s">
        <v>8323</v>
      </c>
      <c r="R1261" t="s">
        <v>8324</v>
      </c>
      <c r="S1261" s="13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50.6892</v>
      </c>
      <c r="Q1262" s="10" t="s">
        <v>8323</v>
      </c>
      <c r="R1262" t="s">
        <v>8324</v>
      </c>
      <c r="S1262" s="13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38.942300000000003</v>
      </c>
      <c r="Q1263" s="10" t="s">
        <v>8323</v>
      </c>
      <c r="R1263" t="s">
        <v>8324</v>
      </c>
      <c r="S1263" s="13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77.638099999999994</v>
      </c>
      <c r="Q1264" s="10" t="s">
        <v>8323</v>
      </c>
      <c r="R1264" t="s">
        <v>8324</v>
      </c>
      <c r="S1264" s="13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43.5366</v>
      </c>
      <c r="Q1265" s="10" t="s">
        <v>8323</v>
      </c>
      <c r="R1265" t="s">
        <v>8324</v>
      </c>
      <c r="S1265" s="13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31.823499999999999</v>
      </c>
      <c r="Q1266" s="10" t="s">
        <v>8323</v>
      </c>
      <c r="R1266" t="s">
        <v>8324</v>
      </c>
      <c r="S1266" s="13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63.184399999999997</v>
      </c>
      <c r="Q1267" s="10" t="s">
        <v>8323</v>
      </c>
      <c r="R1267" t="s">
        <v>8324</v>
      </c>
      <c r="S1267" s="13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140.8553</v>
      </c>
      <c r="Q1269" s="10" t="s">
        <v>8323</v>
      </c>
      <c r="R1269" t="s">
        <v>8324</v>
      </c>
      <c r="S1269" s="13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76.923100000000005</v>
      </c>
      <c r="Q1270" s="10" t="s">
        <v>8323</v>
      </c>
      <c r="R1270" t="s">
        <v>8324</v>
      </c>
      <c r="S1270" s="13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99.155299999999997</v>
      </c>
      <c r="Q1271" s="10" t="s">
        <v>8323</v>
      </c>
      <c r="R1271" t="s">
        <v>8324</v>
      </c>
      <c r="S1271" s="13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67.881699999999995</v>
      </c>
      <c r="Q1272" s="10" t="s">
        <v>8323</v>
      </c>
      <c r="R1272" t="s">
        <v>8324</v>
      </c>
      <c r="S1272" s="13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246.2903</v>
      </c>
      <c r="Q1273" s="10" t="s">
        <v>8323</v>
      </c>
      <c r="R1273" t="s">
        <v>8324</v>
      </c>
      <c r="S1273" s="13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189.28569999999999</v>
      </c>
      <c r="Q1274" s="10" t="s">
        <v>8323</v>
      </c>
      <c r="R1274" t="s">
        <v>8324</v>
      </c>
      <c r="S1274" s="13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76.666700000000006</v>
      </c>
      <c r="Q1275" s="10" t="s">
        <v>8323</v>
      </c>
      <c r="R1275" t="s">
        <v>8324</v>
      </c>
      <c r="S1275" s="13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82.963300000000004</v>
      </c>
      <c r="Q1276" s="10" t="s">
        <v>8323</v>
      </c>
      <c r="R1276" t="s">
        <v>8324</v>
      </c>
      <c r="S1276" s="13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IFERROR(ROUND(E1277/L1277,4),"N/A")</f>
        <v>62.522100000000002</v>
      </c>
      <c r="Q1277" s="10" t="s">
        <v>8323</v>
      </c>
      <c r="R1277" t="s">
        <v>8324</v>
      </c>
      <c r="S1277" s="13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46.068100000000001</v>
      </c>
      <c r="Q1278" s="10" t="s">
        <v>8323</v>
      </c>
      <c r="R1278" t="s">
        <v>8324</v>
      </c>
      <c r="S1278" s="13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38.543900000000001</v>
      </c>
      <c r="Q1279" s="10" t="s">
        <v>8323</v>
      </c>
      <c r="R1279" t="s">
        <v>8324</v>
      </c>
      <c r="S1279" s="13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53.005299999999998</v>
      </c>
      <c r="Q1280" s="10" t="s">
        <v>8323</v>
      </c>
      <c r="R1280" t="s">
        <v>8324</v>
      </c>
      <c r="S1280" s="13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73.355400000000003</v>
      </c>
      <c r="Q1281" s="10" t="s">
        <v>8323</v>
      </c>
      <c r="R1281" t="s">
        <v>8324</v>
      </c>
      <c r="S1281" s="13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127.9752</v>
      </c>
      <c r="Q1282" s="10" t="s">
        <v>8323</v>
      </c>
      <c r="R1282" t="s">
        <v>8324</v>
      </c>
      <c r="S1282" s="13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104.72969999999999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67.671499999999995</v>
      </c>
      <c r="Q1284" s="10" t="s">
        <v>8323</v>
      </c>
      <c r="R1284" t="s">
        <v>8324</v>
      </c>
      <c r="S1284" s="13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95.931799999999996</v>
      </c>
      <c r="Q1285" s="10" t="s">
        <v>8323</v>
      </c>
      <c r="R1285" t="s">
        <v>8324</v>
      </c>
      <c r="S1285" s="13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65.161299999999997</v>
      </c>
      <c r="Q1286" s="10" t="s">
        <v>8315</v>
      </c>
      <c r="R1286" t="s">
        <v>8316</v>
      </c>
      <c r="S1286" s="13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32.269799999999996</v>
      </c>
      <c r="Q1287" s="10" t="s">
        <v>8315</v>
      </c>
      <c r="R1287" t="s">
        <v>8316</v>
      </c>
      <c r="S1287" s="13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65.868899999999996</v>
      </c>
      <c r="Q1290" s="10" t="s">
        <v>8315</v>
      </c>
      <c r="R1290" t="s">
        <v>8316</v>
      </c>
      <c r="S1290" s="13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36.076900000000002</v>
      </c>
      <c r="Q1291" s="10" t="s">
        <v>8315</v>
      </c>
      <c r="R1291" t="s">
        <v>8316</v>
      </c>
      <c r="S1291" s="13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44.186</v>
      </c>
      <c r="Q1292" s="10" t="s">
        <v>8315</v>
      </c>
      <c r="R1292" t="s">
        <v>8316</v>
      </c>
      <c r="S1292" s="13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104.0714</v>
      </c>
      <c r="Q1293" s="10" t="s">
        <v>8315</v>
      </c>
      <c r="R1293" t="s">
        <v>8316</v>
      </c>
      <c r="S1293" s="13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35.961500000000001</v>
      </c>
      <c r="Q1294" s="10" t="s">
        <v>8315</v>
      </c>
      <c r="R1294" t="s">
        <v>8316</v>
      </c>
      <c r="S1294" s="13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127.79170000000001</v>
      </c>
      <c r="Q1295" s="10" t="s">
        <v>8315</v>
      </c>
      <c r="R1295" t="s">
        <v>8316</v>
      </c>
      <c r="S1295" s="13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27.7273</v>
      </c>
      <c r="Q1296" s="10" t="s">
        <v>8315</v>
      </c>
      <c r="R1296" t="s">
        <v>8316</v>
      </c>
      <c r="S1296" s="13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39.828099999999999</v>
      </c>
      <c r="Q1297" s="10" t="s">
        <v>8315</v>
      </c>
      <c r="R1297" t="s">
        <v>8316</v>
      </c>
      <c r="S1297" s="13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52.173900000000003</v>
      </c>
      <c r="Q1298" s="10" t="s">
        <v>8315</v>
      </c>
      <c r="R1298" t="s">
        <v>8316</v>
      </c>
      <c r="S1298" s="13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92.037800000000004</v>
      </c>
      <c r="Q1299" s="10" t="s">
        <v>8315</v>
      </c>
      <c r="R1299" t="s">
        <v>8316</v>
      </c>
      <c r="S1299" s="13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63.424199999999999</v>
      </c>
      <c r="Q1300" s="10" t="s">
        <v>8315</v>
      </c>
      <c r="R1300" t="s">
        <v>8316</v>
      </c>
      <c r="S1300" s="13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135.625</v>
      </c>
      <c r="Q1301" s="10" t="s">
        <v>8315</v>
      </c>
      <c r="R1301" t="s">
        <v>8316</v>
      </c>
      <c r="S1301" s="13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70.862099999999998</v>
      </c>
      <c r="Q1303" s="10" t="s">
        <v>8315</v>
      </c>
      <c r="R1303" t="s">
        <v>8316</v>
      </c>
      <c r="S1303" s="13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42.214199999999998</v>
      </c>
      <c r="Q1305" s="10" t="s">
        <v>8315</v>
      </c>
      <c r="R1305" t="s">
        <v>8316</v>
      </c>
      <c r="S1305" s="13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152.4135</v>
      </c>
      <c r="Q1306" s="10" t="s">
        <v>8317</v>
      </c>
      <c r="R1306" t="s">
        <v>8319</v>
      </c>
      <c r="S1306" s="13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90.616299999999995</v>
      </c>
      <c r="Q1307" s="10" t="s">
        <v>8317</v>
      </c>
      <c r="R1307" t="s">
        <v>8319</v>
      </c>
      <c r="S1307" s="13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201.60390000000001</v>
      </c>
      <c r="Q1308" s="10" t="s">
        <v>8317</v>
      </c>
      <c r="R1308" t="s">
        <v>8319</v>
      </c>
      <c r="S1308" s="13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127.9333</v>
      </c>
      <c r="Q1309" s="10" t="s">
        <v>8317</v>
      </c>
      <c r="R1309" t="s">
        <v>8319</v>
      </c>
      <c r="S1309" s="13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29.8947</v>
      </c>
      <c r="Q1310" s="10" t="s">
        <v>8317</v>
      </c>
      <c r="R1310" t="s">
        <v>8319</v>
      </c>
      <c r="S1310" s="13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367.97140000000002</v>
      </c>
      <c r="Q1311" s="10" t="s">
        <v>8317</v>
      </c>
      <c r="R1311" t="s">
        <v>8319</v>
      </c>
      <c r="S1311" s="13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129.16669999999999</v>
      </c>
      <c r="Q1312" s="10" t="s">
        <v>8317</v>
      </c>
      <c r="R1312" t="s">
        <v>8319</v>
      </c>
      <c r="S1312" s="13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102.0164</v>
      </c>
      <c r="Q1315" s="10" t="s">
        <v>8317</v>
      </c>
      <c r="R1315" t="s">
        <v>8319</v>
      </c>
      <c r="S1315" s="13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184.36359999999999</v>
      </c>
      <c r="Q1316" s="10" t="s">
        <v>8317</v>
      </c>
      <c r="R1316" t="s">
        <v>8319</v>
      </c>
      <c r="S1316" s="13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162.9194</v>
      </c>
      <c r="Q1317" s="10" t="s">
        <v>8317</v>
      </c>
      <c r="R1317" t="s">
        <v>8319</v>
      </c>
      <c r="S1317" s="13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603.52629999999999</v>
      </c>
      <c r="Q1319" s="10" t="s">
        <v>8317</v>
      </c>
      <c r="R1319" t="s">
        <v>8319</v>
      </c>
      <c r="S1319" s="13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45.407400000000003</v>
      </c>
      <c r="Q1320" s="10" t="s">
        <v>8317</v>
      </c>
      <c r="R1320" t="s">
        <v>8319</v>
      </c>
      <c r="S1320" s="13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97.333299999999994</v>
      </c>
      <c r="Q1321" s="10" t="s">
        <v>8317</v>
      </c>
      <c r="R1321" t="s">
        <v>8319</v>
      </c>
      <c r="S1321" s="13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167.66669999999999</v>
      </c>
      <c r="Q1322" s="10" t="s">
        <v>8317</v>
      </c>
      <c r="R1322" t="s">
        <v>8319</v>
      </c>
      <c r="S1322" s="13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859.85709999999995</v>
      </c>
      <c r="Q1323" s="10" t="s">
        <v>8317</v>
      </c>
      <c r="R1323" t="s">
        <v>8319</v>
      </c>
      <c r="S1323" s="13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30.2727</v>
      </c>
      <c r="Q1325" s="10" t="s">
        <v>8317</v>
      </c>
      <c r="R1325" t="s">
        <v>8319</v>
      </c>
      <c r="S1325" s="13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54.666699999999999</v>
      </c>
      <c r="Q1326" s="10" t="s">
        <v>8317</v>
      </c>
      <c r="R1326" t="s">
        <v>8319</v>
      </c>
      <c r="S1326" s="13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102.7273</v>
      </c>
      <c r="Q1328" s="10" t="s">
        <v>8317</v>
      </c>
      <c r="R1328" t="s">
        <v>8319</v>
      </c>
      <c r="S1328" s="13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41.5854</v>
      </c>
      <c r="Q1329" s="10" t="s">
        <v>8317</v>
      </c>
      <c r="R1329" t="s">
        <v>8319</v>
      </c>
      <c r="S1329" s="13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116.5333</v>
      </c>
      <c r="Q1330" s="10" t="s">
        <v>8317</v>
      </c>
      <c r="R1330" t="s">
        <v>8319</v>
      </c>
      <c r="S1330" s="13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45.333300000000001</v>
      </c>
      <c r="Q1331" s="10" t="s">
        <v>8317</v>
      </c>
      <c r="R1331" t="s">
        <v>8319</v>
      </c>
      <c r="S1331" s="13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t="str">
        <f t="shared" si="80"/>
        <v>N/A</v>
      </c>
      <c r="Q1334" s="10" t="s">
        <v>8317</v>
      </c>
      <c r="R1334" t="s">
        <v>8319</v>
      </c>
      <c r="S1334" s="13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t="str">
        <f t="shared" si="80"/>
        <v>N/A</v>
      </c>
      <c r="Q1335" s="10" t="s">
        <v>8317</v>
      </c>
      <c r="R1335" t="s">
        <v>8319</v>
      </c>
      <c r="S1335" s="13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51.822499999999998</v>
      </c>
      <c r="Q1336" s="10" t="s">
        <v>8317</v>
      </c>
      <c r="R1336" t="s">
        <v>8319</v>
      </c>
      <c r="S1336" s="13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379.22770000000003</v>
      </c>
      <c r="Q1338" s="10" t="s">
        <v>8317</v>
      </c>
      <c r="R1338" t="s">
        <v>8319</v>
      </c>
      <c r="S1338" s="13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176.36429999999999</v>
      </c>
      <c r="Q1339" s="10" t="s">
        <v>8317</v>
      </c>
      <c r="R1339" t="s">
        <v>8319</v>
      </c>
      <c r="S1339" s="13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66.066699999999997</v>
      </c>
      <c r="Q1340" s="10" t="s">
        <v>8317</v>
      </c>
      <c r="R1340" t="s">
        <v>8319</v>
      </c>
      <c r="S1340" s="13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IFERROR(ROUND(E1341/L1341,4),"N/A")</f>
        <v>89.648600000000002</v>
      </c>
      <c r="Q1341" s="10" t="s">
        <v>8317</v>
      </c>
      <c r="R1341" t="s">
        <v>8319</v>
      </c>
      <c r="S1341" s="13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t="str">
        <f t="shared" si="84"/>
        <v>N/A</v>
      </c>
      <c r="Q1342" s="10" t="s">
        <v>8317</v>
      </c>
      <c r="R1342" t="s">
        <v>8319</v>
      </c>
      <c r="S1342" s="13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382.3913</v>
      </c>
      <c r="Q1343" s="10" t="s">
        <v>8317</v>
      </c>
      <c r="R1343" t="s">
        <v>8319</v>
      </c>
      <c r="S1343" s="13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158.35599999999999</v>
      </c>
      <c r="Q1345" s="10" t="s">
        <v>8317</v>
      </c>
      <c r="R1345" t="s">
        <v>8319</v>
      </c>
      <c r="S1345" s="13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40.762599999999999</v>
      </c>
      <c r="Q1346" s="10" t="s">
        <v>8320</v>
      </c>
      <c r="R1346" t="s">
        <v>8321</v>
      </c>
      <c r="S1346" s="13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53.571399999999997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48.4497</v>
      </c>
      <c r="Q1348" s="10" t="s">
        <v>8320</v>
      </c>
      <c r="R1348" t="s">
        <v>8321</v>
      </c>
      <c r="S1348" s="13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82.419399999999996</v>
      </c>
      <c r="Q1349" s="10" t="s">
        <v>8320</v>
      </c>
      <c r="R1349" t="s">
        <v>8321</v>
      </c>
      <c r="S1349" s="13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230.19229999999999</v>
      </c>
      <c r="Q1350" s="10" t="s">
        <v>8320</v>
      </c>
      <c r="R1350" t="s">
        <v>8321</v>
      </c>
      <c r="S1350" s="13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59.360500000000002</v>
      </c>
      <c r="Q1351" s="10" t="s">
        <v>8320</v>
      </c>
      <c r="R1351" t="s">
        <v>8321</v>
      </c>
      <c r="S1351" s="13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66.698700000000002</v>
      </c>
      <c r="Q1352" s="10" t="s">
        <v>8320</v>
      </c>
      <c r="R1352" t="s">
        <v>8321</v>
      </c>
      <c r="S1352" s="13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168.77500000000001</v>
      </c>
      <c r="Q1353" s="10" t="s">
        <v>8320</v>
      </c>
      <c r="R1353" t="s">
        <v>8321</v>
      </c>
      <c r="S1353" s="13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59.973599999999998</v>
      </c>
      <c r="Q1354" s="10" t="s">
        <v>8320</v>
      </c>
      <c r="R1354" t="s">
        <v>8321</v>
      </c>
      <c r="S1354" s="13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31.8095</v>
      </c>
      <c r="Q1355" s="10" t="s">
        <v>8320</v>
      </c>
      <c r="R1355" t="s">
        <v>8321</v>
      </c>
      <c r="S1355" s="13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24.421900000000001</v>
      </c>
      <c r="Q1356" s="10" t="s">
        <v>8320</v>
      </c>
      <c r="R1356" t="s">
        <v>8321</v>
      </c>
      <c r="S1356" s="13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25.347100000000001</v>
      </c>
      <c r="Q1357" s="10" t="s">
        <v>8320</v>
      </c>
      <c r="R1357" t="s">
        <v>8321</v>
      </c>
      <c r="S1357" s="13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71.443200000000004</v>
      </c>
      <c r="Q1358" s="10" t="s">
        <v>8320</v>
      </c>
      <c r="R1358" t="s">
        <v>8321</v>
      </c>
      <c r="S1358" s="13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38.553800000000003</v>
      </c>
      <c r="Q1359" s="10" t="s">
        <v>8320</v>
      </c>
      <c r="R1359" t="s">
        <v>8321</v>
      </c>
      <c r="S1359" s="13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68.3673</v>
      </c>
      <c r="Q1360" s="10" t="s">
        <v>8320</v>
      </c>
      <c r="R1360" t="s">
        <v>8321</v>
      </c>
      <c r="S1360" s="13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40.210500000000003</v>
      </c>
      <c r="Q1361" s="10" t="s">
        <v>8320</v>
      </c>
      <c r="R1361" t="s">
        <v>8321</v>
      </c>
      <c r="S1361" s="13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32.074100000000001</v>
      </c>
      <c r="Q1362" s="10" t="s">
        <v>8320</v>
      </c>
      <c r="R1362" t="s">
        <v>8321</v>
      </c>
      <c r="S1362" s="13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28.6326</v>
      </c>
      <c r="Q1363" s="10" t="s">
        <v>8320</v>
      </c>
      <c r="R1363" t="s">
        <v>8321</v>
      </c>
      <c r="S1363" s="13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3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346.04169999999999</v>
      </c>
      <c r="Q1366" s="10" t="s">
        <v>8323</v>
      </c>
      <c r="R1366" t="s">
        <v>8324</v>
      </c>
      <c r="S1366" s="13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81.739099999999993</v>
      </c>
      <c r="Q1367" s="10" t="s">
        <v>8323</v>
      </c>
      <c r="R1367" t="s">
        <v>8324</v>
      </c>
      <c r="S1367" s="13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64.535300000000007</v>
      </c>
      <c r="Q1368" s="10" t="s">
        <v>8323</v>
      </c>
      <c r="R1368" t="s">
        <v>8324</v>
      </c>
      <c r="S1368" s="13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63.477800000000002</v>
      </c>
      <c r="Q1369" s="10" t="s">
        <v>8323</v>
      </c>
      <c r="R1369" t="s">
        <v>8324</v>
      </c>
      <c r="S1369" s="13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63.620699999999999</v>
      </c>
      <c r="Q1370" s="10" t="s">
        <v>8323</v>
      </c>
      <c r="R1370" t="s">
        <v>8324</v>
      </c>
      <c r="S1370" s="13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83.967100000000002</v>
      </c>
      <c r="Q1371" s="10" t="s">
        <v>8323</v>
      </c>
      <c r="R1371" t="s">
        <v>8324</v>
      </c>
      <c r="S1371" s="13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107.0714</v>
      </c>
      <c r="Q1373" s="10" t="s">
        <v>8323</v>
      </c>
      <c r="R1373" t="s">
        <v>8324</v>
      </c>
      <c r="S1373" s="13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201.94229999999999</v>
      </c>
      <c r="Q1375" s="10" t="s">
        <v>8323</v>
      </c>
      <c r="R1375" t="s">
        <v>8324</v>
      </c>
      <c r="S1375" s="13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43.060600000000001</v>
      </c>
      <c r="Q1376" s="10" t="s">
        <v>8323</v>
      </c>
      <c r="R1376" t="s">
        <v>8324</v>
      </c>
      <c r="S1376" s="13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62.871600000000001</v>
      </c>
      <c r="Q1377" s="10" t="s">
        <v>8323</v>
      </c>
      <c r="R1377" t="s">
        <v>8324</v>
      </c>
      <c r="S1377" s="13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55.607100000000003</v>
      </c>
      <c r="Q1378" s="10" t="s">
        <v>8323</v>
      </c>
      <c r="R1378" t="s">
        <v>8324</v>
      </c>
      <c r="S1378" s="13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48.709699999999998</v>
      </c>
      <c r="Q1379" s="10" t="s">
        <v>8323</v>
      </c>
      <c r="R1379" t="s">
        <v>8324</v>
      </c>
      <c r="S1379" s="13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30.578900000000001</v>
      </c>
      <c r="Q1380" s="10" t="s">
        <v>8323</v>
      </c>
      <c r="R1380" t="s">
        <v>8324</v>
      </c>
      <c r="S1380" s="13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73.907300000000006</v>
      </c>
      <c r="Q1381" s="10" t="s">
        <v>8323</v>
      </c>
      <c r="R1381" t="s">
        <v>8324</v>
      </c>
      <c r="S1381" s="13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73.356200000000001</v>
      </c>
      <c r="Q1383" s="10" t="s">
        <v>8323</v>
      </c>
      <c r="R1383" t="s">
        <v>8324</v>
      </c>
      <c r="S1383" s="13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56.412199999999999</v>
      </c>
      <c r="Q1384" s="10" t="s">
        <v>8323</v>
      </c>
      <c r="R1384" t="s">
        <v>8324</v>
      </c>
      <c r="S1384" s="13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50.247300000000003</v>
      </c>
      <c r="Q1385" s="10" t="s">
        <v>8323</v>
      </c>
      <c r="R1385" t="s">
        <v>8324</v>
      </c>
      <c r="S1385" s="13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68.936499999999995</v>
      </c>
      <c r="Q1386" s="10" t="s">
        <v>8323</v>
      </c>
      <c r="R1386" t="s">
        <v>8324</v>
      </c>
      <c r="S1386" s="13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65.914100000000005</v>
      </c>
      <c r="Q1387" s="10" t="s">
        <v>8323</v>
      </c>
      <c r="R1387" t="s">
        <v>8324</v>
      </c>
      <c r="S1387" s="13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70.064099999999996</v>
      </c>
      <c r="Q1389" s="10" t="s">
        <v>8323</v>
      </c>
      <c r="R1389" t="s">
        <v>8324</v>
      </c>
      <c r="S1389" s="13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60.181899999999999</v>
      </c>
      <c r="Q1390" s="10" t="s">
        <v>8323</v>
      </c>
      <c r="R1390" t="s">
        <v>8324</v>
      </c>
      <c r="S1390" s="13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21.382400000000001</v>
      </c>
      <c r="Q1391" s="10" t="s">
        <v>8323</v>
      </c>
      <c r="R1391" t="s">
        <v>8324</v>
      </c>
      <c r="S1391" s="13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160.7895</v>
      </c>
      <c r="Q1392" s="10" t="s">
        <v>8323</v>
      </c>
      <c r="R1392" t="s">
        <v>8324</v>
      </c>
      <c r="S1392" s="13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42.384599999999999</v>
      </c>
      <c r="Q1393" s="10" t="s">
        <v>8323</v>
      </c>
      <c r="R1393" t="s">
        <v>8324</v>
      </c>
      <c r="S1393" s="13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27.317299999999999</v>
      </c>
      <c r="Q1394" s="10" t="s">
        <v>8323</v>
      </c>
      <c r="R1394" t="s">
        <v>8324</v>
      </c>
      <c r="S1394" s="13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196.82689999999999</v>
      </c>
      <c r="Q1395" s="10" t="s">
        <v>8323</v>
      </c>
      <c r="R1395" t="s">
        <v>8324</v>
      </c>
      <c r="S1395" s="13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53.882399999999997</v>
      </c>
      <c r="Q1396" s="10" t="s">
        <v>8323</v>
      </c>
      <c r="R1396" t="s">
        <v>8324</v>
      </c>
      <c r="S1396" s="13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47.756100000000004</v>
      </c>
      <c r="Q1397" s="10" t="s">
        <v>8323</v>
      </c>
      <c r="R1397" t="s">
        <v>8324</v>
      </c>
      <c r="S1397" s="13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88.191800000000001</v>
      </c>
      <c r="Q1398" s="10" t="s">
        <v>8323</v>
      </c>
      <c r="R1398" t="s">
        <v>8324</v>
      </c>
      <c r="S1398" s="13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72.057000000000002</v>
      </c>
      <c r="Q1399" s="10" t="s">
        <v>8323</v>
      </c>
      <c r="R1399" t="s">
        <v>8324</v>
      </c>
      <c r="S1399" s="13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74.246200000000002</v>
      </c>
      <c r="Q1400" s="10" t="s">
        <v>8323</v>
      </c>
      <c r="R1400" t="s">
        <v>8324</v>
      </c>
      <c r="S1400" s="13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61.701099999999997</v>
      </c>
      <c r="Q1401" s="10" t="s">
        <v>8323</v>
      </c>
      <c r="R1401" t="s">
        <v>8324</v>
      </c>
      <c r="S1401" s="13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17.235299999999999</v>
      </c>
      <c r="Q1402" s="10" t="s">
        <v>8323</v>
      </c>
      <c r="R1402" t="s">
        <v>8324</v>
      </c>
      <c r="S1402" s="13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51.720799999999997</v>
      </c>
      <c r="Q1403" s="10" t="s">
        <v>8323</v>
      </c>
      <c r="R1403" t="s">
        <v>8324</v>
      </c>
      <c r="S1403" s="13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24.150400000000001</v>
      </c>
      <c r="Q1404" s="10" t="s">
        <v>8323</v>
      </c>
      <c r="R1404" t="s">
        <v>8324</v>
      </c>
      <c r="S1404" s="13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IFERROR(ROUND(E1405/L1405,4),"N/A")</f>
        <v>62.166699999999999</v>
      </c>
      <c r="Q1405" s="10" t="s">
        <v>8323</v>
      </c>
      <c r="R1405" t="s">
        <v>8324</v>
      </c>
      <c r="S1405" s="13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6.1764999999999999</v>
      </c>
      <c r="Q1407" s="10" t="s">
        <v>8320</v>
      </c>
      <c r="R1407" t="s">
        <v>8339</v>
      </c>
      <c r="S1407" s="13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 t="str">
        <f t="shared" si="88"/>
        <v>N/A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2.3332999999999999</v>
      </c>
      <c r="Q1413" s="10" t="s">
        <v>8320</v>
      </c>
      <c r="R1413" t="s">
        <v>8339</v>
      </c>
      <c r="S1413" s="13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24.615400000000001</v>
      </c>
      <c r="Q1414" s="10" t="s">
        <v>8320</v>
      </c>
      <c r="R1414" t="s">
        <v>8339</v>
      </c>
      <c r="S1414" s="13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3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88.888900000000007</v>
      </c>
      <c r="Q1417" s="10" t="s">
        <v>8320</v>
      </c>
      <c r="R1417" t="s">
        <v>8339</v>
      </c>
      <c r="S1417" s="13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t="str">
        <f t="shared" si="88"/>
        <v>N/A</v>
      </c>
      <c r="Q1418" s="10" t="s">
        <v>8320</v>
      </c>
      <c r="R1418" t="s">
        <v>8339</v>
      </c>
      <c r="S1418" s="13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109.0714</v>
      </c>
      <c r="Q1426" s="10" t="s">
        <v>8320</v>
      </c>
      <c r="R1426" t="s">
        <v>8339</v>
      </c>
      <c r="S1426" s="13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t="str">
        <f t="shared" si="88"/>
        <v>N/A</v>
      </c>
      <c r="Q1427" s="10" t="s">
        <v>8320</v>
      </c>
      <c r="R1427" t="s">
        <v>8339</v>
      </c>
      <c r="S1427" s="13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t="str">
        <f t="shared" si="88"/>
        <v>N/A</v>
      </c>
      <c r="Q1428" s="10" t="s">
        <v>8320</v>
      </c>
      <c r="R1428" t="s">
        <v>8339</v>
      </c>
      <c r="S1428" s="13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t="str">
        <f t="shared" si="88"/>
        <v>N/A</v>
      </c>
      <c r="Q1431" s="10" t="s">
        <v>8320</v>
      </c>
      <c r="R1431" t="s">
        <v>8339</v>
      </c>
      <c r="S1431" s="13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115.5532</v>
      </c>
      <c r="Q1433" s="10" t="s">
        <v>8320</v>
      </c>
      <c r="R1433" t="s">
        <v>8339</v>
      </c>
      <c r="S1433" s="13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t="str">
        <f t="shared" si="88"/>
        <v>N/A</v>
      </c>
      <c r="Q1434" s="10" t="s">
        <v>8320</v>
      </c>
      <c r="R1434" t="s">
        <v>8339</v>
      </c>
      <c r="S1434" s="13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744.54549999999995</v>
      </c>
      <c r="Q1436" s="10" t="s">
        <v>8320</v>
      </c>
      <c r="R1436" t="s">
        <v>8339</v>
      </c>
      <c r="S1436" s="13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36.681800000000003</v>
      </c>
      <c r="Q1439" s="10" t="s">
        <v>8320</v>
      </c>
      <c r="R1439" t="s">
        <v>8339</v>
      </c>
      <c r="S1439" s="13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673.33330000000001</v>
      </c>
      <c r="Q1443" s="10" t="s">
        <v>8320</v>
      </c>
      <c r="R1443" t="s">
        <v>8339</v>
      </c>
      <c r="S1443" s="13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t="str">
        <f t="shared" si="88"/>
        <v>N/A</v>
      </c>
      <c r="Q1444" s="10" t="s">
        <v>8320</v>
      </c>
      <c r="R1444" t="s">
        <v>8339</v>
      </c>
      <c r="S1444" s="13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t="str">
        <f t="shared" si="88"/>
        <v>N/A</v>
      </c>
      <c r="Q1445" s="10" t="s">
        <v>8320</v>
      </c>
      <c r="R1445" t="s">
        <v>8339</v>
      </c>
      <c r="S1445" s="13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t="str">
        <f t="shared" si="88"/>
        <v>N/A</v>
      </c>
      <c r="Q1446" s="10" t="s">
        <v>8320</v>
      </c>
      <c r="R1446" t="s">
        <v>8339</v>
      </c>
      <c r="S1446" s="13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t="str">
        <f t="shared" si="88"/>
        <v>N/A</v>
      </c>
      <c r="Q1447" s="10" t="s">
        <v>8320</v>
      </c>
      <c r="R1447" t="s">
        <v>8339</v>
      </c>
      <c r="S1447" s="13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t="str">
        <f t="shared" si="88"/>
        <v>N/A</v>
      </c>
      <c r="Q1448" s="10" t="s">
        <v>8320</v>
      </c>
      <c r="R1448" t="s">
        <v>8339</v>
      </c>
      <c r="S1448" s="13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t="str">
        <f t="shared" si="88"/>
        <v>N/A</v>
      </c>
      <c r="Q1450" s="10" t="s">
        <v>8320</v>
      </c>
      <c r="R1450" t="s">
        <v>8339</v>
      </c>
      <c r="S1450" s="13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t="str">
        <f t="shared" si="88"/>
        <v>N/A</v>
      </c>
      <c r="Q1451" s="10" t="s">
        <v>8320</v>
      </c>
      <c r="R1451" t="s">
        <v>8339</v>
      </c>
      <c r="S1451" s="13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t="str">
        <f t="shared" si="88"/>
        <v>N/A</v>
      </c>
      <c r="Q1454" s="10" t="s">
        <v>8320</v>
      </c>
      <c r="R1454" t="s">
        <v>8339</v>
      </c>
      <c r="S1454" s="13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t="str">
        <f t="shared" si="88"/>
        <v>N/A</v>
      </c>
      <c r="Q1455" s="10" t="s">
        <v>8320</v>
      </c>
      <c r="R1455" t="s">
        <v>8339</v>
      </c>
      <c r="S1455" s="13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48.333300000000001</v>
      </c>
      <c r="Q1458" s="10" t="s">
        <v>8320</v>
      </c>
      <c r="R1458" t="s">
        <v>8339</v>
      </c>
      <c r="S1458" s="13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t="str">
        <f t="shared" si="88"/>
        <v>N/A</v>
      </c>
      <c r="Q1459" s="10" t="s">
        <v>8320</v>
      </c>
      <c r="R1459" t="s">
        <v>8339</v>
      </c>
      <c r="S1459" s="13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t="str">
        <f t="shared" si="88"/>
        <v>N/A</v>
      </c>
      <c r="Q1460" s="10" t="s">
        <v>8320</v>
      </c>
      <c r="R1460" t="s">
        <v>8339</v>
      </c>
      <c r="S1460" s="13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t="str">
        <f t="shared" si="88"/>
        <v>N/A</v>
      </c>
      <c r="Q1461" s="10" t="s">
        <v>8320</v>
      </c>
      <c r="R1461" t="s">
        <v>8339</v>
      </c>
      <c r="S1461" s="13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t="str">
        <f t="shared" si="88"/>
        <v>N/A</v>
      </c>
      <c r="Q1462" s="10" t="s">
        <v>8320</v>
      </c>
      <c r="R1462" t="s">
        <v>8339</v>
      </c>
      <c r="S1462" s="13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44.666699999999999</v>
      </c>
      <c r="Q1463" s="10" t="s">
        <v>8320</v>
      </c>
      <c r="R1463" t="s">
        <v>8340</v>
      </c>
      <c r="S1463" s="13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28.937999999999999</v>
      </c>
      <c r="Q1464" s="10" t="s">
        <v>8320</v>
      </c>
      <c r="R1464" t="s">
        <v>8340</v>
      </c>
      <c r="S1464" s="13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34.8718</v>
      </c>
      <c r="Q1466" s="10" t="s">
        <v>8320</v>
      </c>
      <c r="R1466" t="s">
        <v>8340</v>
      </c>
      <c r="S1466" s="13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52.622700000000002</v>
      </c>
      <c r="Q1467" s="10" t="s">
        <v>8320</v>
      </c>
      <c r="R1467" t="s">
        <v>8340</v>
      </c>
      <c r="S1467" s="13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69.598299999999995</v>
      </c>
      <c r="Q1468" s="10" t="s">
        <v>8320</v>
      </c>
      <c r="R1468" t="s">
        <v>8340</v>
      </c>
      <c r="S1468" s="13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IFERROR(ROUND(E1469/L1469,4),"N/A")</f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33.191099999999999</v>
      </c>
      <c r="Q1470" s="10" t="s">
        <v>8320</v>
      </c>
      <c r="R1470" t="s">
        <v>8340</v>
      </c>
      <c r="S1470" s="13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149.46420000000001</v>
      </c>
      <c r="Q1471" s="10" t="s">
        <v>8320</v>
      </c>
      <c r="R1471" t="s">
        <v>8340</v>
      </c>
      <c r="S1471" s="13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23.172799999999999</v>
      </c>
      <c r="Q1472" s="10" t="s">
        <v>8320</v>
      </c>
      <c r="R1472" t="s">
        <v>8340</v>
      </c>
      <c r="S1472" s="13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96.877600000000001</v>
      </c>
      <c r="Q1473" s="10" t="s">
        <v>8320</v>
      </c>
      <c r="R1473" t="s">
        <v>8340</v>
      </c>
      <c r="S1473" s="13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103.2024</v>
      </c>
      <c r="Q1474" s="10" t="s">
        <v>8320</v>
      </c>
      <c r="R1474" t="s">
        <v>8340</v>
      </c>
      <c r="S1474" s="13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38.462600000000002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44.315800000000003</v>
      </c>
      <c r="Q1476" s="10" t="s">
        <v>8320</v>
      </c>
      <c r="R1476" t="s">
        <v>8340</v>
      </c>
      <c r="S1476" s="13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64.173400000000001</v>
      </c>
      <c r="Q1477" s="10" t="s">
        <v>8320</v>
      </c>
      <c r="R1477" t="s">
        <v>8340</v>
      </c>
      <c r="S1477" s="13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43.333300000000001</v>
      </c>
      <c r="Q1478" s="10" t="s">
        <v>8320</v>
      </c>
      <c r="R1478" t="s">
        <v>8340</v>
      </c>
      <c r="S1478" s="13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90.495900000000006</v>
      </c>
      <c r="Q1479" s="10" t="s">
        <v>8320</v>
      </c>
      <c r="R1479" t="s">
        <v>8340</v>
      </c>
      <c r="S1479" s="13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29.187200000000001</v>
      </c>
      <c r="Q1480" s="10" t="s">
        <v>8320</v>
      </c>
      <c r="R1480" t="s">
        <v>8340</v>
      </c>
      <c r="S1480" s="13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30.957699999999999</v>
      </c>
      <c r="Q1481" s="10" t="s">
        <v>8320</v>
      </c>
      <c r="R1481" t="s">
        <v>8340</v>
      </c>
      <c r="S1481" s="13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92.157799999999995</v>
      </c>
      <c r="Q1482" s="10" t="s">
        <v>8320</v>
      </c>
      <c r="R1482" t="s">
        <v>8340</v>
      </c>
      <c r="S1482" s="13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3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t="str">
        <f t="shared" si="92"/>
        <v>N/A</v>
      </c>
      <c r="Q1486" s="10" t="s">
        <v>8320</v>
      </c>
      <c r="R1486" t="s">
        <v>8322</v>
      </c>
      <c r="S1486" s="13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t="str">
        <f t="shared" si="92"/>
        <v>N/A</v>
      </c>
      <c r="Q1489" s="10" t="s">
        <v>8320</v>
      </c>
      <c r="R1489" t="s">
        <v>8322</v>
      </c>
      <c r="S1489" s="13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t="str">
        <f t="shared" si="92"/>
        <v>N/A</v>
      </c>
      <c r="Q1491" s="10" t="s">
        <v>8320</v>
      </c>
      <c r="R1491" t="s">
        <v>8322</v>
      </c>
      <c r="S1491" s="13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47.1053</v>
      </c>
      <c r="Q1492" s="10" t="s">
        <v>8320</v>
      </c>
      <c r="R1492" t="s">
        <v>8322</v>
      </c>
      <c r="S1492" s="13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t="str">
        <f t="shared" si="92"/>
        <v>N/A</v>
      </c>
      <c r="Q1495" s="10" t="s">
        <v>8320</v>
      </c>
      <c r="R1495" t="s">
        <v>8322</v>
      </c>
      <c r="S1495" s="13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40.454500000000003</v>
      </c>
      <c r="Q1496" s="10" t="s">
        <v>8320</v>
      </c>
      <c r="R1496" t="s">
        <v>8322</v>
      </c>
      <c r="S1496" s="13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t="str">
        <f t="shared" si="92"/>
        <v>N/A</v>
      </c>
      <c r="Q1497" s="10" t="s">
        <v>8320</v>
      </c>
      <c r="R1497" t="s">
        <v>8322</v>
      </c>
      <c r="S1497" s="13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t="str">
        <f t="shared" si="92"/>
        <v>N/A</v>
      </c>
      <c r="Q1498" s="10" t="s">
        <v>8320</v>
      </c>
      <c r="R1498" t="s">
        <v>8322</v>
      </c>
      <c r="S1498" s="13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3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46.7333</v>
      </c>
      <c r="Q1502" s="10" t="s">
        <v>8320</v>
      </c>
      <c r="R1502" t="s">
        <v>8322</v>
      </c>
      <c r="S1502" s="13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97.731099999999998</v>
      </c>
      <c r="Q1503" s="10" t="s">
        <v>8336</v>
      </c>
      <c r="R1503" t="s">
        <v>8337</v>
      </c>
      <c r="S1503" s="13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67.835899999999995</v>
      </c>
      <c r="Q1504" s="10" t="s">
        <v>8336</v>
      </c>
      <c r="R1504" t="s">
        <v>8337</v>
      </c>
      <c r="S1504" s="13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56.984900000000003</v>
      </c>
      <c r="Q1505" s="10" t="s">
        <v>8336</v>
      </c>
      <c r="R1505" t="s">
        <v>8337</v>
      </c>
      <c r="S1505" s="13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67.159899999999993</v>
      </c>
      <c r="Q1506" s="10" t="s">
        <v>8336</v>
      </c>
      <c r="R1506" t="s">
        <v>8337</v>
      </c>
      <c r="S1506" s="13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48.037700000000001</v>
      </c>
      <c r="Q1507" s="10" t="s">
        <v>8336</v>
      </c>
      <c r="R1507" t="s">
        <v>8337</v>
      </c>
      <c r="S1507" s="13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38.860500000000002</v>
      </c>
      <c r="Q1508" s="10" t="s">
        <v>8336</v>
      </c>
      <c r="R1508" t="s">
        <v>8337</v>
      </c>
      <c r="S1508" s="13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78.181799999999996</v>
      </c>
      <c r="Q1509" s="10" t="s">
        <v>8336</v>
      </c>
      <c r="R1509" t="s">
        <v>8337</v>
      </c>
      <c r="S1509" s="13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97.113699999999994</v>
      </c>
      <c r="Q1510" s="10" t="s">
        <v>8336</v>
      </c>
      <c r="R1510" t="s">
        <v>8337</v>
      </c>
      <c r="S1510" s="13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110.39400000000001</v>
      </c>
      <c r="Q1511" s="10" t="s">
        <v>8336</v>
      </c>
      <c r="R1511" t="s">
        <v>8337</v>
      </c>
      <c r="S1511" s="13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39.915100000000002</v>
      </c>
      <c r="Q1512" s="10" t="s">
        <v>8336</v>
      </c>
      <c r="R1512" t="s">
        <v>8337</v>
      </c>
      <c r="S1512" s="13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75.975700000000003</v>
      </c>
      <c r="Q1513" s="10" t="s">
        <v>8336</v>
      </c>
      <c r="R1513" t="s">
        <v>8337</v>
      </c>
      <c r="S1513" s="13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58.379100000000001</v>
      </c>
      <c r="Q1514" s="10" t="s">
        <v>8336</v>
      </c>
      <c r="R1514" t="s">
        <v>8337</v>
      </c>
      <c r="S1514" s="13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55.820900000000002</v>
      </c>
      <c r="Q1515" s="10" t="s">
        <v>8336</v>
      </c>
      <c r="R1515" t="s">
        <v>8337</v>
      </c>
      <c r="S1515" s="13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151.24430000000001</v>
      </c>
      <c r="Q1516" s="10" t="s">
        <v>8336</v>
      </c>
      <c r="R1516" t="s">
        <v>8337</v>
      </c>
      <c r="S1516" s="13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849.6703</v>
      </c>
      <c r="Q1517" s="10" t="s">
        <v>8336</v>
      </c>
      <c r="R1517" t="s">
        <v>8337</v>
      </c>
      <c r="S1517" s="13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159.2414</v>
      </c>
      <c r="Q1518" s="10" t="s">
        <v>8336</v>
      </c>
      <c r="R1518" t="s">
        <v>8337</v>
      </c>
      <c r="S1518" s="13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39.507300000000001</v>
      </c>
      <c r="Q1519" s="10" t="s">
        <v>8336</v>
      </c>
      <c r="R1519" t="s">
        <v>8337</v>
      </c>
      <c r="S1519" s="13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130.52969999999999</v>
      </c>
      <c r="Q1520" s="10" t="s">
        <v>8336</v>
      </c>
      <c r="R1520" t="s">
        <v>8337</v>
      </c>
      <c r="S1520" s="13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64.156899999999993</v>
      </c>
      <c r="Q1521" s="10" t="s">
        <v>8336</v>
      </c>
      <c r="R1521" t="s">
        <v>8337</v>
      </c>
      <c r="S1521" s="13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111.5269</v>
      </c>
      <c r="Q1522" s="10" t="s">
        <v>8336</v>
      </c>
      <c r="R1522" t="s">
        <v>8337</v>
      </c>
      <c r="S1522" s="13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170.4468</v>
      </c>
      <c r="Q1523" s="10" t="s">
        <v>8336</v>
      </c>
      <c r="R1523" t="s">
        <v>8337</v>
      </c>
      <c r="S1523" s="13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133.73920000000001</v>
      </c>
      <c r="Q1524" s="10" t="s">
        <v>8336</v>
      </c>
      <c r="R1524" t="s">
        <v>8337</v>
      </c>
      <c r="S1524" s="13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95.834000000000003</v>
      </c>
      <c r="Q1525" s="10" t="s">
        <v>8336</v>
      </c>
      <c r="R1525" t="s">
        <v>8337</v>
      </c>
      <c r="S1525" s="13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221.78569999999999</v>
      </c>
      <c r="Q1526" s="10" t="s">
        <v>8336</v>
      </c>
      <c r="R1526" t="s">
        <v>8337</v>
      </c>
      <c r="S1526" s="13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32.315399999999997</v>
      </c>
      <c r="Q1527" s="10" t="s">
        <v>8336</v>
      </c>
      <c r="R1527" t="s">
        <v>8337</v>
      </c>
      <c r="S1527" s="13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98.839299999999994</v>
      </c>
      <c r="Q1528" s="10" t="s">
        <v>8336</v>
      </c>
      <c r="R1528" t="s">
        <v>8337</v>
      </c>
      <c r="S1528" s="13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55.222099999999998</v>
      </c>
      <c r="Q1529" s="10" t="s">
        <v>8336</v>
      </c>
      <c r="R1529" t="s">
        <v>8337</v>
      </c>
      <c r="S1529" s="13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52.793799999999997</v>
      </c>
      <c r="Q1530" s="10" t="s">
        <v>8336</v>
      </c>
      <c r="R1530" t="s">
        <v>8337</v>
      </c>
      <c r="S1530" s="13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135.66669999999999</v>
      </c>
      <c r="Q1531" s="10" t="s">
        <v>8336</v>
      </c>
      <c r="R1531" t="s">
        <v>8337</v>
      </c>
      <c r="S1531" s="13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53.991999999999997</v>
      </c>
      <c r="Q1532" s="10" t="s">
        <v>8336</v>
      </c>
      <c r="R1532" t="s">
        <v>8337</v>
      </c>
      <c r="S1532" s="13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IFERROR(ROUND(E1533/L1533,4),"N/A")</f>
        <v>56.643799999999999</v>
      </c>
      <c r="Q1533" s="10" t="s">
        <v>8336</v>
      </c>
      <c r="R1533" t="s">
        <v>8337</v>
      </c>
      <c r="S1533" s="13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82.316299999999998</v>
      </c>
      <c r="Q1534" s="10" t="s">
        <v>8336</v>
      </c>
      <c r="R1534" t="s">
        <v>8337</v>
      </c>
      <c r="S1534" s="13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88.260800000000003</v>
      </c>
      <c r="Q1535" s="10" t="s">
        <v>8336</v>
      </c>
      <c r="R1535" t="s">
        <v>8337</v>
      </c>
      <c r="S1535" s="13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84.905100000000004</v>
      </c>
      <c r="Q1536" s="10" t="s">
        <v>8336</v>
      </c>
      <c r="R1536" t="s">
        <v>8337</v>
      </c>
      <c r="S1536" s="13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48.154499999999999</v>
      </c>
      <c r="Q1537" s="10" t="s">
        <v>8336</v>
      </c>
      <c r="R1537" t="s">
        <v>8337</v>
      </c>
      <c r="S1537" s="13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66.0154</v>
      </c>
      <c r="Q1538" s="10" t="s">
        <v>8336</v>
      </c>
      <c r="R1538" t="s">
        <v>8337</v>
      </c>
      <c r="S1538" s="13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96.375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156.1739</v>
      </c>
      <c r="Q1540" s="10" t="s">
        <v>8336</v>
      </c>
      <c r="R1540" t="s">
        <v>8337</v>
      </c>
      <c r="S1540" s="13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95.764899999999997</v>
      </c>
      <c r="Q1541" s="10" t="s">
        <v>8336</v>
      </c>
      <c r="R1541" t="s">
        <v>8337</v>
      </c>
      <c r="S1541" s="13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180.40819999999999</v>
      </c>
      <c r="Q1542" s="10" t="s">
        <v>8336</v>
      </c>
      <c r="R1542" t="s">
        <v>8337</v>
      </c>
      <c r="S1542" s="13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t="str">
        <f t="shared" si="96"/>
        <v>N/A</v>
      </c>
      <c r="Q1546" s="10" t="s">
        <v>8336</v>
      </c>
      <c r="R1546" t="s">
        <v>8341</v>
      </c>
      <c r="S1546" s="13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26.2727</v>
      </c>
      <c r="Q1548" s="10" t="s">
        <v>8336</v>
      </c>
      <c r="R1548" t="s">
        <v>8341</v>
      </c>
      <c r="S1548" s="13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t="str">
        <f t="shared" si="96"/>
        <v>N/A</v>
      </c>
      <c r="Q1549" s="10" t="s">
        <v>8336</v>
      </c>
      <c r="R1549" t="s">
        <v>8341</v>
      </c>
      <c r="S1549" s="13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28.333300000000001</v>
      </c>
      <c r="Q1551" s="10" t="s">
        <v>8336</v>
      </c>
      <c r="R1551" t="s">
        <v>8341</v>
      </c>
      <c r="S1551" s="13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14.428599999999999</v>
      </c>
      <c r="Q1552" s="10" t="s">
        <v>8336</v>
      </c>
      <c r="R1552" t="s">
        <v>8341</v>
      </c>
      <c r="S1552" s="13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t="str">
        <f t="shared" si="96"/>
        <v>N/A</v>
      </c>
      <c r="Q1553" s="10" t="s">
        <v>8336</v>
      </c>
      <c r="R1553" t="s">
        <v>8341</v>
      </c>
      <c r="S1553" s="13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132.1875</v>
      </c>
      <c r="Q1554" s="10" t="s">
        <v>8336</v>
      </c>
      <c r="R1554" t="s">
        <v>8341</v>
      </c>
      <c r="S1554" s="13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t="str">
        <f t="shared" si="96"/>
        <v>N/A</v>
      </c>
      <c r="Q1555" s="10" t="s">
        <v>8336</v>
      </c>
      <c r="R1555" t="s">
        <v>8341</v>
      </c>
      <c r="S1555" s="13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t="str">
        <f t="shared" si="96"/>
        <v>N/A</v>
      </c>
      <c r="Q1556" s="10" t="s">
        <v>8336</v>
      </c>
      <c r="R1556" t="s">
        <v>8341</v>
      </c>
      <c r="S1556" s="13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t="str">
        <f t="shared" si="96"/>
        <v>N/A</v>
      </c>
      <c r="Q1557" s="10" t="s">
        <v>8336</v>
      </c>
      <c r="R1557" t="s">
        <v>8341</v>
      </c>
      <c r="S1557" s="13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56.416699999999999</v>
      </c>
      <c r="Q1558" s="10" t="s">
        <v>8336</v>
      </c>
      <c r="R1558" t="s">
        <v>8341</v>
      </c>
      <c r="S1558" s="13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11.666700000000001</v>
      </c>
      <c r="Q1560" s="10" t="s">
        <v>8336</v>
      </c>
      <c r="R1560" t="s">
        <v>8341</v>
      </c>
      <c r="S1560" s="13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t="str">
        <f t="shared" si="96"/>
        <v>N/A</v>
      </c>
      <c r="Q1564" s="10" t="s">
        <v>8320</v>
      </c>
      <c r="R1564" t="s">
        <v>8342</v>
      </c>
      <c r="S1564" s="13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108.0508</v>
      </c>
      <c r="Q1568" s="10" t="s">
        <v>8320</v>
      </c>
      <c r="R1568" t="s">
        <v>8342</v>
      </c>
      <c r="S1568" s="13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26.923100000000002</v>
      </c>
      <c r="Q1569" s="10" t="s">
        <v>8320</v>
      </c>
      <c r="R1569" t="s">
        <v>8342</v>
      </c>
      <c r="S1569" s="13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t="str">
        <f t="shared" si="96"/>
        <v>N/A</v>
      </c>
      <c r="Q1571" s="10" t="s">
        <v>8320</v>
      </c>
      <c r="R1571" t="s">
        <v>8342</v>
      </c>
      <c r="S1571" s="13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47.769199999999998</v>
      </c>
      <c r="Q1572" s="10" t="s">
        <v>8320</v>
      </c>
      <c r="R1572" t="s">
        <v>8342</v>
      </c>
      <c r="S1572" s="13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41.666699999999999</v>
      </c>
      <c r="Q1574" s="10" t="s">
        <v>8320</v>
      </c>
      <c r="R1574" t="s">
        <v>8342</v>
      </c>
      <c r="S1574" s="13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74.333299999999994</v>
      </c>
      <c r="Q1575" s="10" t="s">
        <v>8320</v>
      </c>
      <c r="R1575" t="s">
        <v>8342</v>
      </c>
      <c r="S1575" s="13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84.333299999999994</v>
      </c>
      <c r="Q1576" s="10" t="s">
        <v>8320</v>
      </c>
      <c r="R1576" t="s">
        <v>8342</v>
      </c>
      <c r="S1576" s="13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65.457099999999997</v>
      </c>
      <c r="Q1577" s="10" t="s">
        <v>8320</v>
      </c>
      <c r="R1577" t="s">
        <v>8342</v>
      </c>
      <c r="S1577" s="13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t="str">
        <f t="shared" si="96"/>
        <v>N/A</v>
      </c>
      <c r="Q1582" s="10" t="s">
        <v>8320</v>
      </c>
      <c r="R1582" t="s">
        <v>8342</v>
      </c>
      <c r="S1582" s="13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t="str">
        <f t="shared" si="96"/>
        <v>N/A</v>
      </c>
      <c r="Q1586" s="10" t="s">
        <v>8336</v>
      </c>
      <c r="R1586" t="s">
        <v>8343</v>
      </c>
      <c r="S1586" s="13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131.66669999999999</v>
      </c>
      <c r="Q1587" s="10" t="s">
        <v>8336</v>
      </c>
      <c r="R1587" t="s">
        <v>8343</v>
      </c>
      <c r="S1587" s="13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t="str">
        <f t="shared" si="96"/>
        <v>N/A</v>
      </c>
      <c r="Q1588" s="10" t="s">
        <v>8336</v>
      </c>
      <c r="R1588" t="s">
        <v>8343</v>
      </c>
      <c r="S1588" s="13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t="str">
        <f t="shared" si="96"/>
        <v>N/A</v>
      </c>
      <c r="Q1590" s="10" t="s">
        <v>8336</v>
      </c>
      <c r="R1590" t="s">
        <v>8343</v>
      </c>
      <c r="S1590" s="13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t="str">
        <f t="shared" si="96"/>
        <v>N/A</v>
      </c>
      <c r="Q1591" s="10" t="s">
        <v>8336</v>
      </c>
      <c r="R1591" t="s">
        <v>8343</v>
      </c>
      <c r="S1591" s="13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44.478299999999997</v>
      </c>
      <c r="Q1593" s="10" t="s">
        <v>8336</v>
      </c>
      <c r="R1593" t="s">
        <v>8343</v>
      </c>
      <c r="S1593" s="13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t="str">
        <f t="shared" si="96"/>
        <v>N/A</v>
      </c>
      <c r="Q1594" s="10" t="s">
        <v>8336</v>
      </c>
      <c r="R1594" t="s">
        <v>8343</v>
      </c>
      <c r="S1594" s="13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IFERROR(ROUND(E1597/L1597,4),"N/A")</f>
        <v>40</v>
      </c>
      <c r="Q1597" s="10" t="s">
        <v>8336</v>
      </c>
      <c r="R1597" t="s">
        <v>8343</v>
      </c>
      <c r="S1597" s="13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t="str">
        <f t="shared" si="100"/>
        <v>N/A</v>
      </c>
      <c r="Q1599" s="10" t="s">
        <v>8336</v>
      </c>
      <c r="R1599" t="s">
        <v>8343</v>
      </c>
      <c r="S1599" s="13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t="str">
        <f t="shared" si="100"/>
        <v>N/A</v>
      </c>
      <c r="Q1601" s="10" t="s">
        <v>8336</v>
      </c>
      <c r="R1601" t="s">
        <v>8343</v>
      </c>
      <c r="S1601" s="13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40.777799999999999</v>
      </c>
      <c r="Q1602" s="10" t="s">
        <v>8336</v>
      </c>
      <c r="R1602" t="s">
        <v>8343</v>
      </c>
      <c r="S1602" s="13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48.325499999999998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46.953099999999999</v>
      </c>
      <c r="Q1604" s="10" t="s">
        <v>8323</v>
      </c>
      <c r="R1604" t="s">
        <v>8324</v>
      </c>
      <c r="S1604" s="13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66.688699999999997</v>
      </c>
      <c r="Q1605" s="10" t="s">
        <v>8323</v>
      </c>
      <c r="R1605" t="s">
        <v>8324</v>
      </c>
      <c r="S1605" s="13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48.8429</v>
      </c>
      <c r="Q1606" s="10" t="s">
        <v>8323</v>
      </c>
      <c r="R1606" t="s">
        <v>8324</v>
      </c>
      <c r="S1606" s="13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137.3091</v>
      </c>
      <c r="Q1607" s="10" t="s">
        <v>8323</v>
      </c>
      <c r="R1607" t="s">
        <v>8324</v>
      </c>
      <c r="S1607" s="13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87.829700000000003</v>
      </c>
      <c r="Q1608" s="10" t="s">
        <v>8323</v>
      </c>
      <c r="R1608" t="s">
        <v>8324</v>
      </c>
      <c r="S1608" s="13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70.785399999999996</v>
      </c>
      <c r="Q1609" s="10" t="s">
        <v>8323</v>
      </c>
      <c r="R1609" t="s">
        <v>8324</v>
      </c>
      <c r="S1609" s="13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52.826099999999997</v>
      </c>
      <c r="Q1610" s="10" t="s">
        <v>8323</v>
      </c>
      <c r="R1610" t="s">
        <v>8324</v>
      </c>
      <c r="S1610" s="13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48.544600000000003</v>
      </c>
      <c r="Q1612" s="10" t="s">
        <v>8323</v>
      </c>
      <c r="R1612" t="s">
        <v>8324</v>
      </c>
      <c r="S1612" s="13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37.074100000000001</v>
      </c>
      <c r="Q1613" s="10" t="s">
        <v>8323</v>
      </c>
      <c r="R1613" t="s">
        <v>8324</v>
      </c>
      <c r="S1613" s="13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39.038499999999999</v>
      </c>
      <c r="Q1615" s="10" t="s">
        <v>8323</v>
      </c>
      <c r="R1615" t="s">
        <v>8324</v>
      </c>
      <c r="S1615" s="13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66.688299999999998</v>
      </c>
      <c r="Q1616" s="10" t="s">
        <v>8323</v>
      </c>
      <c r="R1616" t="s">
        <v>8324</v>
      </c>
      <c r="S1616" s="13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67.132400000000004</v>
      </c>
      <c r="Q1617" s="10" t="s">
        <v>8323</v>
      </c>
      <c r="R1617" t="s">
        <v>8324</v>
      </c>
      <c r="S1617" s="13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66.369399999999999</v>
      </c>
      <c r="Q1618" s="10" t="s">
        <v>8323</v>
      </c>
      <c r="R1618" t="s">
        <v>8324</v>
      </c>
      <c r="S1618" s="13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64.6203</v>
      </c>
      <c r="Q1619" s="10" t="s">
        <v>8323</v>
      </c>
      <c r="R1619" t="s">
        <v>8324</v>
      </c>
      <c r="S1619" s="13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58.370399999999997</v>
      </c>
      <c r="Q1620" s="10" t="s">
        <v>8323</v>
      </c>
      <c r="R1620" t="s">
        <v>8324</v>
      </c>
      <c r="S1620" s="13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86.956500000000005</v>
      </c>
      <c r="Q1621" s="10" t="s">
        <v>8323</v>
      </c>
      <c r="R1621" t="s">
        <v>8324</v>
      </c>
      <c r="S1621" s="13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66.470600000000005</v>
      </c>
      <c r="Q1622" s="10" t="s">
        <v>8323</v>
      </c>
      <c r="R1622" t="s">
        <v>8324</v>
      </c>
      <c r="S1622" s="13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163.78380000000001</v>
      </c>
      <c r="Q1623" s="10" t="s">
        <v>8323</v>
      </c>
      <c r="R1623" t="s">
        <v>8324</v>
      </c>
      <c r="S1623" s="13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107.9846</v>
      </c>
      <c r="Q1624" s="10" t="s">
        <v>8323</v>
      </c>
      <c r="R1624" t="s">
        <v>8324</v>
      </c>
      <c r="S1624" s="13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42.1111</v>
      </c>
      <c r="Q1625" s="10" t="s">
        <v>8323</v>
      </c>
      <c r="R1625" t="s">
        <v>8324</v>
      </c>
      <c r="S1625" s="13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112.0192</v>
      </c>
      <c r="Q1627" s="10" t="s">
        <v>8323</v>
      </c>
      <c r="R1627" t="s">
        <v>8324</v>
      </c>
      <c r="S1627" s="13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74.953699999999998</v>
      </c>
      <c r="Q1628" s="10" t="s">
        <v>8323</v>
      </c>
      <c r="R1628" t="s">
        <v>8324</v>
      </c>
      <c r="S1628" s="13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61.578899999999997</v>
      </c>
      <c r="Q1629" s="10" t="s">
        <v>8323</v>
      </c>
      <c r="R1629" t="s">
        <v>8324</v>
      </c>
      <c r="S1629" s="13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45.875</v>
      </c>
      <c r="Q1630" s="10" t="s">
        <v>8323</v>
      </c>
      <c r="R1630" t="s">
        <v>8324</v>
      </c>
      <c r="S1630" s="13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75.853700000000003</v>
      </c>
      <c r="Q1631" s="10" t="s">
        <v>8323</v>
      </c>
      <c r="R1631" t="s">
        <v>8324</v>
      </c>
      <c r="S1631" s="13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84.206299999999999</v>
      </c>
      <c r="Q1632" s="10" t="s">
        <v>8323</v>
      </c>
      <c r="R1632" t="s">
        <v>8324</v>
      </c>
      <c r="S1632" s="13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117.2256</v>
      </c>
      <c r="Q1633" s="10" t="s">
        <v>8323</v>
      </c>
      <c r="R1633" t="s">
        <v>8324</v>
      </c>
      <c r="S1633" s="13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86.489400000000003</v>
      </c>
      <c r="Q1634" s="10" t="s">
        <v>8323</v>
      </c>
      <c r="R1634" t="s">
        <v>8324</v>
      </c>
      <c r="S1634" s="13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172.41380000000001</v>
      </c>
      <c r="Q1635" s="10" t="s">
        <v>8323</v>
      </c>
      <c r="R1635" t="s">
        <v>8324</v>
      </c>
      <c r="S1635" s="13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62.8125</v>
      </c>
      <c r="Q1636" s="10" t="s">
        <v>8323</v>
      </c>
      <c r="R1636" t="s">
        <v>8324</v>
      </c>
      <c r="S1636" s="13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67.729699999999994</v>
      </c>
      <c r="Q1637" s="10" t="s">
        <v>8323</v>
      </c>
      <c r="R1637" t="s">
        <v>8324</v>
      </c>
      <c r="S1637" s="13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53.563200000000002</v>
      </c>
      <c r="Q1638" s="10" t="s">
        <v>8323</v>
      </c>
      <c r="R1638" t="s">
        <v>8324</v>
      </c>
      <c r="S1638" s="13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38.8889</v>
      </c>
      <c r="Q1640" s="10" t="s">
        <v>8323</v>
      </c>
      <c r="R1640" t="s">
        <v>8324</v>
      </c>
      <c r="S1640" s="13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94.736800000000002</v>
      </c>
      <c r="Q1641" s="10" t="s">
        <v>8323</v>
      </c>
      <c r="R1641" t="s">
        <v>8324</v>
      </c>
      <c r="S1641" s="13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39.967100000000002</v>
      </c>
      <c r="Q1642" s="10" t="s">
        <v>8323</v>
      </c>
      <c r="R1642" t="s">
        <v>8324</v>
      </c>
      <c r="S1642" s="13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42.857100000000003</v>
      </c>
      <c r="Q1644" s="10" t="s">
        <v>8323</v>
      </c>
      <c r="R1644" t="s">
        <v>8344</v>
      </c>
      <c r="S1644" s="13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168.51349999999999</v>
      </c>
      <c r="Q1645" s="10" t="s">
        <v>8323</v>
      </c>
      <c r="R1645" t="s">
        <v>8344</v>
      </c>
      <c r="S1645" s="13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85.546899999999994</v>
      </c>
      <c r="Q1646" s="10" t="s">
        <v>8323</v>
      </c>
      <c r="R1646" t="s">
        <v>8344</v>
      </c>
      <c r="S1646" s="13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26.554200000000002</v>
      </c>
      <c r="Q1648" s="10" t="s">
        <v>8323</v>
      </c>
      <c r="R1648" t="s">
        <v>8344</v>
      </c>
      <c r="S1648" s="13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113.8261</v>
      </c>
      <c r="Q1649" s="10" t="s">
        <v>8323</v>
      </c>
      <c r="R1649" t="s">
        <v>8344</v>
      </c>
      <c r="S1649" s="13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32.011099999999999</v>
      </c>
      <c r="Q1650" s="10" t="s">
        <v>8323</v>
      </c>
      <c r="R1650" t="s">
        <v>8344</v>
      </c>
      <c r="S1650" s="13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47.189300000000003</v>
      </c>
      <c r="Q1651" s="10" t="s">
        <v>8323</v>
      </c>
      <c r="R1651" t="s">
        <v>8344</v>
      </c>
      <c r="S1651" s="13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88.468800000000002</v>
      </c>
      <c r="Q1652" s="10" t="s">
        <v>8323</v>
      </c>
      <c r="R1652" t="s">
        <v>8344</v>
      </c>
      <c r="S1652" s="13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64.714299999999994</v>
      </c>
      <c r="Q1654" s="10" t="s">
        <v>8323</v>
      </c>
      <c r="R1654" t="s">
        <v>8344</v>
      </c>
      <c r="S1654" s="13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51.854300000000002</v>
      </c>
      <c r="Q1655" s="10" t="s">
        <v>8323</v>
      </c>
      <c r="R1655" t="s">
        <v>8344</v>
      </c>
      <c r="S1655" s="13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38.7941</v>
      </c>
      <c r="Q1656" s="10" t="s">
        <v>8323</v>
      </c>
      <c r="R1656" t="s">
        <v>8344</v>
      </c>
      <c r="S1656" s="13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44.645800000000001</v>
      </c>
      <c r="Q1657" s="10" t="s">
        <v>8323</v>
      </c>
      <c r="R1657" t="s">
        <v>8344</v>
      </c>
      <c r="S1657" s="13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156.77330000000001</v>
      </c>
      <c r="Q1658" s="10" t="s">
        <v>8323</v>
      </c>
      <c r="R1658" t="s">
        <v>8344</v>
      </c>
      <c r="S1658" s="13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118.7034</v>
      </c>
      <c r="Q1659" s="10" t="s">
        <v>8323</v>
      </c>
      <c r="R1659" t="s">
        <v>8344</v>
      </c>
      <c r="S1659" s="13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74.149500000000003</v>
      </c>
      <c r="Q1660" s="10" t="s">
        <v>8323</v>
      </c>
      <c r="R1660" t="s">
        <v>8344</v>
      </c>
      <c r="S1660" s="13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IFERROR(ROUND(E1661/L1661,4),"N/A")</f>
        <v>12.533300000000001</v>
      </c>
      <c r="Q1661" s="10" t="s">
        <v>8323</v>
      </c>
      <c r="R1661" t="s">
        <v>8344</v>
      </c>
      <c r="S1661" s="13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27.8611</v>
      </c>
      <c r="Q1662" s="10" t="s">
        <v>8323</v>
      </c>
      <c r="R1662" t="s">
        <v>8344</v>
      </c>
      <c r="S1662" s="13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80.178200000000004</v>
      </c>
      <c r="Q1663" s="10" t="s">
        <v>8323</v>
      </c>
      <c r="R1663" t="s">
        <v>8344</v>
      </c>
      <c r="S1663" s="13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132.43549999999999</v>
      </c>
      <c r="Q1664" s="10" t="s">
        <v>8323</v>
      </c>
      <c r="R1664" t="s">
        <v>8344</v>
      </c>
      <c r="S1664" s="13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34.384500000000003</v>
      </c>
      <c r="Q1666" s="10" t="s">
        <v>8323</v>
      </c>
      <c r="R1666" t="s">
        <v>8344</v>
      </c>
      <c r="S1666" s="13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44.957000000000001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41.040799999999997</v>
      </c>
      <c r="Q1668" s="10" t="s">
        <v>8323</v>
      </c>
      <c r="R1668" t="s">
        <v>8344</v>
      </c>
      <c r="S1668" s="13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52.5976</v>
      </c>
      <c r="Q1669" s="10" t="s">
        <v>8323</v>
      </c>
      <c r="R1669" t="s">
        <v>8344</v>
      </c>
      <c r="S1669" s="13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70.784499999999994</v>
      </c>
      <c r="Q1670" s="10" t="s">
        <v>8323</v>
      </c>
      <c r="R1670" t="s">
        <v>8344</v>
      </c>
      <c r="S1670" s="13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44.608699999999999</v>
      </c>
      <c r="Q1672" s="10" t="s">
        <v>8323</v>
      </c>
      <c r="R1672" t="s">
        <v>8344</v>
      </c>
      <c r="S1672" s="13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26.149000000000001</v>
      </c>
      <c r="Q1673" s="10" t="s">
        <v>8323</v>
      </c>
      <c r="R1673" t="s">
        <v>8344</v>
      </c>
      <c r="S1673" s="13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39.183700000000002</v>
      </c>
      <c r="Q1674" s="10" t="s">
        <v>8323</v>
      </c>
      <c r="R1674" t="s">
        <v>8344</v>
      </c>
      <c r="S1674" s="13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45.593200000000003</v>
      </c>
      <c r="Q1675" s="10" t="s">
        <v>8323</v>
      </c>
      <c r="R1675" t="s">
        <v>8344</v>
      </c>
      <c r="S1675" s="13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89.247799999999998</v>
      </c>
      <c r="Q1676" s="10" t="s">
        <v>8323</v>
      </c>
      <c r="R1676" t="s">
        <v>8344</v>
      </c>
      <c r="S1676" s="13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40.416499999999999</v>
      </c>
      <c r="Q1677" s="10" t="s">
        <v>8323</v>
      </c>
      <c r="R1677" t="s">
        <v>8344</v>
      </c>
      <c r="S1677" s="13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82.381</v>
      </c>
      <c r="Q1678" s="10" t="s">
        <v>8323</v>
      </c>
      <c r="R1678" t="s">
        <v>8344</v>
      </c>
      <c r="S1678" s="13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159.52379999999999</v>
      </c>
      <c r="Q1679" s="10" t="s">
        <v>8323</v>
      </c>
      <c r="R1679" t="s">
        <v>8344</v>
      </c>
      <c r="S1679" s="13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36.244900000000001</v>
      </c>
      <c r="Q1680" s="10" t="s">
        <v>8323</v>
      </c>
      <c r="R1680" t="s">
        <v>8344</v>
      </c>
      <c r="S1680" s="13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74.575100000000006</v>
      </c>
      <c r="Q1683" s="10" t="s">
        <v>8323</v>
      </c>
      <c r="R1683" t="s">
        <v>8345</v>
      </c>
      <c r="S1683" s="13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t="str">
        <f t="shared" si="104"/>
        <v>N/A</v>
      </c>
      <c r="Q1684" s="10" t="s">
        <v>8323</v>
      </c>
      <c r="R1684" t="s">
        <v>8345</v>
      </c>
      <c r="S1684" s="13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86.435599999999994</v>
      </c>
      <c r="Q1686" s="10" t="s">
        <v>8323</v>
      </c>
      <c r="R1686" t="s">
        <v>8345</v>
      </c>
      <c r="S1686" s="13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80.128200000000007</v>
      </c>
      <c r="Q1689" s="10" t="s">
        <v>8323</v>
      </c>
      <c r="R1689" t="s">
        <v>8345</v>
      </c>
      <c r="S1689" s="13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253.1429</v>
      </c>
      <c r="Q1690" s="10" t="s">
        <v>8323</v>
      </c>
      <c r="R1690" t="s">
        <v>8345</v>
      </c>
      <c r="S1690" s="13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171.42859999999999</v>
      </c>
      <c r="Q1691" s="10" t="s">
        <v>8323</v>
      </c>
      <c r="R1691" t="s">
        <v>8345</v>
      </c>
      <c r="S1691" s="13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57.7273</v>
      </c>
      <c r="Q1692" s="10" t="s">
        <v>8323</v>
      </c>
      <c r="R1692" t="s">
        <v>8345</v>
      </c>
      <c r="S1692" s="13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264.26319999999998</v>
      </c>
      <c r="Q1693" s="10" t="s">
        <v>8323</v>
      </c>
      <c r="R1693" t="s">
        <v>8345</v>
      </c>
      <c r="S1693" s="13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159.33330000000001</v>
      </c>
      <c r="Q1694" s="10" t="s">
        <v>8323</v>
      </c>
      <c r="R1694" t="s">
        <v>8345</v>
      </c>
      <c r="S1694" s="13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61.087000000000003</v>
      </c>
      <c r="Q1697" s="10" t="s">
        <v>8323</v>
      </c>
      <c r="R1697" t="s">
        <v>8345</v>
      </c>
      <c r="S1697" s="13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t="str">
        <f t="shared" si="104"/>
        <v>N/A</v>
      </c>
      <c r="Q1698" s="10" t="s">
        <v>8323</v>
      </c>
      <c r="R1698" t="s">
        <v>8345</v>
      </c>
      <c r="S1698" s="13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114.8182</v>
      </c>
      <c r="Q1699" s="10" t="s">
        <v>8323</v>
      </c>
      <c r="R1699" t="s">
        <v>8345</v>
      </c>
      <c r="S1699" s="13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t="str">
        <f t="shared" si="104"/>
        <v>N/A</v>
      </c>
      <c r="Q1700" s="10" t="s">
        <v>8323</v>
      </c>
      <c r="R1700" t="s">
        <v>8345</v>
      </c>
      <c r="S1700" s="13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65.974699999999999</v>
      </c>
      <c r="Q1702" s="10" t="s">
        <v>8323</v>
      </c>
      <c r="R1702" t="s">
        <v>8345</v>
      </c>
      <c r="S1702" s="13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118.36360000000001</v>
      </c>
      <c r="Q1706" s="10" t="s">
        <v>8323</v>
      </c>
      <c r="R1706" t="s">
        <v>8345</v>
      </c>
      <c r="S1706" s="13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t="str">
        <f t="shared" si="104"/>
        <v>N/A</v>
      </c>
      <c r="Q1707" s="10" t="s">
        <v>8323</v>
      </c>
      <c r="R1707" t="s">
        <v>8345</v>
      </c>
      <c r="S1707" s="13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t="str">
        <f t="shared" si="104"/>
        <v>N/A</v>
      </c>
      <c r="Q1708" s="10" t="s">
        <v>8323</v>
      </c>
      <c r="R1708" t="s">
        <v>8345</v>
      </c>
      <c r="S1708" s="13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54.1111</v>
      </c>
      <c r="Q1709" s="10" t="s">
        <v>8323</v>
      </c>
      <c r="R1709" t="s">
        <v>8345</v>
      </c>
      <c r="S1709" s="13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t="str">
        <f t="shared" si="104"/>
        <v>N/A</v>
      </c>
      <c r="Q1710" s="10" t="s">
        <v>8323</v>
      </c>
      <c r="R1710" t="s">
        <v>8345</v>
      </c>
      <c r="S1710" s="13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t="str">
        <f t="shared" si="104"/>
        <v>N/A</v>
      </c>
      <c r="Q1714" s="10" t="s">
        <v>8323</v>
      </c>
      <c r="R1714" t="s">
        <v>8345</v>
      </c>
      <c r="S1714" s="13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115.7059</v>
      </c>
      <c r="Q1716" s="10" t="s">
        <v>8323</v>
      </c>
      <c r="R1716" t="s">
        <v>8345</v>
      </c>
      <c r="S1716" s="13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34.0244</v>
      </c>
      <c r="Q1719" s="10" t="s">
        <v>8323</v>
      </c>
      <c r="R1719" t="s">
        <v>8345</v>
      </c>
      <c r="S1719" s="13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11.666700000000001</v>
      </c>
      <c r="Q1721" s="10" t="s">
        <v>8323</v>
      </c>
      <c r="R1721" t="s">
        <v>8345</v>
      </c>
      <c r="S1721" s="13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28.125</v>
      </c>
      <c r="Q1722" s="10" t="s">
        <v>8323</v>
      </c>
      <c r="R1722" t="s">
        <v>8345</v>
      </c>
      <c r="S1722" s="13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t="str">
        <f t="shared" si="104"/>
        <v>N/A</v>
      </c>
      <c r="Q1723" s="10" t="s">
        <v>8323</v>
      </c>
      <c r="R1723" t="s">
        <v>8345</v>
      </c>
      <c r="S1723" s="13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IFERROR(ROUND(E1725/L1725,4),"N/A")</f>
        <v>216.66669999999999</v>
      </c>
      <c r="Q1725" s="10" t="s">
        <v>8323</v>
      </c>
      <c r="R1725" t="s">
        <v>8345</v>
      </c>
      <c r="S1725" s="13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62.222200000000001</v>
      </c>
      <c r="Q1727" s="10" t="s">
        <v>8323</v>
      </c>
      <c r="R1727" t="s">
        <v>8345</v>
      </c>
      <c r="S1727" s="13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122.1429</v>
      </c>
      <c r="Q1730" s="10" t="s">
        <v>8323</v>
      </c>
      <c r="R1730" t="s">
        <v>8345</v>
      </c>
      <c r="S1730" s="13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 t="str">
        <f t="shared" si="108"/>
        <v>N/A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t="str">
        <f t="shared" si="108"/>
        <v>N/A</v>
      </c>
      <c r="Q1732" s="10" t="s">
        <v>8323</v>
      </c>
      <c r="R1732" t="s">
        <v>8345</v>
      </c>
      <c r="S1732" s="13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t="str">
        <f t="shared" si="108"/>
        <v>N/A</v>
      </c>
      <c r="Q1733" s="10" t="s">
        <v>8323</v>
      </c>
      <c r="R1733" t="s">
        <v>8345</v>
      </c>
      <c r="S1733" s="13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t="str">
        <f t="shared" si="108"/>
        <v>N/A</v>
      </c>
      <c r="Q1734" s="10" t="s">
        <v>8323</v>
      </c>
      <c r="R1734" t="s">
        <v>8345</v>
      </c>
      <c r="S1734" s="13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t="str">
        <f t="shared" si="108"/>
        <v>N/A</v>
      </c>
      <c r="Q1735" s="10" t="s">
        <v>8323</v>
      </c>
      <c r="R1735" t="s">
        <v>8345</v>
      </c>
      <c r="S1735" s="13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56.666699999999999</v>
      </c>
      <c r="Q1739" s="10" t="s">
        <v>8323</v>
      </c>
      <c r="R1739" t="s">
        <v>8345</v>
      </c>
      <c r="S1739" s="13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t="str">
        <f t="shared" si="108"/>
        <v>N/A</v>
      </c>
      <c r="Q1742" s="10" t="s">
        <v>8323</v>
      </c>
      <c r="R1742" t="s">
        <v>8345</v>
      </c>
      <c r="S1742" s="13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25.576899999999998</v>
      </c>
      <c r="Q1743" s="10" t="s">
        <v>8336</v>
      </c>
      <c r="R1743" t="s">
        <v>8337</v>
      </c>
      <c r="S1743" s="13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63.970599999999997</v>
      </c>
      <c r="Q1744" s="10" t="s">
        <v>8336</v>
      </c>
      <c r="R1744" t="s">
        <v>8337</v>
      </c>
      <c r="S1744" s="13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89.925399999999996</v>
      </c>
      <c r="Q1745" s="10" t="s">
        <v>8336</v>
      </c>
      <c r="R1745" t="s">
        <v>8337</v>
      </c>
      <c r="S1745" s="13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93.071399999999997</v>
      </c>
      <c r="Q1746" s="10" t="s">
        <v>8336</v>
      </c>
      <c r="R1746" t="s">
        <v>8337</v>
      </c>
      <c r="S1746" s="13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89.674199999999999</v>
      </c>
      <c r="Q1747" s="10" t="s">
        <v>8336</v>
      </c>
      <c r="R1747" t="s">
        <v>8337</v>
      </c>
      <c r="S1747" s="13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207.61680000000001</v>
      </c>
      <c r="Q1748" s="10" t="s">
        <v>8336</v>
      </c>
      <c r="R1748" t="s">
        <v>8337</v>
      </c>
      <c r="S1748" s="13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59.408799999999999</v>
      </c>
      <c r="Q1749" s="10" t="s">
        <v>8336</v>
      </c>
      <c r="R1749" t="s">
        <v>8337</v>
      </c>
      <c r="S1749" s="13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358.97239999999999</v>
      </c>
      <c r="Q1750" s="10" t="s">
        <v>8336</v>
      </c>
      <c r="R1750" t="s">
        <v>8337</v>
      </c>
      <c r="S1750" s="13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94.736599999999996</v>
      </c>
      <c r="Q1751" s="10" t="s">
        <v>8336</v>
      </c>
      <c r="R1751" t="s">
        <v>8337</v>
      </c>
      <c r="S1751" s="13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80.647999999999996</v>
      </c>
      <c r="Q1752" s="10" t="s">
        <v>8336</v>
      </c>
      <c r="R1752" t="s">
        <v>8337</v>
      </c>
      <c r="S1752" s="13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168.6885</v>
      </c>
      <c r="Q1753" s="10" t="s">
        <v>8336</v>
      </c>
      <c r="R1753" t="s">
        <v>8337</v>
      </c>
      <c r="S1753" s="13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34.688899999999997</v>
      </c>
      <c r="Q1754" s="10" t="s">
        <v>8336</v>
      </c>
      <c r="R1754" t="s">
        <v>8337</v>
      </c>
      <c r="S1754" s="13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462.8571</v>
      </c>
      <c r="Q1755" s="10" t="s">
        <v>8336</v>
      </c>
      <c r="R1755" t="s">
        <v>8337</v>
      </c>
      <c r="S1755" s="13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104.38890000000001</v>
      </c>
      <c r="Q1756" s="10" t="s">
        <v>8336</v>
      </c>
      <c r="R1756" t="s">
        <v>8337</v>
      </c>
      <c r="S1756" s="13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414.28570000000002</v>
      </c>
      <c r="Q1759" s="10" t="s">
        <v>8336</v>
      </c>
      <c r="R1759" t="s">
        <v>8337</v>
      </c>
      <c r="S1759" s="13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42.481499999999997</v>
      </c>
      <c r="Q1760" s="10" t="s">
        <v>8336</v>
      </c>
      <c r="R1760" t="s">
        <v>8337</v>
      </c>
      <c r="S1760" s="13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108.77549999999999</v>
      </c>
      <c r="Q1761" s="10" t="s">
        <v>8336</v>
      </c>
      <c r="R1761" t="s">
        <v>8337</v>
      </c>
      <c r="S1761" s="13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81.097999999999999</v>
      </c>
      <c r="Q1762" s="10" t="s">
        <v>8336</v>
      </c>
      <c r="R1762" t="s">
        <v>8337</v>
      </c>
      <c r="S1762" s="13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51.666699999999999</v>
      </c>
      <c r="Q1763" s="10" t="s">
        <v>8336</v>
      </c>
      <c r="R1763" t="s">
        <v>8337</v>
      </c>
      <c r="S1763" s="13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103.6356</v>
      </c>
      <c r="Q1765" s="10" t="s">
        <v>8336</v>
      </c>
      <c r="R1765" t="s">
        <v>8337</v>
      </c>
      <c r="S1765" s="13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55.2821</v>
      </c>
      <c r="Q1766" s="10" t="s">
        <v>8336</v>
      </c>
      <c r="R1766" t="s">
        <v>8337</v>
      </c>
      <c r="S1766" s="13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72.169700000000006</v>
      </c>
      <c r="Q1767" s="10" t="s">
        <v>8336</v>
      </c>
      <c r="R1767" t="s">
        <v>8337</v>
      </c>
      <c r="S1767" s="13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t="str">
        <f t="shared" si="108"/>
        <v>N/A</v>
      </c>
      <c r="Q1768" s="10" t="s">
        <v>8336</v>
      </c>
      <c r="R1768" t="s">
        <v>8337</v>
      </c>
      <c r="S1768" s="13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58.615400000000001</v>
      </c>
      <c r="Q1769" s="10" t="s">
        <v>8336</v>
      </c>
      <c r="R1769" t="s">
        <v>8337</v>
      </c>
      <c r="S1769" s="13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12.466699999999999</v>
      </c>
      <c r="Q1770" s="10" t="s">
        <v>8336</v>
      </c>
      <c r="R1770" t="s">
        <v>8337</v>
      </c>
      <c r="S1770" s="13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49.136400000000002</v>
      </c>
      <c r="Q1771" s="10" t="s">
        <v>8336</v>
      </c>
      <c r="R1771" t="s">
        <v>8337</v>
      </c>
      <c r="S1771" s="13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45.157899999999998</v>
      </c>
      <c r="Q1774" s="10" t="s">
        <v>8336</v>
      </c>
      <c r="R1774" t="s">
        <v>8337</v>
      </c>
      <c r="S1774" s="13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98.789500000000004</v>
      </c>
      <c r="Q1775" s="10" t="s">
        <v>8336</v>
      </c>
      <c r="R1775" t="s">
        <v>8337</v>
      </c>
      <c r="S1775" s="13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88.307699999999997</v>
      </c>
      <c r="Q1776" s="10" t="s">
        <v>8336</v>
      </c>
      <c r="R1776" t="s">
        <v>8337</v>
      </c>
      <c r="S1776" s="13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170.62899999999999</v>
      </c>
      <c r="Q1777" s="10" t="s">
        <v>8336</v>
      </c>
      <c r="R1777" t="s">
        <v>8337</v>
      </c>
      <c r="S1777" s="13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66.333299999999994</v>
      </c>
      <c r="Q1780" s="10" t="s">
        <v>8336</v>
      </c>
      <c r="R1780" t="s">
        <v>8337</v>
      </c>
      <c r="S1780" s="13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104.8947</v>
      </c>
      <c r="Q1781" s="10" t="s">
        <v>8336</v>
      </c>
      <c r="R1781" t="s">
        <v>8337</v>
      </c>
      <c r="S1781" s="13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78.440799999999996</v>
      </c>
      <c r="Q1782" s="10" t="s">
        <v>8336</v>
      </c>
      <c r="R1782" t="s">
        <v>8337</v>
      </c>
      <c r="S1782" s="13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59.041699999999999</v>
      </c>
      <c r="Q1783" s="10" t="s">
        <v>8336</v>
      </c>
      <c r="R1783" t="s">
        <v>8337</v>
      </c>
      <c r="S1783" s="13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71.342100000000002</v>
      </c>
      <c r="Q1784" s="10" t="s">
        <v>8336</v>
      </c>
      <c r="R1784" t="s">
        <v>8337</v>
      </c>
      <c r="S1784" s="13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51.226999999999997</v>
      </c>
      <c r="Q1785" s="10" t="s">
        <v>8336</v>
      </c>
      <c r="R1785" t="s">
        <v>8337</v>
      </c>
      <c r="S1785" s="13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60.242400000000004</v>
      </c>
      <c r="Q1786" s="10" t="s">
        <v>8336</v>
      </c>
      <c r="R1786" t="s">
        <v>8337</v>
      </c>
      <c r="S1786" s="13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44.935200000000002</v>
      </c>
      <c r="Q1787" s="10" t="s">
        <v>8336</v>
      </c>
      <c r="R1787" t="s">
        <v>8337</v>
      </c>
      <c r="S1787" s="13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31.206900000000001</v>
      </c>
      <c r="Q1788" s="10" t="s">
        <v>8336</v>
      </c>
      <c r="R1788" t="s">
        <v>8337</v>
      </c>
      <c r="S1788" s="13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IFERROR(ROUND(E1789/L1789,4),"N/A")</f>
        <v>63.875</v>
      </c>
      <c r="Q1789" s="10" t="s">
        <v>8336</v>
      </c>
      <c r="R1789" t="s">
        <v>8337</v>
      </c>
      <c r="S1789" s="13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109.0667</v>
      </c>
      <c r="Q1792" s="10" t="s">
        <v>8336</v>
      </c>
      <c r="R1792" t="s">
        <v>8337</v>
      </c>
      <c r="S1792" s="13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109.9353</v>
      </c>
      <c r="Q1794" s="10" t="s">
        <v>8336</v>
      </c>
      <c r="R1794" t="s">
        <v>8337</v>
      </c>
      <c r="S1794" s="13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55.3889</v>
      </c>
      <c r="Q1796" s="10" t="s">
        <v>8336</v>
      </c>
      <c r="R1796" t="s">
        <v>8337</v>
      </c>
      <c r="S1796" s="13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133.90119999999999</v>
      </c>
      <c r="Q1797" s="10" t="s">
        <v>8336</v>
      </c>
      <c r="R1797" t="s">
        <v>8337</v>
      </c>
      <c r="S1797" s="13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48.7209</v>
      </c>
      <c r="Q1798" s="10" t="s">
        <v>8336</v>
      </c>
      <c r="R1798" t="s">
        <v>8337</v>
      </c>
      <c r="S1798" s="13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58.972999999999999</v>
      </c>
      <c r="Q1800" s="10" t="s">
        <v>8336</v>
      </c>
      <c r="R1800" t="s">
        <v>8337</v>
      </c>
      <c r="S1800" s="13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11.638299999999999</v>
      </c>
      <c r="Q1801" s="10" t="s">
        <v>8336</v>
      </c>
      <c r="R1801" t="s">
        <v>8337</v>
      </c>
      <c r="S1801" s="13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83.716800000000006</v>
      </c>
      <c r="Q1802" s="10" t="s">
        <v>8336</v>
      </c>
      <c r="R1802" t="s">
        <v>8337</v>
      </c>
      <c r="S1802" s="13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63.648600000000002</v>
      </c>
      <c r="Q1803" s="10" t="s">
        <v>8336</v>
      </c>
      <c r="R1803" t="s">
        <v>8337</v>
      </c>
      <c r="S1803" s="13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94.277799999999999</v>
      </c>
      <c r="Q1804" s="10" t="s">
        <v>8336</v>
      </c>
      <c r="R1804" t="s">
        <v>8337</v>
      </c>
      <c r="S1804" s="13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71.866699999999994</v>
      </c>
      <c r="Q1805" s="10" t="s">
        <v>8336</v>
      </c>
      <c r="R1805" t="s">
        <v>8337</v>
      </c>
      <c r="S1805" s="13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104.8462</v>
      </c>
      <c r="Q1806" s="10" t="s">
        <v>8336</v>
      </c>
      <c r="R1806" t="s">
        <v>8337</v>
      </c>
      <c r="S1806" s="13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67.139300000000006</v>
      </c>
      <c r="Q1807" s="10" t="s">
        <v>8336</v>
      </c>
      <c r="R1807" t="s">
        <v>8337</v>
      </c>
      <c r="S1807" s="13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73.875</v>
      </c>
      <c r="Q1808" s="10" t="s">
        <v>8336</v>
      </c>
      <c r="R1808" t="s">
        <v>8337</v>
      </c>
      <c r="S1808" s="13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69.125</v>
      </c>
      <c r="Q1809" s="10" t="s">
        <v>8336</v>
      </c>
      <c r="R1809" t="s">
        <v>8337</v>
      </c>
      <c r="S1809" s="13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120.77079999999999</v>
      </c>
      <c r="Q1810" s="10" t="s">
        <v>8336</v>
      </c>
      <c r="R1810" t="s">
        <v>8337</v>
      </c>
      <c r="S1810" s="13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42.222200000000001</v>
      </c>
      <c r="Q1811" s="10" t="s">
        <v>8336</v>
      </c>
      <c r="R1811" t="s">
        <v>8337</v>
      </c>
      <c r="S1811" s="13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1.5385</v>
      </c>
      <c r="Q1813" s="10" t="s">
        <v>8336</v>
      </c>
      <c r="R1813" t="s">
        <v>8337</v>
      </c>
      <c r="S1813" s="13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37.608699999999999</v>
      </c>
      <c r="Q1814" s="10" t="s">
        <v>8336</v>
      </c>
      <c r="R1814" t="s">
        <v>8337</v>
      </c>
      <c r="S1814" s="13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t="str">
        <f t="shared" si="112"/>
        <v>N/A</v>
      </c>
      <c r="Q1815" s="10" t="s">
        <v>8336</v>
      </c>
      <c r="R1815" t="s">
        <v>8337</v>
      </c>
      <c r="S1815" s="13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42.1571</v>
      </c>
      <c r="Q1816" s="10" t="s">
        <v>8336</v>
      </c>
      <c r="R1816" t="s">
        <v>8337</v>
      </c>
      <c r="S1816" s="13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t="str">
        <f t="shared" si="112"/>
        <v>N/A</v>
      </c>
      <c r="Q1817" s="10" t="s">
        <v>8336</v>
      </c>
      <c r="R1817" t="s">
        <v>8337</v>
      </c>
      <c r="S1817" s="13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84.833299999999994</v>
      </c>
      <c r="Q1818" s="10" t="s">
        <v>8336</v>
      </c>
      <c r="R1818" t="s">
        <v>8337</v>
      </c>
      <c r="S1818" s="13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t="str">
        <f t="shared" si="112"/>
        <v>N/A</v>
      </c>
      <c r="Q1820" s="10" t="s">
        <v>8336</v>
      </c>
      <c r="R1820" t="s">
        <v>8337</v>
      </c>
      <c r="S1820" s="13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213.375</v>
      </c>
      <c r="Q1822" s="10" t="s">
        <v>8336</v>
      </c>
      <c r="R1822" t="s">
        <v>8337</v>
      </c>
      <c r="S1822" s="13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59.162300000000002</v>
      </c>
      <c r="Q1823" s="10" t="s">
        <v>8323</v>
      </c>
      <c r="R1823" t="s">
        <v>8324</v>
      </c>
      <c r="S1823" s="13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27.2727</v>
      </c>
      <c r="Q1824" s="10" t="s">
        <v>8323</v>
      </c>
      <c r="R1824" t="s">
        <v>8324</v>
      </c>
      <c r="S1824" s="13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24.575800000000001</v>
      </c>
      <c r="Q1825" s="10" t="s">
        <v>8323</v>
      </c>
      <c r="R1825" t="s">
        <v>8324</v>
      </c>
      <c r="S1825" s="13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53.157899999999998</v>
      </c>
      <c r="Q1828" s="10" t="s">
        <v>8323</v>
      </c>
      <c r="R1828" t="s">
        <v>8324</v>
      </c>
      <c r="S1828" s="13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83.885400000000004</v>
      </c>
      <c r="Q1829" s="10" t="s">
        <v>8323</v>
      </c>
      <c r="R1829" t="s">
        <v>8324</v>
      </c>
      <c r="S1829" s="13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417.33330000000001</v>
      </c>
      <c r="Q1830" s="10" t="s">
        <v>8323</v>
      </c>
      <c r="R1830" t="s">
        <v>8324</v>
      </c>
      <c r="S1830" s="13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75.765199999999993</v>
      </c>
      <c r="Q1831" s="10" t="s">
        <v>8323</v>
      </c>
      <c r="R1831" t="s">
        <v>8324</v>
      </c>
      <c r="S1831" s="13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67.389399999999995</v>
      </c>
      <c r="Q1832" s="10" t="s">
        <v>8323</v>
      </c>
      <c r="R1832" t="s">
        <v>8324</v>
      </c>
      <c r="S1832" s="13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73.571399999999997</v>
      </c>
      <c r="Q1833" s="10" t="s">
        <v>8323</v>
      </c>
      <c r="R1833" t="s">
        <v>8324</v>
      </c>
      <c r="S1833" s="13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131.16669999999999</v>
      </c>
      <c r="Q1836" s="10" t="s">
        <v>8323</v>
      </c>
      <c r="R1836" t="s">
        <v>8324</v>
      </c>
      <c r="S1836" s="13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47.2727</v>
      </c>
      <c r="Q1837" s="10" t="s">
        <v>8323</v>
      </c>
      <c r="R1837" t="s">
        <v>8324</v>
      </c>
      <c r="S1837" s="13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182.12729999999999</v>
      </c>
      <c r="Q1838" s="10" t="s">
        <v>8323</v>
      </c>
      <c r="R1838" t="s">
        <v>8324</v>
      </c>
      <c r="S1838" s="13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61.366700000000002</v>
      </c>
      <c r="Q1839" s="10" t="s">
        <v>8323</v>
      </c>
      <c r="R1839" t="s">
        <v>8324</v>
      </c>
      <c r="S1839" s="13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35.767499999999998</v>
      </c>
      <c r="Q1840" s="10" t="s">
        <v>8323</v>
      </c>
      <c r="R1840" t="s">
        <v>8324</v>
      </c>
      <c r="S1840" s="13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45.622199999999999</v>
      </c>
      <c r="Q1841" s="10" t="s">
        <v>8323</v>
      </c>
      <c r="R1841" t="s">
        <v>8324</v>
      </c>
      <c r="S1841" s="13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75.384600000000006</v>
      </c>
      <c r="Q1842" s="10" t="s">
        <v>8323</v>
      </c>
      <c r="R1842" t="s">
        <v>8324</v>
      </c>
      <c r="S1842" s="13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50.875</v>
      </c>
      <c r="Q1843" s="10" t="s">
        <v>8323</v>
      </c>
      <c r="R1843" t="s">
        <v>8324</v>
      </c>
      <c r="S1843" s="13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119.28570000000001</v>
      </c>
      <c r="Q1844" s="10" t="s">
        <v>8323</v>
      </c>
      <c r="R1844" t="s">
        <v>8324</v>
      </c>
      <c r="S1844" s="13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92.541899999999998</v>
      </c>
      <c r="Q1845" s="10" t="s">
        <v>8323</v>
      </c>
      <c r="R1845" t="s">
        <v>8324</v>
      </c>
      <c r="S1845" s="13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52.631599999999999</v>
      </c>
      <c r="Q1847" s="10" t="s">
        <v>8323</v>
      </c>
      <c r="R1847" t="s">
        <v>8324</v>
      </c>
      <c r="S1847" s="13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98.990399999999994</v>
      </c>
      <c r="Q1848" s="10" t="s">
        <v>8323</v>
      </c>
      <c r="R1848" t="s">
        <v>8324</v>
      </c>
      <c r="S1848" s="13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79.526300000000006</v>
      </c>
      <c r="Q1849" s="10" t="s">
        <v>8323</v>
      </c>
      <c r="R1849" t="s">
        <v>8324</v>
      </c>
      <c r="S1849" s="13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134.20830000000001</v>
      </c>
      <c r="Q1850" s="10" t="s">
        <v>8323</v>
      </c>
      <c r="R1850" t="s">
        <v>8324</v>
      </c>
      <c r="S1850" s="13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37.625</v>
      </c>
      <c r="Q1851" s="10" t="s">
        <v>8323</v>
      </c>
      <c r="R1851" t="s">
        <v>8324</v>
      </c>
      <c r="S1851" s="13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51.044699999999999</v>
      </c>
      <c r="Q1852" s="10" t="s">
        <v>8323</v>
      </c>
      <c r="R1852" t="s">
        <v>8324</v>
      </c>
      <c r="S1852" s="13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IFERROR(ROUND(E1853/L1853,4),"N/A")</f>
        <v>50.038499999999999</v>
      </c>
      <c r="Q1853" s="10" t="s">
        <v>8323</v>
      </c>
      <c r="R1853" t="s">
        <v>8324</v>
      </c>
      <c r="S1853" s="13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133.93129999999999</v>
      </c>
      <c r="Q1854" s="10" t="s">
        <v>8323</v>
      </c>
      <c r="R1854" t="s">
        <v>8324</v>
      </c>
      <c r="S1854" s="13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58.214300000000001</v>
      </c>
      <c r="Q1855" s="10" t="s">
        <v>8323</v>
      </c>
      <c r="R1855" t="s">
        <v>8324</v>
      </c>
      <c r="S1855" s="13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88.037599999999998</v>
      </c>
      <c r="Q1856" s="10" t="s">
        <v>8323</v>
      </c>
      <c r="R1856" t="s">
        <v>8324</v>
      </c>
      <c r="S1856" s="13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70.576800000000006</v>
      </c>
      <c r="Q1857" s="10" t="s">
        <v>8323</v>
      </c>
      <c r="R1857" t="s">
        <v>8324</v>
      </c>
      <c r="S1857" s="13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53.289499999999997</v>
      </c>
      <c r="Q1858" s="10" t="s">
        <v>8323</v>
      </c>
      <c r="R1858" t="s">
        <v>8324</v>
      </c>
      <c r="S1858" s="13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136.36359999999999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40.5473</v>
      </c>
      <c r="Q1860" s="10" t="s">
        <v>8323</v>
      </c>
      <c r="R1860" t="s">
        <v>8324</v>
      </c>
      <c r="S1860" s="13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70.625</v>
      </c>
      <c r="Q1861" s="10" t="s">
        <v>8323</v>
      </c>
      <c r="R1861" t="s">
        <v>8324</v>
      </c>
      <c r="S1861" s="13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52.684199999999997</v>
      </c>
      <c r="Q1862" s="10" t="s">
        <v>8323</v>
      </c>
      <c r="R1862" t="s">
        <v>8324</v>
      </c>
      <c r="S1862" s="13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t="str">
        <f t="shared" si="116"/>
        <v>N/A</v>
      </c>
      <c r="Q1863" s="10" t="s">
        <v>8331</v>
      </c>
      <c r="R1863" t="s">
        <v>8333</v>
      </c>
      <c r="S1863" s="13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90.9375</v>
      </c>
      <c r="Q1864" s="10" t="s">
        <v>8331</v>
      </c>
      <c r="R1864" t="s">
        <v>8333</v>
      </c>
      <c r="S1864" s="13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58.083300000000001</v>
      </c>
      <c r="Q1866" s="10" t="s">
        <v>8331</v>
      </c>
      <c r="R1866" t="s">
        <v>8333</v>
      </c>
      <c r="S1866" s="13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71.588200000000001</v>
      </c>
      <c r="Q1870" s="10" t="s">
        <v>8331</v>
      </c>
      <c r="R1870" t="s">
        <v>8333</v>
      </c>
      <c r="S1870" s="13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t="str">
        <f t="shared" si="116"/>
        <v>N/A</v>
      </c>
      <c r="Q1871" s="10" t="s">
        <v>8331</v>
      </c>
      <c r="R1871" t="s">
        <v>8333</v>
      </c>
      <c r="S1871" s="13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32.818199999999997</v>
      </c>
      <c r="Q1872" s="10" t="s">
        <v>8331</v>
      </c>
      <c r="R1872" t="s">
        <v>8333</v>
      </c>
      <c r="S1872" s="13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49.1158</v>
      </c>
      <c r="Q1873" s="10" t="s">
        <v>8331</v>
      </c>
      <c r="R1873" t="s">
        <v>8333</v>
      </c>
      <c r="S1873" s="13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16.307700000000001</v>
      </c>
      <c r="Q1874" s="10" t="s">
        <v>8331</v>
      </c>
      <c r="R1874" t="s">
        <v>8333</v>
      </c>
      <c r="S1874" s="13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t="str">
        <f t="shared" si="116"/>
        <v>N/A</v>
      </c>
      <c r="Q1878" s="10" t="s">
        <v>8331</v>
      </c>
      <c r="R1878" t="s">
        <v>8333</v>
      </c>
      <c r="S1878" s="13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t="str">
        <f t="shared" si="116"/>
        <v>N/A</v>
      </c>
      <c r="Q1879" s="10" t="s">
        <v>8331</v>
      </c>
      <c r="R1879" t="s">
        <v>8333</v>
      </c>
      <c r="S1879" s="13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t="str">
        <f t="shared" si="116"/>
        <v>N/A</v>
      </c>
      <c r="Q1880" s="10" t="s">
        <v>8331</v>
      </c>
      <c r="R1880" t="s">
        <v>8333</v>
      </c>
      <c r="S1880" s="13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41.833300000000001</v>
      </c>
      <c r="Q1882" s="10" t="s">
        <v>8331</v>
      </c>
      <c r="R1882" t="s">
        <v>8333</v>
      </c>
      <c r="S1882" s="13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49.3384</v>
      </c>
      <c r="Q1883" s="10" t="s">
        <v>8323</v>
      </c>
      <c r="R1883" t="s">
        <v>8327</v>
      </c>
      <c r="S1883" s="13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41.728400000000001</v>
      </c>
      <c r="Q1884" s="10" t="s">
        <v>8323</v>
      </c>
      <c r="R1884" t="s">
        <v>8327</v>
      </c>
      <c r="S1884" s="13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32.718800000000002</v>
      </c>
      <c r="Q1885" s="10" t="s">
        <v>8323</v>
      </c>
      <c r="R1885" t="s">
        <v>8327</v>
      </c>
      <c r="S1885" s="13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51.961500000000001</v>
      </c>
      <c r="Q1886" s="10" t="s">
        <v>8323</v>
      </c>
      <c r="R1886" t="s">
        <v>8327</v>
      </c>
      <c r="S1886" s="13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50.685699999999997</v>
      </c>
      <c r="Q1887" s="10" t="s">
        <v>8323</v>
      </c>
      <c r="R1887" t="s">
        <v>8327</v>
      </c>
      <c r="S1887" s="13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42.241399999999999</v>
      </c>
      <c r="Q1888" s="10" t="s">
        <v>8323</v>
      </c>
      <c r="R1888" t="s">
        <v>8327</v>
      </c>
      <c r="S1888" s="13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416.875</v>
      </c>
      <c r="Q1889" s="10" t="s">
        <v>8323</v>
      </c>
      <c r="R1889" t="s">
        <v>8327</v>
      </c>
      <c r="S1889" s="13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46.651699999999998</v>
      </c>
      <c r="Q1890" s="10" t="s">
        <v>8323</v>
      </c>
      <c r="R1890" t="s">
        <v>8327</v>
      </c>
      <c r="S1890" s="13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48.454500000000003</v>
      </c>
      <c r="Q1891" s="10" t="s">
        <v>8323</v>
      </c>
      <c r="R1891" t="s">
        <v>8327</v>
      </c>
      <c r="S1891" s="13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70.528999999999996</v>
      </c>
      <c r="Q1892" s="10" t="s">
        <v>8323</v>
      </c>
      <c r="R1892" t="s">
        <v>8327</v>
      </c>
      <c r="S1892" s="13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87.958299999999994</v>
      </c>
      <c r="Q1893" s="10" t="s">
        <v>8323</v>
      </c>
      <c r="R1893" t="s">
        <v>8327</v>
      </c>
      <c r="S1893" s="13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26.269200000000001</v>
      </c>
      <c r="Q1894" s="10" t="s">
        <v>8323</v>
      </c>
      <c r="R1894" t="s">
        <v>8327</v>
      </c>
      <c r="S1894" s="13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57.777799999999999</v>
      </c>
      <c r="Q1895" s="10" t="s">
        <v>8323</v>
      </c>
      <c r="R1895" t="s">
        <v>8327</v>
      </c>
      <c r="S1895" s="13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196.34039999999999</v>
      </c>
      <c r="Q1897" s="10" t="s">
        <v>8323</v>
      </c>
      <c r="R1897" t="s">
        <v>8327</v>
      </c>
      <c r="S1897" s="13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35.551900000000003</v>
      </c>
      <c r="Q1899" s="10" t="s">
        <v>8323</v>
      </c>
      <c r="R1899" t="s">
        <v>8327</v>
      </c>
      <c r="S1899" s="13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68.8095</v>
      </c>
      <c r="Q1900" s="10" t="s">
        <v>8323</v>
      </c>
      <c r="R1900" t="s">
        <v>8327</v>
      </c>
      <c r="S1900" s="13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28.571400000000001</v>
      </c>
      <c r="Q1901" s="10" t="s">
        <v>8323</v>
      </c>
      <c r="R1901" t="s">
        <v>8327</v>
      </c>
      <c r="S1901" s="13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50.631700000000002</v>
      </c>
      <c r="Q1902" s="10" t="s">
        <v>8323</v>
      </c>
      <c r="R1902" t="s">
        <v>8327</v>
      </c>
      <c r="S1902" s="13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34.0976</v>
      </c>
      <c r="Q1905" s="10" t="s">
        <v>8317</v>
      </c>
      <c r="R1905" t="s">
        <v>8346</v>
      </c>
      <c r="S1905" s="13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215.95959999999999</v>
      </c>
      <c r="Q1908" s="10" t="s">
        <v>8317</v>
      </c>
      <c r="R1908" t="s">
        <v>8346</v>
      </c>
      <c r="S1908" s="13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129.97370000000001</v>
      </c>
      <c r="Q1911" s="10" t="s">
        <v>8317</v>
      </c>
      <c r="R1911" t="s">
        <v>8346</v>
      </c>
      <c r="S1911" s="13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117.49469999999999</v>
      </c>
      <c r="Q1912" s="10" t="s">
        <v>8317</v>
      </c>
      <c r="R1912" t="s">
        <v>8346</v>
      </c>
      <c r="S1912" s="13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70.595200000000006</v>
      </c>
      <c r="Q1914" s="10" t="s">
        <v>8317</v>
      </c>
      <c r="R1914" t="s">
        <v>8346</v>
      </c>
      <c r="S1914" s="13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IFERROR(ROUND(E1917/L1917,4),"N/A")</f>
        <v>2</v>
      </c>
      <c r="Q1917" s="10" t="s">
        <v>8317</v>
      </c>
      <c r="R1917" t="s">
        <v>8346</v>
      </c>
      <c r="S1917" s="13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2928.9286000000002</v>
      </c>
      <c r="Q1919" s="10" t="s">
        <v>8317</v>
      </c>
      <c r="R1919" t="s">
        <v>8346</v>
      </c>
      <c r="S1919" s="13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28.8889</v>
      </c>
      <c r="Q1920" s="10" t="s">
        <v>8317</v>
      </c>
      <c r="R1920" t="s">
        <v>8346</v>
      </c>
      <c r="S1920" s="13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29.625</v>
      </c>
      <c r="Q1921" s="10" t="s">
        <v>8317</v>
      </c>
      <c r="R1921" t="s">
        <v>8346</v>
      </c>
      <c r="S1921" s="13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40.981000000000002</v>
      </c>
      <c r="Q1922" s="10" t="s">
        <v>8317</v>
      </c>
      <c r="R1922" t="s">
        <v>8346</v>
      </c>
      <c r="S1922" s="13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36.109400000000001</v>
      </c>
      <c r="Q1924" s="10" t="s">
        <v>8323</v>
      </c>
      <c r="R1924" t="s">
        <v>8327</v>
      </c>
      <c r="S1924" s="13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23.1538</v>
      </c>
      <c r="Q1925" s="10" t="s">
        <v>8323</v>
      </c>
      <c r="R1925" t="s">
        <v>8327</v>
      </c>
      <c r="S1925" s="13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31.826899999999998</v>
      </c>
      <c r="Q1927" s="10" t="s">
        <v>8323</v>
      </c>
      <c r="R1927" t="s">
        <v>8327</v>
      </c>
      <c r="S1927" s="13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27.389600000000002</v>
      </c>
      <c r="Q1928" s="10" t="s">
        <v>8323</v>
      </c>
      <c r="R1928" t="s">
        <v>8327</v>
      </c>
      <c r="S1928" s="13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56.363599999999998</v>
      </c>
      <c r="Q1929" s="10" t="s">
        <v>8323</v>
      </c>
      <c r="R1929" t="s">
        <v>8327</v>
      </c>
      <c r="S1929" s="13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77.352900000000005</v>
      </c>
      <c r="Q1930" s="10" t="s">
        <v>8323</v>
      </c>
      <c r="R1930" t="s">
        <v>8327</v>
      </c>
      <c r="S1930" s="13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48.846200000000003</v>
      </c>
      <c r="Q1932" s="10" t="s">
        <v>8323</v>
      </c>
      <c r="R1932" t="s">
        <v>8327</v>
      </c>
      <c r="S1932" s="13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48.240400000000001</v>
      </c>
      <c r="Q1933" s="10" t="s">
        <v>8323</v>
      </c>
      <c r="R1933" t="s">
        <v>8327</v>
      </c>
      <c r="S1933" s="13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70.212500000000006</v>
      </c>
      <c r="Q1934" s="10" t="s">
        <v>8323</v>
      </c>
      <c r="R1934" t="s">
        <v>8327</v>
      </c>
      <c r="S1934" s="13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94.054500000000004</v>
      </c>
      <c r="Q1935" s="10" t="s">
        <v>8323</v>
      </c>
      <c r="R1935" t="s">
        <v>8327</v>
      </c>
      <c r="S1935" s="13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80.2727</v>
      </c>
      <c r="Q1936" s="10" t="s">
        <v>8323</v>
      </c>
      <c r="R1936" t="s">
        <v>8327</v>
      </c>
      <c r="S1936" s="13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60.268999999999998</v>
      </c>
      <c r="Q1938" s="10" t="s">
        <v>8323</v>
      </c>
      <c r="R1938" t="s">
        <v>8327</v>
      </c>
      <c r="S1938" s="13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38.740299999999998</v>
      </c>
      <c r="Q1939" s="10" t="s">
        <v>8323</v>
      </c>
      <c r="R1939" t="s">
        <v>8327</v>
      </c>
      <c r="S1939" s="13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152.54390000000001</v>
      </c>
      <c r="Q1940" s="10" t="s">
        <v>8323</v>
      </c>
      <c r="R1940" t="s">
        <v>8327</v>
      </c>
      <c r="S1940" s="13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115.3125</v>
      </c>
      <c r="Q1941" s="10" t="s">
        <v>8323</v>
      </c>
      <c r="R1941" t="s">
        <v>8327</v>
      </c>
      <c r="S1941" s="13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35.838700000000003</v>
      </c>
      <c r="Q1942" s="10" t="s">
        <v>8323</v>
      </c>
      <c r="R1942" t="s">
        <v>8327</v>
      </c>
      <c r="S1942" s="13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64.570099999999996</v>
      </c>
      <c r="Q1943" s="10" t="s">
        <v>8317</v>
      </c>
      <c r="R1943" t="s">
        <v>8347</v>
      </c>
      <c r="S1943" s="13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87.436000000000007</v>
      </c>
      <c r="Q1944" s="10" t="s">
        <v>8317</v>
      </c>
      <c r="R1944" t="s">
        <v>8347</v>
      </c>
      <c r="S1944" s="13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68.815600000000003</v>
      </c>
      <c r="Q1945" s="10" t="s">
        <v>8317</v>
      </c>
      <c r="R1945" t="s">
        <v>8347</v>
      </c>
      <c r="S1945" s="13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176.2002</v>
      </c>
      <c r="Q1946" s="10" t="s">
        <v>8317</v>
      </c>
      <c r="R1946" t="s">
        <v>8347</v>
      </c>
      <c r="S1946" s="13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511.7912</v>
      </c>
      <c r="Q1947" s="10" t="s">
        <v>8317</v>
      </c>
      <c r="R1947" t="s">
        <v>8347</v>
      </c>
      <c r="S1947" s="13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160.44290000000001</v>
      </c>
      <c r="Q1948" s="10" t="s">
        <v>8317</v>
      </c>
      <c r="R1948" t="s">
        <v>8347</v>
      </c>
      <c r="S1948" s="13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35.003</v>
      </c>
      <c r="Q1949" s="10" t="s">
        <v>8317</v>
      </c>
      <c r="R1949" t="s">
        <v>8347</v>
      </c>
      <c r="S1949" s="13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188.5067</v>
      </c>
      <c r="Q1950" s="10" t="s">
        <v>8317</v>
      </c>
      <c r="R1950" t="s">
        <v>8347</v>
      </c>
      <c r="S1950" s="13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56.204999999999998</v>
      </c>
      <c r="Q1951" s="10" t="s">
        <v>8317</v>
      </c>
      <c r="R1951" t="s">
        <v>8347</v>
      </c>
      <c r="S1951" s="13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51.305399999999999</v>
      </c>
      <c r="Q1952" s="10" t="s">
        <v>8317</v>
      </c>
      <c r="R1952" t="s">
        <v>8347</v>
      </c>
      <c r="S1952" s="13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127.36450000000001</v>
      </c>
      <c r="Q1953" s="10" t="s">
        <v>8317</v>
      </c>
      <c r="R1953" t="s">
        <v>8347</v>
      </c>
      <c r="S1953" s="13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101.8553</v>
      </c>
      <c r="Q1954" s="10" t="s">
        <v>8317</v>
      </c>
      <c r="R1954" t="s">
        <v>8347</v>
      </c>
      <c r="S1954" s="13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230.55779999999999</v>
      </c>
      <c r="Q1955" s="10" t="s">
        <v>8317</v>
      </c>
      <c r="R1955" t="s">
        <v>8347</v>
      </c>
      <c r="S1955" s="13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842.10599999999999</v>
      </c>
      <c r="Q1956" s="10" t="s">
        <v>8317</v>
      </c>
      <c r="R1956" t="s">
        <v>8347</v>
      </c>
      <c r="S1956" s="13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577.27589999999998</v>
      </c>
      <c r="Q1957" s="10" t="s">
        <v>8317</v>
      </c>
      <c r="R1957" t="s">
        <v>8347</v>
      </c>
      <c r="S1957" s="13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483.34249999999997</v>
      </c>
      <c r="Q1958" s="10" t="s">
        <v>8317</v>
      </c>
      <c r="R1958" t="s">
        <v>8347</v>
      </c>
      <c r="S1958" s="13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76.138499999999993</v>
      </c>
      <c r="Q1959" s="10" t="s">
        <v>8317</v>
      </c>
      <c r="R1959" t="s">
        <v>8347</v>
      </c>
      <c r="S1959" s="13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74.107699999999994</v>
      </c>
      <c r="Q1960" s="10" t="s">
        <v>8317</v>
      </c>
      <c r="R1960" t="s">
        <v>8347</v>
      </c>
      <c r="S1960" s="13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36.965699999999998</v>
      </c>
      <c r="Q1961" s="10" t="s">
        <v>8317</v>
      </c>
      <c r="R1961" t="s">
        <v>8347</v>
      </c>
      <c r="S1961" s="13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2500.9697000000001</v>
      </c>
      <c r="Q1962" s="10" t="s">
        <v>8317</v>
      </c>
      <c r="R1962" t="s">
        <v>8347</v>
      </c>
      <c r="S1962" s="13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67.690200000000004</v>
      </c>
      <c r="Q1963" s="10" t="s">
        <v>8317</v>
      </c>
      <c r="R1963" t="s">
        <v>8347</v>
      </c>
      <c r="S1963" s="13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63.047400000000003</v>
      </c>
      <c r="Q1964" s="10" t="s">
        <v>8317</v>
      </c>
      <c r="R1964" t="s">
        <v>8347</v>
      </c>
      <c r="S1964" s="13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180.75190000000001</v>
      </c>
      <c r="Q1966" s="10" t="s">
        <v>8317</v>
      </c>
      <c r="R1966" t="s">
        <v>8347</v>
      </c>
      <c r="S1966" s="13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127.32040000000001</v>
      </c>
      <c r="Q1967" s="10" t="s">
        <v>8317</v>
      </c>
      <c r="R1967" t="s">
        <v>8347</v>
      </c>
      <c r="S1967" s="13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136.64449999999999</v>
      </c>
      <c r="Q1968" s="10" t="s">
        <v>8317</v>
      </c>
      <c r="R1968" t="s">
        <v>8347</v>
      </c>
      <c r="S1968" s="13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182.78020000000001</v>
      </c>
      <c r="Q1969" s="10" t="s">
        <v>8317</v>
      </c>
      <c r="R1969" t="s">
        <v>8347</v>
      </c>
      <c r="S1969" s="13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279.3784</v>
      </c>
      <c r="Q1970" s="10" t="s">
        <v>8317</v>
      </c>
      <c r="R1970" t="s">
        <v>8347</v>
      </c>
      <c r="S1970" s="13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61.375700000000002</v>
      </c>
      <c r="Q1971" s="10" t="s">
        <v>8317</v>
      </c>
      <c r="R1971" t="s">
        <v>8347</v>
      </c>
      <c r="S1971" s="13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80.727500000000006</v>
      </c>
      <c r="Q1972" s="10" t="s">
        <v>8317</v>
      </c>
      <c r="R1972" t="s">
        <v>8347</v>
      </c>
      <c r="S1972" s="13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272.35590000000002</v>
      </c>
      <c r="Q1973" s="10" t="s">
        <v>8317</v>
      </c>
      <c r="R1973" t="s">
        <v>8347</v>
      </c>
      <c r="S1973" s="13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70.848699999999994</v>
      </c>
      <c r="Q1974" s="10" t="s">
        <v>8317</v>
      </c>
      <c r="R1974" t="s">
        <v>8347</v>
      </c>
      <c r="S1974" s="13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186.81389999999999</v>
      </c>
      <c r="Q1976" s="10" t="s">
        <v>8317</v>
      </c>
      <c r="R1976" t="s">
        <v>8347</v>
      </c>
      <c r="S1976" s="13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131.98949999999999</v>
      </c>
      <c r="Q1977" s="10" t="s">
        <v>8317</v>
      </c>
      <c r="R1977" t="s">
        <v>8347</v>
      </c>
      <c r="S1977" s="13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29.3108</v>
      </c>
      <c r="Q1978" s="10" t="s">
        <v>8317</v>
      </c>
      <c r="R1978" t="s">
        <v>8347</v>
      </c>
      <c r="S1978" s="13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245.02440000000001</v>
      </c>
      <c r="Q1979" s="10" t="s">
        <v>8317</v>
      </c>
      <c r="R1979" t="s">
        <v>8347</v>
      </c>
      <c r="S1979" s="13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1323.2539999999999</v>
      </c>
      <c r="Q1980" s="10" t="s">
        <v>8317</v>
      </c>
      <c r="R1980" t="s">
        <v>8347</v>
      </c>
      <c r="S1980" s="13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IFERROR(ROUND(E1981/L1981,4),"N/A")</f>
        <v>282.65969999999999</v>
      </c>
      <c r="Q1981" s="10" t="s">
        <v>8317</v>
      </c>
      <c r="R1981" t="s">
        <v>8347</v>
      </c>
      <c r="S1981" s="13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91.214399999999998</v>
      </c>
      <c r="Q1982" s="10" t="s">
        <v>8317</v>
      </c>
      <c r="R1982" t="s">
        <v>8347</v>
      </c>
      <c r="S1982" s="13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t="str">
        <f t="shared" si="124"/>
        <v>N/A</v>
      </c>
      <c r="Q1984" s="10" t="s">
        <v>8336</v>
      </c>
      <c r="R1984" t="s">
        <v>8348</v>
      </c>
      <c r="S1984" s="13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88.6875</v>
      </c>
      <c r="Q1985" s="10" t="s">
        <v>8336</v>
      </c>
      <c r="R1985" t="s">
        <v>8348</v>
      </c>
      <c r="S1985" s="13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453.1429</v>
      </c>
      <c r="Q1986" s="10" t="s">
        <v>8336</v>
      </c>
      <c r="R1986" t="s">
        <v>8348</v>
      </c>
      <c r="S1986" s="13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83.428600000000003</v>
      </c>
      <c r="Q1989" s="10" t="s">
        <v>8336</v>
      </c>
      <c r="R1989" t="s">
        <v>8348</v>
      </c>
      <c r="S1989" s="13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46.666699999999999</v>
      </c>
      <c r="Q1993" s="10" t="s">
        <v>8336</v>
      </c>
      <c r="R1993" t="s">
        <v>8348</v>
      </c>
      <c r="S1993" s="13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t="str">
        <f t="shared" si="124"/>
        <v>N/A</v>
      </c>
      <c r="Q1995" s="10" t="s">
        <v>8336</v>
      </c>
      <c r="R1995" t="s">
        <v>8348</v>
      </c>
      <c r="S1995" s="13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t="str">
        <f t="shared" si="124"/>
        <v>N/A</v>
      </c>
      <c r="Q1996" s="10" t="s">
        <v>8336</v>
      </c>
      <c r="R1996" t="s">
        <v>8348</v>
      </c>
      <c r="S1996" s="13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t="str">
        <f t="shared" si="124"/>
        <v>N/A</v>
      </c>
      <c r="Q1998" s="10" t="s">
        <v>8336</v>
      </c>
      <c r="R1998" t="s">
        <v>8348</v>
      </c>
      <c r="S1998" s="13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t="str">
        <f t="shared" si="124"/>
        <v>N/A</v>
      </c>
      <c r="Q1999" s="10" t="s">
        <v>8336</v>
      </c>
      <c r="R1999" t="s">
        <v>8348</v>
      </c>
      <c r="S1999" s="13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218.33330000000001</v>
      </c>
      <c r="Q2000" s="10" t="s">
        <v>8336</v>
      </c>
      <c r="R2000" t="s">
        <v>8348</v>
      </c>
      <c r="S2000" s="13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33.714300000000001</v>
      </c>
      <c r="Q2001" s="10" t="s">
        <v>8336</v>
      </c>
      <c r="R2001" t="s">
        <v>8348</v>
      </c>
      <c r="S2001" s="13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128.3879</v>
      </c>
      <c r="Q2003" s="10" t="s">
        <v>8317</v>
      </c>
      <c r="R2003" t="s">
        <v>8347</v>
      </c>
      <c r="S2003" s="13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78.834299999999999</v>
      </c>
      <c r="Q2004" s="10" t="s">
        <v>8317</v>
      </c>
      <c r="R2004" t="s">
        <v>8347</v>
      </c>
      <c r="S2004" s="13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91.764700000000005</v>
      </c>
      <c r="Q2005" s="10" t="s">
        <v>8317</v>
      </c>
      <c r="R2005" t="s">
        <v>8347</v>
      </c>
      <c r="S2005" s="13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331.10239999999999</v>
      </c>
      <c r="Q2006" s="10" t="s">
        <v>8317</v>
      </c>
      <c r="R2006" t="s">
        <v>8347</v>
      </c>
      <c r="S2006" s="13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194.2619</v>
      </c>
      <c r="Q2007" s="10" t="s">
        <v>8317</v>
      </c>
      <c r="R2007" t="s">
        <v>8347</v>
      </c>
      <c r="S2007" s="13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408.9769</v>
      </c>
      <c r="Q2008" s="10" t="s">
        <v>8317</v>
      </c>
      <c r="R2008" t="s">
        <v>8347</v>
      </c>
      <c r="S2008" s="13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84.459299999999999</v>
      </c>
      <c r="Q2009" s="10" t="s">
        <v>8317</v>
      </c>
      <c r="R2009" t="s">
        <v>8347</v>
      </c>
      <c r="S2009" s="13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44.853700000000003</v>
      </c>
      <c r="Q2010" s="10" t="s">
        <v>8317</v>
      </c>
      <c r="R2010" t="s">
        <v>8347</v>
      </c>
      <c r="S2010" s="13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383.36430000000001</v>
      </c>
      <c r="Q2011" s="10" t="s">
        <v>8317</v>
      </c>
      <c r="R2011" t="s">
        <v>8347</v>
      </c>
      <c r="S2011" s="13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55.276899999999998</v>
      </c>
      <c r="Q2012" s="10" t="s">
        <v>8317</v>
      </c>
      <c r="R2012" t="s">
        <v>8347</v>
      </c>
      <c r="S2012" s="13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422.0206</v>
      </c>
      <c r="Q2013" s="10" t="s">
        <v>8317</v>
      </c>
      <c r="R2013" t="s">
        <v>8347</v>
      </c>
      <c r="S2013" s="13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64.180300000000003</v>
      </c>
      <c r="Q2014" s="10" t="s">
        <v>8317</v>
      </c>
      <c r="R2014" t="s">
        <v>8347</v>
      </c>
      <c r="S2014" s="13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173.5778</v>
      </c>
      <c r="Q2015" s="10" t="s">
        <v>8317</v>
      </c>
      <c r="R2015" t="s">
        <v>8347</v>
      </c>
      <c r="S2015" s="13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88.601699999999994</v>
      </c>
      <c r="Q2016" s="10" t="s">
        <v>8317</v>
      </c>
      <c r="R2016" t="s">
        <v>8347</v>
      </c>
      <c r="S2016" s="13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50.222299999999997</v>
      </c>
      <c r="Q2017" s="10" t="s">
        <v>8317</v>
      </c>
      <c r="R2017" t="s">
        <v>8347</v>
      </c>
      <c r="S2017" s="13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192.3888</v>
      </c>
      <c r="Q2018" s="10" t="s">
        <v>8317</v>
      </c>
      <c r="R2018" t="s">
        <v>8347</v>
      </c>
      <c r="S2018" s="13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73.416899999999998</v>
      </c>
      <c r="Q2019" s="10" t="s">
        <v>8317</v>
      </c>
      <c r="R2019" t="s">
        <v>8347</v>
      </c>
      <c r="S2019" s="13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147.685</v>
      </c>
      <c r="Q2020" s="10" t="s">
        <v>8317</v>
      </c>
      <c r="R2020" t="s">
        <v>8347</v>
      </c>
      <c r="S2020" s="13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108.96850000000001</v>
      </c>
      <c r="Q2021" s="10" t="s">
        <v>8317</v>
      </c>
      <c r="R2021" t="s">
        <v>8347</v>
      </c>
      <c r="S2021" s="13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23.647500000000001</v>
      </c>
      <c r="Q2022" s="10" t="s">
        <v>8317</v>
      </c>
      <c r="R2022" t="s">
        <v>8347</v>
      </c>
      <c r="S2022" s="13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147.94739999999999</v>
      </c>
      <c r="Q2023" s="10" t="s">
        <v>8317</v>
      </c>
      <c r="R2023" t="s">
        <v>8347</v>
      </c>
      <c r="S2023" s="13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385.0369</v>
      </c>
      <c r="Q2024" s="10" t="s">
        <v>8317</v>
      </c>
      <c r="R2024" t="s">
        <v>8347</v>
      </c>
      <c r="S2024" s="13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457.39089999999999</v>
      </c>
      <c r="Q2025" s="10" t="s">
        <v>8317</v>
      </c>
      <c r="R2025" t="s">
        <v>8347</v>
      </c>
      <c r="S2025" s="13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222.9905</v>
      </c>
      <c r="Q2026" s="10" t="s">
        <v>8317</v>
      </c>
      <c r="R2026" t="s">
        <v>8347</v>
      </c>
      <c r="S2026" s="13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220.7407</v>
      </c>
      <c r="Q2027" s="10" t="s">
        <v>8317</v>
      </c>
      <c r="R2027" t="s">
        <v>8347</v>
      </c>
      <c r="S2027" s="13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73.503900000000002</v>
      </c>
      <c r="Q2028" s="10" t="s">
        <v>8317</v>
      </c>
      <c r="R2028" t="s">
        <v>8347</v>
      </c>
      <c r="S2028" s="13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223.09649999999999</v>
      </c>
      <c r="Q2029" s="10" t="s">
        <v>8317</v>
      </c>
      <c r="R2029" t="s">
        <v>8347</v>
      </c>
      <c r="S2029" s="13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47.9114</v>
      </c>
      <c r="Q2030" s="10" t="s">
        <v>8317</v>
      </c>
      <c r="R2030" t="s">
        <v>8347</v>
      </c>
      <c r="S2030" s="13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96.063800000000001</v>
      </c>
      <c r="Q2031" s="10" t="s">
        <v>8317</v>
      </c>
      <c r="R2031" t="s">
        <v>8347</v>
      </c>
      <c r="S2031" s="13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118.6144</v>
      </c>
      <c r="Q2032" s="10" t="s">
        <v>8317</v>
      </c>
      <c r="R2032" t="s">
        <v>8347</v>
      </c>
      <c r="S2032" s="13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118.4547</v>
      </c>
      <c r="Q2033" s="10" t="s">
        <v>8317</v>
      </c>
      <c r="R2033" t="s">
        <v>8347</v>
      </c>
      <c r="S2033" s="13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143.21469999999999</v>
      </c>
      <c r="Q2034" s="10" t="s">
        <v>8317</v>
      </c>
      <c r="R2034" t="s">
        <v>8347</v>
      </c>
      <c r="S2034" s="13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282.71519999999998</v>
      </c>
      <c r="Q2035" s="10" t="s">
        <v>8317</v>
      </c>
      <c r="R2035" t="s">
        <v>8347</v>
      </c>
      <c r="S2035" s="13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593.93619999999999</v>
      </c>
      <c r="Q2036" s="10" t="s">
        <v>8317</v>
      </c>
      <c r="R2036" t="s">
        <v>8347</v>
      </c>
      <c r="S2036" s="13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262.15699999999998</v>
      </c>
      <c r="Q2037" s="10" t="s">
        <v>8317</v>
      </c>
      <c r="R2037" t="s">
        <v>8347</v>
      </c>
      <c r="S2037" s="13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46.580800000000004</v>
      </c>
      <c r="Q2038" s="10" t="s">
        <v>8317</v>
      </c>
      <c r="R2038" t="s">
        <v>8347</v>
      </c>
      <c r="S2038" s="13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70.0411</v>
      </c>
      <c r="Q2039" s="10" t="s">
        <v>8317</v>
      </c>
      <c r="R2039" t="s">
        <v>8347</v>
      </c>
      <c r="S2039" s="13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164.90690000000001</v>
      </c>
      <c r="Q2040" s="10" t="s">
        <v>8317</v>
      </c>
      <c r="R2040" t="s">
        <v>8347</v>
      </c>
      <c r="S2040" s="13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449.26389999999998</v>
      </c>
      <c r="Q2041" s="10" t="s">
        <v>8317</v>
      </c>
      <c r="R2041" t="s">
        <v>8347</v>
      </c>
      <c r="S2041" s="13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27.472799999999999</v>
      </c>
      <c r="Q2042" s="10" t="s">
        <v>8317</v>
      </c>
      <c r="R2042" t="s">
        <v>8347</v>
      </c>
      <c r="S2042" s="13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143.97499999999999</v>
      </c>
      <c r="Q2043" s="10" t="s">
        <v>8317</v>
      </c>
      <c r="R2043" t="s">
        <v>8347</v>
      </c>
      <c r="S2043" s="13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88.235699999999994</v>
      </c>
      <c r="Q2044" s="10" t="s">
        <v>8317</v>
      </c>
      <c r="R2044" t="s">
        <v>8347</v>
      </c>
      <c r="S2044" s="13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IFERROR(ROUND(E2045/L2045,4),"N/A")</f>
        <v>36.3264</v>
      </c>
      <c r="Q2045" s="10" t="s">
        <v>8317</v>
      </c>
      <c r="R2045" t="s">
        <v>8347</v>
      </c>
      <c r="S2045" s="13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90.177800000000005</v>
      </c>
      <c r="Q2046" s="10" t="s">
        <v>8317</v>
      </c>
      <c r="R2046" t="s">
        <v>8347</v>
      </c>
      <c r="S2046" s="13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152.62360000000001</v>
      </c>
      <c r="Q2047" s="10" t="s">
        <v>8317</v>
      </c>
      <c r="R2047" t="s">
        <v>8347</v>
      </c>
      <c r="S2047" s="13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55.8065</v>
      </c>
      <c r="Q2048" s="10" t="s">
        <v>8317</v>
      </c>
      <c r="R2048" t="s">
        <v>8347</v>
      </c>
      <c r="S2048" s="13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227.85329999999999</v>
      </c>
      <c r="Q2049" s="10" t="s">
        <v>8317</v>
      </c>
      <c r="R2049" t="s">
        <v>8347</v>
      </c>
      <c r="S2049" s="13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91.829899999999995</v>
      </c>
      <c r="Q2050" s="10" t="s">
        <v>8317</v>
      </c>
      <c r="R2050" t="s">
        <v>8347</v>
      </c>
      <c r="S2050" s="13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80.991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278.39409999999998</v>
      </c>
      <c r="Q2052" s="10" t="s">
        <v>8317</v>
      </c>
      <c r="R2052" t="s">
        <v>8347</v>
      </c>
      <c r="S2052" s="13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43.094999999999999</v>
      </c>
      <c r="Q2053" s="10" t="s">
        <v>8317</v>
      </c>
      <c r="R2053" t="s">
        <v>8347</v>
      </c>
      <c r="S2053" s="13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326.2921</v>
      </c>
      <c r="Q2054" s="10" t="s">
        <v>8317</v>
      </c>
      <c r="R2054" t="s">
        <v>8347</v>
      </c>
      <c r="S2054" s="13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41.7438</v>
      </c>
      <c r="Q2055" s="10" t="s">
        <v>8317</v>
      </c>
      <c r="R2055" t="s">
        <v>8347</v>
      </c>
      <c r="S2055" s="13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64.020899999999997</v>
      </c>
      <c r="Q2056" s="10" t="s">
        <v>8317</v>
      </c>
      <c r="R2056" t="s">
        <v>8347</v>
      </c>
      <c r="S2056" s="13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99.455399999999997</v>
      </c>
      <c r="Q2057" s="10" t="s">
        <v>8317</v>
      </c>
      <c r="R2057" t="s">
        <v>8347</v>
      </c>
      <c r="S2057" s="13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138.49459999999999</v>
      </c>
      <c r="Q2058" s="10" t="s">
        <v>8317</v>
      </c>
      <c r="R2058" t="s">
        <v>8347</v>
      </c>
      <c r="S2058" s="13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45.547800000000002</v>
      </c>
      <c r="Q2059" s="10" t="s">
        <v>8317</v>
      </c>
      <c r="R2059" t="s">
        <v>8347</v>
      </c>
      <c r="S2059" s="13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10.507300000000001</v>
      </c>
      <c r="Q2060" s="10" t="s">
        <v>8317</v>
      </c>
      <c r="R2060" t="s">
        <v>8347</v>
      </c>
      <c r="S2060" s="13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114.7653</v>
      </c>
      <c r="Q2061" s="10" t="s">
        <v>8317</v>
      </c>
      <c r="R2061" t="s">
        <v>8347</v>
      </c>
      <c r="S2061" s="13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35.997100000000003</v>
      </c>
      <c r="Q2062" s="10" t="s">
        <v>8317</v>
      </c>
      <c r="R2062" t="s">
        <v>8347</v>
      </c>
      <c r="S2062" s="13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154.17140000000001</v>
      </c>
      <c r="Q2063" s="10" t="s">
        <v>8317</v>
      </c>
      <c r="R2063" t="s">
        <v>8347</v>
      </c>
      <c r="S2063" s="13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566.38919999999996</v>
      </c>
      <c r="Q2064" s="10" t="s">
        <v>8317</v>
      </c>
      <c r="R2064" t="s">
        <v>8347</v>
      </c>
      <c r="S2064" s="13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120.8571</v>
      </c>
      <c r="Q2065" s="10" t="s">
        <v>8317</v>
      </c>
      <c r="R2065" t="s">
        <v>8347</v>
      </c>
      <c r="S2065" s="13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86.163799999999995</v>
      </c>
      <c r="Q2066" s="10" t="s">
        <v>8317</v>
      </c>
      <c r="R2066" t="s">
        <v>8347</v>
      </c>
      <c r="S2066" s="13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51.2121</v>
      </c>
      <c r="Q2067" s="10" t="s">
        <v>8317</v>
      </c>
      <c r="R2067" t="s">
        <v>8347</v>
      </c>
      <c r="S2067" s="13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67.261499999999998</v>
      </c>
      <c r="Q2068" s="10" t="s">
        <v>8317</v>
      </c>
      <c r="R2068" t="s">
        <v>8347</v>
      </c>
      <c r="S2068" s="13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346.13119999999998</v>
      </c>
      <c r="Q2070" s="10" t="s">
        <v>8317</v>
      </c>
      <c r="R2070" t="s">
        <v>8347</v>
      </c>
      <c r="S2070" s="13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244.1191</v>
      </c>
      <c r="Q2071" s="10" t="s">
        <v>8317</v>
      </c>
      <c r="R2071" t="s">
        <v>8347</v>
      </c>
      <c r="S2071" s="13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259.25420000000003</v>
      </c>
      <c r="Q2072" s="10" t="s">
        <v>8317</v>
      </c>
      <c r="R2072" t="s">
        <v>8347</v>
      </c>
      <c r="S2072" s="13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201.964</v>
      </c>
      <c r="Q2073" s="10" t="s">
        <v>8317</v>
      </c>
      <c r="R2073" t="s">
        <v>8347</v>
      </c>
      <c r="S2073" s="13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226.20859999999999</v>
      </c>
      <c r="Q2074" s="10" t="s">
        <v>8317</v>
      </c>
      <c r="R2074" t="s">
        <v>8347</v>
      </c>
      <c r="S2074" s="13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20.465900000000001</v>
      </c>
      <c r="Q2077" s="10" t="s">
        <v>8317</v>
      </c>
      <c r="R2077" t="s">
        <v>8347</v>
      </c>
      <c r="S2077" s="13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116.35299999999999</v>
      </c>
      <c r="Q2078" s="10" t="s">
        <v>8317</v>
      </c>
      <c r="R2078" t="s">
        <v>8347</v>
      </c>
      <c r="S2078" s="13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307.20209999999997</v>
      </c>
      <c r="Q2079" s="10" t="s">
        <v>8317</v>
      </c>
      <c r="R2079" t="s">
        <v>8347</v>
      </c>
      <c r="S2079" s="13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546.6875</v>
      </c>
      <c r="Q2080" s="10" t="s">
        <v>8317</v>
      </c>
      <c r="R2080" t="s">
        <v>8347</v>
      </c>
      <c r="S2080" s="13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47.474499999999999</v>
      </c>
      <c r="Q2081" s="10" t="s">
        <v>8317</v>
      </c>
      <c r="R2081" t="s">
        <v>8347</v>
      </c>
      <c r="S2081" s="13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72.909099999999995</v>
      </c>
      <c r="Q2083" s="10" t="s">
        <v>8323</v>
      </c>
      <c r="R2083" t="s">
        <v>8327</v>
      </c>
      <c r="S2083" s="13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43.710500000000003</v>
      </c>
      <c r="Q2084" s="10" t="s">
        <v>8323</v>
      </c>
      <c r="R2084" t="s">
        <v>8327</v>
      </c>
      <c r="S2084" s="13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70.652199999999993</v>
      </c>
      <c r="Q2086" s="10" t="s">
        <v>8323</v>
      </c>
      <c r="R2086" t="s">
        <v>8327</v>
      </c>
      <c r="S2086" s="13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89.301199999999994</v>
      </c>
      <c r="Q2087" s="10" t="s">
        <v>8323</v>
      </c>
      <c r="R2087" t="s">
        <v>8327</v>
      </c>
      <c r="S2087" s="13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115.0857</v>
      </c>
      <c r="Q2088" s="10" t="s">
        <v>8323</v>
      </c>
      <c r="R2088" t="s">
        <v>8327</v>
      </c>
      <c r="S2088" s="13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46.204300000000003</v>
      </c>
      <c r="Q2090" s="10" t="s">
        <v>8323</v>
      </c>
      <c r="R2090" t="s">
        <v>8327</v>
      </c>
      <c r="S2090" s="13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48.548499999999997</v>
      </c>
      <c r="Q2091" s="10" t="s">
        <v>8323</v>
      </c>
      <c r="R2091" t="s">
        <v>8327</v>
      </c>
      <c r="S2091" s="13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57.520200000000003</v>
      </c>
      <c r="Q2092" s="10" t="s">
        <v>8323</v>
      </c>
      <c r="R2092" t="s">
        <v>8327</v>
      </c>
      <c r="S2092" s="13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88.147199999999998</v>
      </c>
      <c r="Q2093" s="10" t="s">
        <v>8323</v>
      </c>
      <c r="R2093" t="s">
        <v>8327</v>
      </c>
      <c r="S2093" s="13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110.4909</v>
      </c>
      <c r="Q2094" s="10" t="s">
        <v>8323</v>
      </c>
      <c r="R2094" t="s">
        <v>8327</v>
      </c>
      <c r="S2094" s="13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66.826099999999997</v>
      </c>
      <c r="Q2095" s="10" t="s">
        <v>8323</v>
      </c>
      <c r="R2095" t="s">
        <v>8327</v>
      </c>
      <c r="S2095" s="13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58.597200000000001</v>
      </c>
      <c r="Q2096" s="10" t="s">
        <v>8323</v>
      </c>
      <c r="R2096" t="s">
        <v>8327</v>
      </c>
      <c r="S2096" s="13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113.63639999999999</v>
      </c>
      <c r="Q2097" s="10" t="s">
        <v>8323</v>
      </c>
      <c r="R2097" t="s">
        <v>8327</v>
      </c>
      <c r="S2097" s="13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43.571399999999997</v>
      </c>
      <c r="Q2098" s="10" t="s">
        <v>8323</v>
      </c>
      <c r="R2098" t="s">
        <v>8327</v>
      </c>
      <c r="S2098" s="13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78.947400000000002</v>
      </c>
      <c r="Q2099" s="10" t="s">
        <v>8323</v>
      </c>
      <c r="R2099" t="s">
        <v>8327</v>
      </c>
      <c r="S2099" s="13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188.125</v>
      </c>
      <c r="Q2100" s="10" t="s">
        <v>8323</v>
      </c>
      <c r="R2100" t="s">
        <v>8327</v>
      </c>
      <c r="S2100" s="13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63.031700000000001</v>
      </c>
      <c r="Q2101" s="10" t="s">
        <v>8323</v>
      </c>
      <c r="R2101" t="s">
        <v>8327</v>
      </c>
      <c r="S2101" s="13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30.3704</v>
      </c>
      <c r="Q2102" s="10" t="s">
        <v>8323</v>
      </c>
      <c r="R2102" t="s">
        <v>8327</v>
      </c>
      <c r="S2102" s="13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51.4773</v>
      </c>
      <c r="Q2103" s="10" t="s">
        <v>8323</v>
      </c>
      <c r="R2103" t="s">
        <v>8327</v>
      </c>
      <c r="S2103" s="13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35.789499999999997</v>
      </c>
      <c r="Q2104" s="10" t="s">
        <v>8323</v>
      </c>
      <c r="R2104" t="s">
        <v>8327</v>
      </c>
      <c r="S2104" s="13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98.817400000000006</v>
      </c>
      <c r="Q2105" s="10" t="s">
        <v>8323</v>
      </c>
      <c r="R2105" t="s">
        <v>8327</v>
      </c>
      <c r="S2105" s="13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51.313099999999999</v>
      </c>
      <c r="Q2107" s="10" t="s">
        <v>8323</v>
      </c>
      <c r="R2107" t="s">
        <v>8327</v>
      </c>
      <c r="S2107" s="13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53.5227</v>
      </c>
      <c r="Q2108" s="10" t="s">
        <v>8323</v>
      </c>
      <c r="R2108" t="s">
        <v>8327</v>
      </c>
      <c r="S2108" s="13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IFERROR(ROUND(E2109/L2109,4),"N/A")</f>
        <v>37.149299999999997</v>
      </c>
      <c r="Q2109" s="10" t="s">
        <v>8323</v>
      </c>
      <c r="R2109" t="s">
        <v>8327</v>
      </c>
      <c r="S2109" s="13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89.895300000000006</v>
      </c>
      <c r="Q2110" s="10" t="s">
        <v>8323</v>
      </c>
      <c r="R2110" t="s">
        <v>8327</v>
      </c>
      <c r="S2110" s="13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106.52500000000001</v>
      </c>
      <c r="Q2111" s="10" t="s">
        <v>8323</v>
      </c>
      <c r="R2111" t="s">
        <v>8327</v>
      </c>
      <c r="S2111" s="13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52.815800000000003</v>
      </c>
      <c r="Q2112" s="10" t="s">
        <v>8323</v>
      </c>
      <c r="R2112" t="s">
        <v>8327</v>
      </c>
      <c r="S2112" s="13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54.615400000000001</v>
      </c>
      <c r="Q2113" s="10" t="s">
        <v>8323</v>
      </c>
      <c r="R2113" t="s">
        <v>8327</v>
      </c>
      <c r="S2113" s="13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27.2727</v>
      </c>
      <c r="Q2114" s="10" t="s">
        <v>8323</v>
      </c>
      <c r="R2114" t="s">
        <v>8327</v>
      </c>
      <c r="S2114" s="13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68.598100000000002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35.612200000000001</v>
      </c>
      <c r="Q2116" s="10" t="s">
        <v>8323</v>
      </c>
      <c r="R2116" t="s">
        <v>8327</v>
      </c>
      <c r="S2116" s="13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94.027799999999999</v>
      </c>
      <c r="Q2117" s="10" t="s">
        <v>8323</v>
      </c>
      <c r="R2117" t="s">
        <v>8327</v>
      </c>
      <c r="S2117" s="13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526.45650000000001</v>
      </c>
      <c r="Q2118" s="10" t="s">
        <v>8323</v>
      </c>
      <c r="R2118" t="s">
        <v>8327</v>
      </c>
      <c r="S2118" s="13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50.6571</v>
      </c>
      <c r="Q2119" s="10" t="s">
        <v>8323</v>
      </c>
      <c r="R2119" t="s">
        <v>8327</v>
      </c>
      <c r="S2119" s="13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79.182900000000004</v>
      </c>
      <c r="Q2120" s="10" t="s">
        <v>8323</v>
      </c>
      <c r="R2120" t="s">
        <v>8327</v>
      </c>
      <c r="S2120" s="13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91.590900000000005</v>
      </c>
      <c r="Q2121" s="10" t="s">
        <v>8323</v>
      </c>
      <c r="R2121" t="s">
        <v>8327</v>
      </c>
      <c r="S2121" s="13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116.9628</v>
      </c>
      <c r="Q2122" s="10" t="s">
        <v>8323</v>
      </c>
      <c r="R2122" t="s">
        <v>8327</v>
      </c>
      <c r="S2122" s="13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103.33329999999999</v>
      </c>
      <c r="Q2124" s="10" t="s">
        <v>8331</v>
      </c>
      <c r="R2124" t="s">
        <v>8332</v>
      </c>
      <c r="S2124" s="13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31.555599999999998</v>
      </c>
      <c r="Q2127" s="10" t="s">
        <v>8331</v>
      </c>
      <c r="R2127" t="s">
        <v>8332</v>
      </c>
      <c r="S2127" s="13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34.220300000000002</v>
      </c>
      <c r="Q2129" s="10" t="s">
        <v>8331</v>
      </c>
      <c r="R2129" t="s">
        <v>8332</v>
      </c>
      <c r="S2129" s="13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19.666699999999999</v>
      </c>
      <c r="Q2131" s="10" t="s">
        <v>8331</v>
      </c>
      <c r="R2131" t="s">
        <v>8332</v>
      </c>
      <c r="S2131" s="13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8.3332999999999995</v>
      </c>
      <c r="Q2133" s="10" t="s">
        <v>8331</v>
      </c>
      <c r="R2133" t="s">
        <v>8332</v>
      </c>
      <c r="S2133" s="13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21.343299999999999</v>
      </c>
      <c r="Q2134" s="10" t="s">
        <v>8331</v>
      </c>
      <c r="R2134" t="s">
        <v>8332</v>
      </c>
      <c r="S2134" s="13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5.3333000000000004</v>
      </c>
      <c r="Q2135" s="10" t="s">
        <v>8331</v>
      </c>
      <c r="R2135" t="s">
        <v>8332</v>
      </c>
      <c r="S2135" s="13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34.666699999999999</v>
      </c>
      <c r="Q2136" s="10" t="s">
        <v>8331</v>
      </c>
      <c r="R2136" t="s">
        <v>8332</v>
      </c>
      <c r="S2136" s="13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21.7273</v>
      </c>
      <c r="Q2137" s="10" t="s">
        <v>8331</v>
      </c>
      <c r="R2137" t="s">
        <v>8332</v>
      </c>
      <c r="S2137" s="13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11.922499999999999</v>
      </c>
      <c r="Q2138" s="10" t="s">
        <v>8331</v>
      </c>
      <c r="R2138" t="s">
        <v>8332</v>
      </c>
      <c r="S2138" s="13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26.5974</v>
      </c>
      <c r="Q2139" s="10" t="s">
        <v>8331</v>
      </c>
      <c r="R2139" t="s">
        <v>8332</v>
      </c>
      <c r="S2139" s="13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10.666700000000001</v>
      </c>
      <c r="Q2140" s="10" t="s">
        <v>8331</v>
      </c>
      <c r="R2140" t="s">
        <v>8332</v>
      </c>
      <c r="S2140" s="13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29.035699999999999</v>
      </c>
      <c r="Q2141" s="10" t="s">
        <v>8331</v>
      </c>
      <c r="R2141" t="s">
        <v>8332</v>
      </c>
      <c r="S2141" s="13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50.909100000000002</v>
      </c>
      <c r="Q2142" s="10" t="s">
        <v>8331</v>
      </c>
      <c r="R2142" t="s">
        <v>8332</v>
      </c>
      <c r="S2142" s="13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t="str">
        <f t="shared" si="132"/>
        <v>N/A</v>
      </c>
      <c r="Q2143" s="10" t="s">
        <v>8331</v>
      </c>
      <c r="R2143" t="s">
        <v>8332</v>
      </c>
      <c r="S2143" s="13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50.083300000000001</v>
      </c>
      <c r="Q2144" s="10" t="s">
        <v>8331</v>
      </c>
      <c r="R2144" t="s">
        <v>8332</v>
      </c>
      <c r="S2144" s="13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25.291699999999999</v>
      </c>
      <c r="Q2146" s="10" t="s">
        <v>8331</v>
      </c>
      <c r="R2146" t="s">
        <v>8332</v>
      </c>
      <c r="S2146" s="13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51.292099999999998</v>
      </c>
      <c r="Q2147" s="10" t="s">
        <v>8331</v>
      </c>
      <c r="R2147" t="s">
        <v>8332</v>
      </c>
      <c r="S2147" s="13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49.381799999999998</v>
      </c>
      <c r="Q2149" s="10" t="s">
        <v>8331</v>
      </c>
      <c r="R2149" t="s">
        <v>8332</v>
      </c>
      <c r="S2149" s="13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t="str">
        <f t="shared" si="132"/>
        <v>N/A</v>
      </c>
      <c r="Q2151" s="10" t="s">
        <v>8331</v>
      </c>
      <c r="R2151" t="s">
        <v>8332</v>
      </c>
      <c r="S2151" s="13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19.666699999999999</v>
      </c>
      <c r="Q2153" s="10" t="s">
        <v>8331</v>
      </c>
      <c r="R2153" t="s">
        <v>8332</v>
      </c>
      <c r="S2153" s="13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17.988</v>
      </c>
      <c r="Q2158" s="10" t="s">
        <v>8331</v>
      </c>
      <c r="R2158" t="s">
        <v>8332</v>
      </c>
      <c r="S2158" s="13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370.94740000000002</v>
      </c>
      <c r="Q2159" s="10" t="s">
        <v>8331</v>
      </c>
      <c r="R2159" t="s">
        <v>8332</v>
      </c>
      <c r="S2159" s="13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63.569499999999998</v>
      </c>
      <c r="Q2160" s="10" t="s">
        <v>8331</v>
      </c>
      <c r="R2160" t="s">
        <v>8332</v>
      </c>
      <c r="S2160" s="13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5.3125</v>
      </c>
      <c r="Q2162" s="10" t="s">
        <v>8331</v>
      </c>
      <c r="R2162" t="s">
        <v>8332</v>
      </c>
      <c r="S2162" s="13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35.615400000000001</v>
      </c>
      <c r="Q2163" s="10" t="s">
        <v>8323</v>
      </c>
      <c r="R2163" t="s">
        <v>8324</v>
      </c>
      <c r="S2163" s="13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87.103399999999993</v>
      </c>
      <c r="Q2164" s="10" t="s">
        <v>8323</v>
      </c>
      <c r="R2164" t="s">
        <v>8324</v>
      </c>
      <c r="S2164" s="13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75.113600000000005</v>
      </c>
      <c r="Q2165" s="10" t="s">
        <v>8323</v>
      </c>
      <c r="R2165" t="s">
        <v>8324</v>
      </c>
      <c r="S2165" s="13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68.012</v>
      </c>
      <c r="Q2166" s="10" t="s">
        <v>8323</v>
      </c>
      <c r="R2166" t="s">
        <v>8324</v>
      </c>
      <c r="S2166" s="13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29.623899999999999</v>
      </c>
      <c r="Q2167" s="10" t="s">
        <v>8323</v>
      </c>
      <c r="R2167" t="s">
        <v>8324</v>
      </c>
      <c r="S2167" s="13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91.625</v>
      </c>
      <c r="Q2168" s="10" t="s">
        <v>8323</v>
      </c>
      <c r="R2168" t="s">
        <v>8324</v>
      </c>
      <c r="S2168" s="13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64.366699999999994</v>
      </c>
      <c r="Q2170" s="10" t="s">
        <v>8323</v>
      </c>
      <c r="R2170" t="s">
        <v>8324</v>
      </c>
      <c r="S2170" s="13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21.857099999999999</v>
      </c>
      <c r="Q2171" s="10" t="s">
        <v>8323</v>
      </c>
      <c r="R2171" t="s">
        <v>8324</v>
      </c>
      <c r="S2171" s="13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33.315800000000003</v>
      </c>
      <c r="Q2172" s="10" t="s">
        <v>8323</v>
      </c>
      <c r="R2172" t="s">
        <v>8324</v>
      </c>
      <c r="S2172" s="13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IFERROR(ROUND(E2173/L2173,4),"N/A")</f>
        <v>90.276600000000002</v>
      </c>
      <c r="Q2173" s="10" t="s">
        <v>8323</v>
      </c>
      <c r="R2173" t="s">
        <v>8324</v>
      </c>
      <c r="S2173" s="13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76.923100000000005</v>
      </c>
      <c r="Q2174" s="10" t="s">
        <v>8323</v>
      </c>
      <c r="R2174" t="s">
        <v>8324</v>
      </c>
      <c r="S2174" s="13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59.2333</v>
      </c>
      <c r="Q2175" s="10" t="s">
        <v>8323</v>
      </c>
      <c r="R2175" t="s">
        <v>8324</v>
      </c>
      <c r="S2175" s="13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65.381</v>
      </c>
      <c r="Q2176" s="10" t="s">
        <v>8323</v>
      </c>
      <c r="R2176" t="s">
        <v>8324</v>
      </c>
      <c r="S2176" s="13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67.307699999999997</v>
      </c>
      <c r="Q2177" s="10" t="s">
        <v>8323</v>
      </c>
      <c r="R2177" t="s">
        <v>8324</v>
      </c>
      <c r="S2177" s="13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88.746499999999997</v>
      </c>
      <c r="Q2178" s="10" t="s">
        <v>8323</v>
      </c>
      <c r="R2178" t="s">
        <v>8324</v>
      </c>
      <c r="S2178" s="13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65.868399999999994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40.349200000000003</v>
      </c>
      <c r="Q2180" s="10" t="s">
        <v>8323</v>
      </c>
      <c r="R2180" t="s">
        <v>8324</v>
      </c>
      <c r="S2180" s="13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76.857100000000003</v>
      </c>
      <c r="Q2181" s="10" t="s">
        <v>8323</v>
      </c>
      <c r="R2181" t="s">
        <v>8324</v>
      </c>
      <c r="S2181" s="13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68.707800000000006</v>
      </c>
      <c r="Q2182" s="10" t="s">
        <v>8323</v>
      </c>
      <c r="R2182" t="s">
        <v>8324</v>
      </c>
      <c r="S2182" s="13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57.773600000000002</v>
      </c>
      <c r="Q2183" s="10" t="s">
        <v>8331</v>
      </c>
      <c r="R2183" t="s">
        <v>8349</v>
      </c>
      <c r="S2183" s="13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44.171300000000002</v>
      </c>
      <c r="Q2184" s="10" t="s">
        <v>8331</v>
      </c>
      <c r="R2184" t="s">
        <v>8349</v>
      </c>
      <c r="S2184" s="13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31.566299999999998</v>
      </c>
      <c r="Q2185" s="10" t="s">
        <v>8331</v>
      </c>
      <c r="R2185" t="s">
        <v>8349</v>
      </c>
      <c r="S2185" s="13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107.04510000000001</v>
      </c>
      <c r="Q2186" s="10" t="s">
        <v>8331</v>
      </c>
      <c r="R2186" t="s">
        <v>8349</v>
      </c>
      <c r="S2186" s="13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149.03450000000001</v>
      </c>
      <c r="Q2187" s="10" t="s">
        <v>8331</v>
      </c>
      <c r="R2187" t="s">
        <v>8349</v>
      </c>
      <c r="S2187" s="13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55.956600000000002</v>
      </c>
      <c r="Q2188" s="10" t="s">
        <v>8331</v>
      </c>
      <c r="R2188" t="s">
        <v>8349</v>
      </c>
      <c r="S2188" s="13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56.970399999999998</v>
      </c>
      <c r="Q2189" s="10" t="s">
        <v>8331</v>
      </c>
      <c r="R2189" t="s">
        <v>8349</v>
      </c>
      <c r="S2189" s="13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44.056399999999996</v>
      </c>
      <c r="Q2190" s="10" t="s">
        <v>8331</v>
      </c>
      <c r="R2190" t="s">
        <v>8349</v>
      </c>
      <c r="S2190" s="13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68.625</v>
      </c>
      <c r="Q2191" s="10" t="s">
        <v>8331</v>
      </c>
      <c r="R2191" t="s">
        <v>8349</v>
      </c>
      <c r="S2191" s="13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65.318399999999997</v>
      </c>
      <c r="Q2192" s="10" t="s">
        <v>8331</v>
      </c>
      <c r="R2192" t="s">
        <v>8349</v>
      </c>
      <c r="S2192" s="13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40.070700000000002</v>
      </c>
      <c r="Q2194" s="10" t="s">
        <v>8331</v>
      </c>
      <c r="R2194" t="s">
        <v>8349</v>
      </c>
      <c r="S2194" s="13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75.6477</v>
      </c>
      <c r="Q2195" s="10" t="s">
        <v>8331</v>
      </c>
      <c r="R2195" t="s">
        <v>8349</v>
      </c>
      <c r="S2195" s="13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61.203899999999997</v>
      </c>
      <c r="Q2196" s="10" t="s">
        <v>8331</v>
      </c>
      <c r="R2196" t="s">
        <v>8349</v>
      </c>
      <c r="S2196" s="13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48.130400000000002</v>
      </c>
      <c r="Q2197" s="10" t="s">
        <v>8331</v>
      </c>
      <c r="R2197" t="s">
        <v>8349</v>
      </c>
      <c r="S2197" s="13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68.106800000000007</v>
      </c>
      <c r="Q2198" s="10" t="s">
        <v>8331</v>
      </c>
      <c r="R2198" t="s">
        <v>8349</v>
      </c>
      <c r="S2198" s="13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65.891300000000001</v>
      </c>
      <c r="Q2199" s="10" t="s">
        <v>8331</v>
      </c>
      <c r="R2199" t="s">
        <v>8349</v>
      </c>
      <c r="S2199" s="13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81.654399999999995</v>
      </c>
      <c r="Q2200" s="10" t="s">
        <v>8331</v>
      </c>
      <c r="R2200" t="s">
        <v>8349</v>
      </c>
      <c r="S2200" s="13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52.7012</v>
      </c>
      <c r="Q2201" s="10" t="s">
        <v>8331</v>
      </c>
      <c r="R2201" t="s">
        <v>8349</v>
      </c>
      <c r="S2201" s="13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41.228099999999998</v>
      </c>
      <c r="Q2202" s="10" t="s">
        <v>8331</v>
      </c>
      <c r="R2202" t="s">
        <v>8349</v>
      </c>
      <c r="S2202" s="13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15.035399999999999</v>
      </c>
      <c r="Q2203" s="10" t="s">
        <v>8323</v>
      </c>
      <c r="R2203" t="s">
        <v>8328</v>
      </c>
      <c r="S2203" s="13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39.066899999999997</v>
      </c>
      <c r="Q2204" s="10" t="s">
        <v>8323</v>
      </c>
      <c r="R2204" t="s">
        <v>8328</v>
      </c>
      <c r="S2204" s="13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27.301400000000001</v>
      </c>
      <c r="Q2206" s="10" t="s">
        <v>8323</v>
      </c>
      <c r="R2206" t="s">
        <v>8328</v>
      </c>
      <c r="S2206" s="13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42.222200000000001</v>
      </c>
      <c r="Q2207" s="10" t="s">
        <v>8323</v>
      </c>
      <c r="R2207" t="s">
        <v>8328</v>
      </c>
      <c r="S2207" s="13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33.235300000000002</v>
      </c>
      <c r="Q2208" s="10" t="s">
        <v>8323</v>
      </c>
      <c r="R2208" t="s">
        <v>8328</v>
      </c>
      <c r="S2208" s="13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285.71429999999998</v>
      </c>
      <c r="Q2209" s="10" t="s">
        <v>8323</v>
      </c>
      <c r="R2209" t="s">
        <v>8328</v>
      </c>
      <c r="S2209" s="13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42.333300000000001</v>
      </c>
      <c r="Q2210" s="10" t="s">
        <v>8323</v>
      </c>
      <c r="R2210" t="s">
        <v>8328</v>
      </c>
      <c r="S2210" s="13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50.2667</v>
      </c>
      <c r="Q2211" s="10" t="s">
        <v>8323</v>
      </c>
      <c r="R2211" t="s">
        <v>8328</v>
      </c>
      <c r="S2211" s="13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61.902799999999999</v>
      </c>
      <c r="Q2212" s="10" t="s">
        <v>8323</v>
      </c>
      <c r="R2212" t="s">
        <v>8328</v>
      </c>
      <c r="S2212" s="13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55.796700000000001</v>
      </c>
      <c r="Q2214" s="10" t="s">
        <v>8323</v>
      </c>
      <c r="R2214" t="s">
        <v>8328</v>
      </c>
      <c r="S2214" s="13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73.125399999999999</v>
      </c>
      <c r="Q2216" s="10" t="s">
        <v>8323</v>
      </c>
      <c r="R2216" t="s">
        <v>8328</v>
      </c>
      <c r="S2216" s="13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26.060600000000001</v>
      </c>
      <c r="Q2217" s="10" t="s">
        <v>8323</v>
      </c>
      <c r="R2217" t="s">
        <v>8328</v>
      </c>
      <c r="S2217" s="13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22.642900000000001</v>
      </c>
      <c r="Q2218" s="10" t="s">
        <v>8323</v>
      </c>
      <c r="R2218" t="s">
        <v>8328</v>
      </c>
      <c r="S2218" s="13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47.222200000000001</v>
      </c>
      <c r="Q2219" s="10" t="s">
        <v>8323</v>
      </c>
      <c r="R2219" t="s">
        <v>8328</v>
      </c>
      <c r="S2219" s="13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32.3245</v>
      </c>
      <c r="Q2220" s="10" t="s">
        <v>8323</v>
      </c>
      <c r="R2220" t="s">
        <v>8328</v>
      </c>
      <c r="S2220" s="13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53.421100000000003</v>
      </c>
      <c r="Q2221" s="10" t="s">
        <v>8323</v>
      </c>
      <c r="R2221" t="s">
        <v>8328</v>
      </c>
      <c r="S2221" s="13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51.304299999999998</v>
      </c>
      <c r="Q2222" s="10" t="s">
        <v>8323</v>
      </c>
      <c r="R2222" t="s">
        <v>8328</v>
      </c>
      <c r="S2222" s="13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37.197200000000002</v>
      </c>
      <c r="Q2223" s="10" t="s">
        <v>8331</v>
      </c>
      <c r="R2223" t="s">
        <v>8349</v>
      </c>
      <c r="S2223" s="13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82.145300000000006</v>
      </c>
      <c r="Q2226" s="10" t="s">
        <v>8331</v>
      </c>
      <c r="R2226" t="s">
        <v>8349</v>
      </c>
      <c r="S2226" s="13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164.79650000000001</v>
      </c>
      <c r="Q2227" s="10" t="s">
        <v>8331</v>
      </c>
      <c r="R2227" t="s">
        <v>8349</v>
      </c>
      <c r="S2227" s="13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60.820300000000003</v>
      </c>
      <c r="Q2228" s="10" t="s">
        <v>8331</v>
      </c>
      <c r="R2228" t="s">
        <v>8349</v>
      </c>
      <c r="S2228" s="13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67.970100000000002</v>
      </c>
      <c r="Q2229" s="10" t="s">
        <v>8331</v>
      </c>
      <c r="R2229" t="s">
        <v>8349</v>
      </c>
      <c r="S2229" s="13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81.561800000000005</v>
      </c>
      <c r="Q2230" s="10" t="s">
        <v>8331</v>
      </c>
      <c r="R2230" t="s">
        <v>8349</v>
      </c>
      <c r="S2230" s="13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25.4255</v>
      </c>
      <c r="Q2231" s="10" t="s">
        <v>8331</v>
      </c>
      <c r="R2231" t="s">
        <v>8349</v>
      </c>
      <c r="S2231" s="13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21.498000000000001</v>
      </c>
      <c r="Q2232" s="10" t="s">
        <v>8331</v>
      </c>
      <c r="R2232" t="s">
        <v>8349</v>
      </c>
      <c r="S2232" s="13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27.226600000000001</v>
      </c>
      <c r="Q2233" s="10" t="s">
        <v>8331</v>
      </c>
      <c r="R2233" t="s">
        <v>8349</v>
      </c>
      <c r="S2233" s="13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25.091100000000001</v>
      </c>
      <c r="Q2234" s="10" t="s">
        <v>8331</v>
      </c>
      <c r="R2234" t="s">
        <v>8349</v>
      </c>
      <c r="S2234" s="13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21.2302</v>
      </c>
      <c r="Q2235" s="10" t="s">
        <v>8331</v>
      </c>
      <c r="R2235" t="s">
        <v>8349</v>
      </c>
      <c r="S2235" s="13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41.607100000000003</v>
      </c>
      <c r="Q2236" s="10" t="s">
        <v>8331</v>
      </c>
      <c r="R2236" t="s">
        <v>8349</v>
      </c>
      <c r="S2236" s="13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IFERROR(ROUND(E2237/L2237,4),"N/A")</f>
        <v>135.58500000000001</v>
      </c>
      <c r="Q2237" s="10" t="s">
        <v>8331</v>
      </c>
      <c r="R2237" t="s">
        <v>8349</v>
      </c>
      <c r="S2237" s="13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22.116199999999999</v>
      </c>
      <c r="Q2238" s="10" t="s">
        <v>8331</v>
      </c>
      <c r="R2238" t="s">
        <v>8349</v>
      </c>
      <c r="S2238" s="13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64.625600000000006</v>
      </c>
      <c r="Q2239" s="10" t="s">
        <v>8331</v>
      </c>
      <c r="R2239" t="s">
        <v>8349</v>
      </c>
      <c r="S2239" s="13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69.569599999999994</v>
      </c>
      <c r="Q2240" s="10" t="s">
        <v>8331</v>
      </c>
      <c r="R2240" t="s">
        <v>8349</v>
      </c>
      <c r="S2240" s="13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75.132999999999996</v>
      </c>
      <c r="Q2241" s="10" t="s">
        <v>8331</v>
      </c>
      <c r="R2241" t="s">
        <v>8349</v>
      </c>
      <c r="S2241" s="13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140.97919999999999</v>
      </c>
      <c r="Q2242" s="10" t="s">
        <v>8331</v>
      </c>
      <c r="R2242" t="s">
        <v>8349</v>
      </c>
      <c r="S2242" s="13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49.4724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53.865299999999998</v>
      </c>
      <c r="Q2244" s="10" t="s">
        <v>8331</v>
      </c>
      <c r="R2244" t="s">
        <v>8349</v>
      </c>
      <c r="S2244" s="13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4.5712999999999999</v>
      </c>
      <c r="Q2245" s="10" t="s">
        <v>8331</v>
      </c>
      <c r="R2245" t="s">
        <v>8349</v>
      </c>
      <c r="S2245" s="13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65.003399999999999</v>
      </c>
      <c r="Q2246" s="10" t="s">
        <v>8331</v>
      </c>
      <c r="R2246" t="s">
        <v>8349</v>
      </c>
      <c r="S2246" s="13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53.475299999999997</v>
      </c>
      <c r="Q2247" s="10" t="s">
        <v>8331</v>
      </c>
      <c r="R2247" t="s">
        <v>8349</v>
      </c>
      <c r="S2247" s="13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43.912300000000002</v>
      </c>
      <c r="Q2248" s="10" t="s">
        <v>8331</v>
      </c>
      <c r="R2248" t="s">
        <v>8349</v>
      </c>
      <c r="S2248" s="13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50.852600000000002</v>
      </c>
      <c r="Q2249" s="10" t="s">
        <v>8331</v>
      </c>
      <c r="R2249" t="s">
        <v>8349</v>
      </c>
      <c r="S2249" s="13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58.632800000000003</v>
      </c>
      <c r="Q2250" s="10" t="s">
        <v>8331</v>
      </c>
      <c r="R2250" t="s">
        <v>8349</v>
      </c>
      <c r="S2250" s="13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32.816699999999997</v>
      </c>
      <c r="Q2251" s="10" t="s">
        <v>8331</v>
      </c>
      <c r="R2251" t="s">
        <v>8349</v>
      </c>
      <c r="S2251" s="13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426.93169999999998</v>
      </c>
      <c r="Q2252" s="10" t="s">
        <v>8331</v>
      </c>
      <c r="R2252" t="s">
        <v>8349</v>
      </c>
      <c r="S2252" s="13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23.808700000000002</v>
      </c>
      <c r="Q2253" s="10" t="s">
        <v>8331</v>
      </c>
      <c r="R2253" t="s">
        <v>8349</v>
      </c>
      <c r="S2253" s="13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98.413700000000006</v>
      </c>
      <c r="Q2254" s="10" t="s">
        <v>8331</v>
      </c>
      <c r="R2254" t="s">
        <v>8349</v>
      </c>
      <c r="S2254" s="13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107.3214</v>
      </c>
      <c r="Q2255" s="10" t="s">
        <v>8331</v>
      </c>
      <c r="R2255" t="s">
        <v>8349</v>
      </c>
      <c r="S2255" s="13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11.6701</v>
      </c>
      <c r="Q2256" s="10" t="s">
        <v>8331</v>
      </c>
      <c r="R2256" t="s">
        <v>8349</v>
      </c>
      <c r="S2256" s="13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41.782299999999999</v>
      </c>
      <c r="Q2257" s="10" t="s">
        <v>8331</v>
      </c>
      <c r="R2257" t="s">
        <v>8349</v>
      </c>
      <c r="S2257" s="13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94.1036</v>
      </c>
      <c r="Q2259" s="10" t="s">
        <v>8331</v>
      </c>
      <c r="R2259" t="s">
        <v>8349</v>
      </c>
      <c r="S2259" s="13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15.722</v>
      </c>
      <c r="Q2260" s="10" t="s">
        <v>8331</v>
      </c>
      <c r="R2260" t="s">
        <v>8349</v>
      </c>
      <c r="S2260" s="13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90.635900000000007</v>
      </c>
      <c r="Q2261" s="10" t="s">
        <v>8331</v>
      </c>
      <c r="R2261" t="s">
        <v>8349</v>
      </c>
      <c r="S2261" s="13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97.297600000000003</v>
      </c>
      <c r="Q2262" s="10" t="s">
        <v>8331</v>
      </c>
      <c r="R2262" t="s">
        <v>8349</v>
      </c>
      <c r="S2262" s="13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</v>
      </c>
      <c r="Q2263" s="10" t="s">
        <v>8331</v>
      </c>
      <c r="R2263" t="s">
        <v>8349</v>
      </c>
      <c r="S2263" s="13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28.105</v>
      </c>
      <c r="Q2264" s="10" t="s">
        <v>8331</v>
      </c>
      <c r="R2264" t="s">
        <v>8349</v>
      </c>
      <c r="S2264" s="13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144.4333</v>
      </c>
      <c r="Q2265" s="10" t="s">
        <v>8331</v>
      </c>
      <c r="R2265" t="s">
        <v>8349</v>
      </c>
      <c r="S2265" s="13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24.2742</v>
      </c>
      <c r="Q2266" s="10" t="s">
        <v>8331</v>
      </c>
      <c r="R2266" t="s">
        <v>8349</v>
      </c>
      <c r="S2266" s="13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35.117600000000003</v>
      </c>
      <c r="Q2267" s="10" t="s">
        <v>8331</v>
      </c>
      <c r="R2267" t="s">
        <v>8349</v>
      </c>
      <c r="S2267" s="13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24.762899999999998</v>
      </c>
      <c r="Q2268" s="10" t="s">
        <v>8331</v>
      </c>
      <c r="R2268" t="s">
        <v>8349</v>
      </c>
      <c r="S2268" s="13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188.37870000000001</v>
      </c>
      <c r="Q2269" s="10" t="s">
        <v>8331</v>
      </c>
      <c r="R2269" t="s">
        <v>8349</v>
      </c>
      <c r="S2269" s="13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148.08250000000001</v>
      </c>
      <c r="Q2270" s="10" t="s">
        <v>8331</v>
      </c>
      <c r="R2270" t="s">
        <v>8349</v>
      </c>
      <c r="S2270" s="13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49.934600000000003</v>
      </c>
      <c r="Q2271" s="10" t="s">
        <v>8331</v>
      </c>
      <c r="R2271" t="s">
        <v>8349</v>
      </c>
      <c r="S2271" s="13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107.8216</v>
      </c>
      <c r="Q2272" s="10" t="s">
        <v>8331</v>
      </c>
      <c r="R2272" t="s">
        <v>8349</v>
      </c>
      <c r="S2272" s="13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42.634</v>
      </c>
      <c r="Q2273" s="10" t="s">
        <v>8331</v>
      </c>
      <c r="R2273" t="s">
        <v>8349</v>
      </c>
      <c r="S2273" s="13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14.370799999999999</v>
      </c>
      <c r="Q2274" s="10" t="s">
        <v>8331</v>
      </c>
      <c r="R2274" t="s">
        <v>8349</v>
      </c>
      <c r="S2274" s="13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37.476199999999999</v>
      </c>
      <c r="Q2275" s="10" t="s">
        <v>8331</v>
      </c>
      <c r="R2275" t="s">
        <v>8349</v>
      </c>
      <c r="S2275" s="13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30.202000000000002</v>
      </c>
      <c r="Q2276" s="10" t="s">
        <v>8331</v>
      </c>
      <c r="R2276" t="s">
        <v>8349</v>
      </c>
      <c r="S2276" s="13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33.550600000000003</v>
      </c>
      <c r="Q2277" s="10" t="s">
        <v>8331</v>
      </c>
      <c r="R2277" t="s">
        <v>8349</v>
      </c>
      <c r="S2277" s="13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64.746700000000004</v>
      </c>
      <c r="Q2278" s="10" t="s">
        <v>8331</v>
      </c>
      <c r="R2278" t="s">
        <v>8349</v>
      </c>
      <c r="S2278" s="13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57.932400000000001</v>
      </c>
      <c r="Q2279" s="10" t="s">
        <v>8331</v>
      </c>
      <c r="R2279" t="s">
        <v>8349</v>
      </c>
      <c r="S2279" s="13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53.078400000000002</v>
      </c>
      <c r="Q2280" s="10" t="s">
        <v>8331</v>
      </c>
      <c r="R2280" t="s">
        <v>8349</v>
      </c>
      <c r="S2280" s="13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48.0625</v>
      </c>
      <c r="Q2281" s="10" t="s">
        <v>8331</v>
      </c>
      <c r="R2281" t="s">
        <v>8349</v>
      </c>
      <c r="S2281" s="13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82.396900000000002</v>
      </c>
      <c r="Q2282" s="10" t="s">
        <v>8331</v>
      </c>
      <c r="R2282" t="s">
        <v>8349</v>
      </c>
      <c r="S2282" s="13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50.454500000000003</v>
      </c>
      <c r="Q2283" s="10" t="s">
        <v>8323</v>
      </c>
      <c r="R2283" t="s">
        <v>8324</v>
      </c>
      <c r="S2283" s="13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115.83329999999999</v>
      </c>
      <c r="Q2284" s="10" t="s">
        <v>8323</v>
      </c>
      <c r="R2284" t="s">
        <v>8324</v>
      </c>
      <c r="S2284" s="13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63.034599999999998</v>
      </c>
      <c r="Q2285" s="10" t="s">
        <v>8323</v>
      </c>
      <c r="R2285" t="s">
        <v>8324</v>
      </c>
      <c r="S2285" s="13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108.0215</v>
      </c>
      <c r="Q2286" s="10" t="s">
        <v>8323</v>
      </c>
      <c r="R2286" t="s">
        <v>8324</v>
      </c>
      <c r="S2286" s="13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46.0886</v>
      </c>
      <c r="Q2287" s="10" t="s">
        <v>8323</v>
      </c>
      <c r="R2287" t="s">
        <v>8324</v>
      </c>
      <c r="S2287" s="13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107.21429999999999</v>
      </c>
      <c r="Q2288" s="10" t="s">
        <v>8323</v>
      </c>
      <c r="R2288" t="s">
        <v>8324</v>
      </c>
      <c r="S2288" s="13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50.933900000000001</v>
      </c>
      <c r="Q2289" s="10" t="s">
        <v>8323</v>
      </c>
      <c r="R2289" t="s">
        <v>8324</v>
      </c>
      <c r="S2289" s="13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53.827599999999997</v>
      </c>
      <c r="Q2292" s="10" t="s">
        <v>8323</v>
      </c>
      <c r="R2292" t="s">
        <v>8324</v>
      </c>
      <c r="S2292" s="13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100.46510000000001</v>
      </c>
      <c r="Q2293" s="10" t="s">
        <v>8323</v>
      </c>
      <c r="R2293" t="s">
        <v>8324</v>
      </c>
      <c r="S2293" s="13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46.630699999999997</v>
      </c>
      <c r="Q2294" s="10" t="s">
        <v>8323</v>
      </c>
      <c r="R2294" t="s">
        <v>8324</v>
      </c>
      <c r="S2294" s="13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34.074100000000001</v>
      </c>
      <c r="Q2295" s="10" t="s">
        <v>8323</v>
      </c>
      <c r="R2295" t="s">
        <v>8324</v>
      </c>
      <c r="S2295" s="13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65.214600000000004</v>
      </c>
      <c r="Q2296" s="10" t="s">
        <v>8323</v>
      </c>
      <c r="R2296" t="s">
        <v>8324</v>
      </c>
      <c r="S2296" s="13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44.2059</v>
      </c>
      <c r="Q2297" s="10" t="s">
        <v>8323</v>
      </c>
      <c r="R2297" t="s">
        <v>8324</v>
      </c>
      <c r="S2297" s="13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71.965500000000006</v>
      </c>
      <c r="Q2298" s="10" t="s">
        <v>8323</v>
      </c>
      <c r="R2298" t="s">
        <v>8324</v>
      </c>
      <c r="S2298" s="13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52.947400000000002</v>
      </c>
      <c r="Q2299" s="10" t="s">
        <v>8323</v>
      </c>
      <c r="R2299" t="s">
        <v>8324</v>
      </c>
      <c r="S2299" s="13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109.45140000000001</v>
      </c>
      <c r="Q2300" s="10" t="s">
        <v>8323</v>
      </c>
      <c r="R2300" t="s">
        <v>8324</v>
      </c>
      <c r="S2300" s="13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IFERROR(ROUND(E2301/L2301,4),"N/A")</f>
        <v>75.035700000000006</v>
      </c>
      <c r="Q2301" s="10" t="s">
        <v>8323</v>
      </c>
      <c r="R2301" t="s">
        <v>8324</v>
      </c>
      <c r="S2301" s="13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115.71429999999999</v>
      </c>
      <c r="Q2302" s="10" t="s">
        <v>8323</v>
      </c>
      <c r="R2302" t="s">
        <v>8324</v>
      </c>
      <c r="S2302" s="13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31.659800000000001</v>
      </c>
      <c r="Q2303" s="10" t="s">
        <v>8323</v>
      </c>
      <c r="R2303" t="s">
        <v>8327</v>
      </c>
      <c r="S2303" s="13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46.176499999999997</v>
      </c>
      <c r="Q2304" s="10" t="s">
        <v>8323</v>
      </c>
      <c r="R2304" t="s">
        <v>8327</v>
      </c>
      <c r="S2304" s="13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68.481700000000004</v>
      </c>
      <c r="Q2305" s="10" t="s">
        <v>8323</v>
      </c>
      <c r="R2305" t="s">
        <v>8327</v>
      </c>
      <c r="S2305" s="13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53.469200000000001</v>
      </c>
      <c r="Q2306" s="10" t="s">
        <v>8323</v>
      </c>
      <c r="R2306" t="s">
        <v>8327</v>
      </c>
      <c r="S2306" s="13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109.1078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51.185600000000001</v>
      </c>
      <c r="Q2308" s="10" t="s">
        <v>8323</v>
      </c>
      <c r="R2308" t="s">
        <v>8327</v>
      </c>
      <c r="S2308" s="13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27.936800000000002</v>
      </c>
      <c r="Q2309" s="10" t="s">
        <v>8323</v>
      </c>
      <c r="R2309" t="s">
        <v>8327</v>
      </c>
      <c r="S2309" s="13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82.496899999999997</v>
      </c>
      <c r="Q2310" s="10" t="s">
        <v>8323</v>
      </c>
      <c r="R2310" t="s">
        <v>8327</v>
      </c>
      <c r="S2310" s="13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59.817500000000003</v>
      </c>
      <c r="Q2311" s="10" t="s">
        <v>8323</v>
      </c>
      <c r="R2311" t="s">
        <v>8327</v>
      </c>
      <c r="S2311" s="13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64.816500000000005</v>
      </c>
      <c r="Q2312" s="10" t="s">
        <v>8323</v>
      </c>
      <c r="R2312" t="s">
        <v>8327</v>
      </c>
      <c r="S2312" s="13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90.096199999999996</v>
      </c>
      <c r="Q2313" s="10" t="s">
        <v>8323</v>
      </c>
      <c r="R2313" t="s">
        <v>8327</v>
      </c>
      <c r="S2313" s="13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40.962000000000003</v>
      </c>
      <c r="Q2314" s="10" t="s">
        <v>8323</v>
      </c>
      <c r="R2314" t="s">
        <v>8327</v>
      </c>
      <c r="S2314" s="13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56.000100000000003</v>
      </c>
      <c r="Q2315" s="10" t="s">
        <v>8323</v>
      </c>
      <c r="R2315" t="s">
        <v>8327</v>
      </c>
      <c r="S2315" s="13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37.672800000000002</v>
      </c>
      <c r="Q2316" s="10" t="s">
        <v>8323</v>
      </c>
      <c r="R2316" t="s">
        <v>8327</v>
      </c>
      <c r="S2316" s="13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40.078099999999999</v>
      </c>
      <c r="Q2317" s="10" t="s">
        <v>8323</v>
      </c>
      <c r="R2317" t="s">
        <v>8327</v>
      </c>
      <c r="S2317" s="13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78.031999999999996</v>
      </c>
      <c r="Q2318" s="10" t="s">
        <v>8323</v>
      </c>
      <c r="R2318" t="s">
        <v>8327</v>
      </c>
      <c r="S2318" s="13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18.909099999999999</v>
      </c>
      <c r="Q2319" s="10" t="s">
        <v>8323</v>
      </c>
      <c r="R2319" t="s">
        <v>8327</v>
      </c>
      <c r="S2319" s="13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37.134999999999998</v>
      </c>
      <c r="Q2320" s="10" t="s">
        <v>8323</v>
      </c>
      <c r="R2320" t="s">
        <v>8327</v>
      </c>
      <c r="S2320" s="13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41.960999999999999</v>
      </c>
      <c r="Q2321" s="10" t="s">
        <v>8323</v>
      </c>
      <c r="R2321" t="s">
        <v>8327</v>
      </c>
      <c r="S2321" s="13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61.044899999999998</v>
      </c>
      <c r="Q2322" s="10" t="s">
        <v>8323</v>
      </c>
      <c r="R2322" t="s">
        <v>8327</v>
      </c>
      <c r="S2322" s="13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64.531300000000002</v>
      </c>
      <c r="Q2323" s="10" t="s">
        <v>8334</v>
      </c>
      <c r="R2323" t="s">
        <v>8350</v>
      </c>
      <c r="S2323" s="13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25.491800000000001</v>
      </c>
      <c r="Q2326" s="10" t="s">
        <v>8334</v>
      </c>
      <c r="R2326" t="s">
        <v>8350</v>
      </c>
      <c r="S2326" s="13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11.428599999999999</v>
      </c>
      <c r="Q2327" s="10" t="s">
        <v>8334</v>
      </c>
      <c r="R2327" t="s">
        <v>8350</v>
      </c>
      <c r="S2327" s="13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54.883200000000002</v>
      </c>
      <c r="Q2329" s="10" t="s">
        <v>8334</v>
      </c>
      <c r="R2329" t="s">
        <v>8350</v>
      </c>
      <c r="S2329" s="13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47.383600000000001</v>
      </c>
      <c r="Q2330" s="10" t="s">
        <v>8334</v>
      </c>
      <c r="R2330" t="s">
        <v>8350</v>
      </c>
      <c r="S2330" s="13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219.9264</v>
      </c>
      <c r="Q2332" s="10" t="s">
        <v>8334</v>
      </c>
      <c r="R2332" t="s">
        <v>8350</v>
      </c>
      <c r="S2332" s="13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40.795400000000001</v>
      </c>
      <c r="Q2333" s="10" t="s">
        <v>8334</v>
      </c>
      <c r="R2333" t="s">
        <v>8350</v>
      </c>
      <c r="S2333" s="13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75.502799999999993</v>
      </c>
      <c r="Q2334" s="10" t="s">
        <v>8334</v>
      </c>
      <c r="R2334" t="s">
        <v>8350</v>
      </c>
      <c r="S2334" s="13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13.5426</v>
      </c>
      <c r="Q2335" s="10" t="s">
        <v>8334</v>
      </c>
      <c r="R2335" t="s">
        <v>8350</v>
      </c>
      <c r="S2335" s="13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60.865699999999997</v>
      </c>
      <c r="Q2336" s="10" t="s">
        <v>8334</v>
      </c>
      <c r="R2336" t="s">
        <v>8350</v>
      </c>
      <c r="S2336" s="13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115.6923</v>
      </c>
      <c r="Q2337" s="10" t="s">
        <v>8334</v>
      </c>
      <c r="R2337" t="s">
        <v>8350</v>
      </c>
      <c r="S2337" s="13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48.104599999999998</v>
      </c>
      <c r="Q2338" s="10" t="s">
        <v>8334</v>
      </c>
      <c r="R2338" t="s">
        <v>8350</v>
      </c>
      <c r="S2338" s="13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74.184399999999997</v>
      </c>
      <c r="Q2339" s="10" t="s">
        <v>8334</v>
      </c>
      <c r="R2339" t="s">
        <v>8350</v>
      </c>
      <c r="S2339" s="13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123.3455</v>
      </c>
      <c r="Q2340" s="10" t="s">
        <v>8334</v>
      </c>
      <c r="R2340" t="s">
        <v>8350</v>
      </c>
      <c r="S2340" s="13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66.623199999999997</v>
      </c>
      <c r="Q2341" s="10" t="s">
        <v>8334</v>
      </c>
      <c r="R2341" t="s">
        <v>8350</v>
      </c>
      <c r="S2341" s="13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104.9901</v>
      </c>
      <c r="Q2342" s="10" t="s">
        <v>8334</v>
      </c>
      <c r="R2342" t="s">
        <v>8350</v>
      </c>
      <c r="S2342" s="13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t="str">
        <f t="shared" si="144"/>
        <v>N/A</v>
      </c>
      <c r="Q2343" s="10" t="s">
        <v>8317</v>
      </c>
      <c r="R2343" t="s">
        <v>8318</v>
      </c>
      <c r="S2343" s="13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t="str">
        <f t="shared" si="144"/>
        <v>N/A</v>
      </c>
      <c r="Q2344" s="10" t="s">
        <v>8317</v>
      </c>
      <c r="R2344" t="s">
        <v>8318</v>
      </c>
      <c r="S2344" s="13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t="str">
        <f t="shared" si="144"/>
        <v>N/A</v>
      </c>
      <c r="Q2347" s="10" t="s">
        <v>8317</v>
      </c>
      <c r="R2347" t="s">
        <v>8318</v>
      </c>
      <c r="S2347" s="13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t="str">
        <f t="shared" si="144"/>
        <v>N/A</v>
      </c>
      <c r="Q2351" s="10" t="s">
        <v>8317</v>
      </c>
      <c r="R2351" t="s">
        <v>8318</v>
      </c>
      <c r="S2351" s="13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t="str">
        <f t="shared" si="144"/>
        <v>N/A</v>
      </c>
      <c r="Q2352" s="10" t="s">
        <v>8317</v>
      </c>
      <c r="R2352" t="s">
        <v>8318</v>
      </c>
      <c r="S2352" s="13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15.428599999999999</v>
      </c>
      <c r="Q2353" s="10" t="s">
        <v>8317</v>
      </c>
      <c r="R2353" t="s">
        <v>8318</v>
      </c>
      <c r="S2353" s="13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t="str">
        <f t="shared" si="144"/>
        <v>N/A</v>
      </c>
      <c r="Q2354" s="10" t="s">
        <v>8317</v>
      </c>
      <c r="R2354" t="s">
        <v>8318</v>
      </c>
      <c r="S2354" s="13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t="str">
        <f t="shared" si="144"/>
        <v>N/A</v>
      </c>
      <c r="Q2355" s="10" t="s">
        <v>8317</v>
      </c>
      <c r="R2355" t="s">
        <v>8318</v>
      </c>
      <c r="S2355" s="13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t="str">
        <f t="shared" si="144"/>
        <v>N/A</v>
      </c>
      <c r="Q2358" s="10" t="s">
        <v>8317</v>
      </c>
      <c r="R2358" t="s">
        <v>8318</v>
      </c>
      <c r="S2358" s="13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t="str">
        <f t="shared" si="144"/>
        <v>N/A</v>
      </c>
      <c r="Q2359" s="10" t="s">
        <v>8317</v>
      </c>
      <c r="R2359" t="s">
        <v>8318</v>
      </c>
      <c r="S2359" s="13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t="str">
        <f t="shared" si="144"/>
        <v>N/A</v>
      </c>
      <c r="Q2360" s="10" t="s">
        <v>8317</v>
      </c>
      <c r="R2360" t="s">
        <v>8318</v>
      </c>
      <c r="S2360" s="13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t="str">
        <f t="shared" si="144"/>
        <v>N/A</v>
      </c>
      <c r="Q2363" s="10" t="s">
        <v>8317</v>
      </c>
      <c r="R2363" t="s">
        <v>8318</v>
      </c>
      <c r="S2363" s="13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t="str">
        <f t="shared" ref="P2365:P2428" si="148">IFERROR(ROUND(E2365/L2365,4),"N/A")</f>
        <v>N/A</v>
      </c>
      <c r="Q2365" s="10" t="s">
        <v>8317</v>
      </c>
      <c r="R2365" t="s">
        <v>8318</v>
      </c>
      <c r="S2365" s="13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t="str">
        <f t="shared" si="148"/>
        <v>N/A</v>
      </c>
      <c r="Q2366" s="10" t="s">
        <v>8317</v>
      </c>
      <c r="R2366" t="s">
        <v>8318</v>
      </c>
      <c r="S2366" s="13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t="str">
        <f t="shared" si="148"/>
        <v>N/A</v>
      </c>
      <c r="Q2367" s="10" t="s">
        <v>8317</v>
      </c>
      <c r="R2367" t="s">
        <v>8318</v>
      </c>
      <c r="S2367" s="13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97.407399999999996</v>
      </c>
      <c r="Q2368" s="10" t="s">
        <v>8317</v>
      </c>
      <c r="R2368" t="s">
        <v>8318</v>
      </c>
      <c r="S2368" s="13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47.857100000000003</v>
      </c>
      <c r="Q2369" s="10" t="s">
        <v>8317</v>
      </c>
      <c r="R2369" t="s">
        <v>8318</v>
      </c>
      <c r="S2369" s="13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 t="str">
        <f t="shared" si="148"/>
        <v>N/A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t="str">
        <f t="shared" si="148"/>
        <v>N/A</v>
      </c>
      <c r="Q2373" s="10" t="s">
        <v>8317</v>
      </c>
      <c r="R2373" t="s">
        <v>8318</v>
      </c>
      <c r="S2373" s="13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t="str">
        <f t="shared" si="148"/>
        <v>N/A</v>
      </c>
      <c r="Q2377" s="10" t="s">
        <v>8317</v>
      </c>
      <c r="R2377" t="s">
        <v>8318</v>
      </c>
      <c r="S2377" s="13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81.582499999999996</v>
      </c>
      <c r="Q2378" s="10" t="s">
        <v>8317</v>
      </c>
      <c r="R2378" t="s">
        <v>8318</v>
      </c>
      <c r="S2378" s="13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t="str">
        <f t="shared" si="148"/>
        <v>N/A</v>
      </c>
      <c r="Q2379" s="10" t="s">
        <v>8317</v>
      </c>
      <c r="R2379" t="s">
        <v>8318</v>
      </c>
      <c r="S2379" s="13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t="str">
        <f t="shared" si="148"/>
        <v>N/A</v>
      </c>
      <c r="Q2380" s="10" t="s">
        <v>8317</v>
      </c>
      <c r="R2380" t="s">
        <v>8318</v>
      </c>
      <c r="S2380" s="13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t="str">
        <f t="shared" si="148"/>
        <v>N/A</v>
      </c>
      <c r="Q2381" s="10" t="s">
        <v>8317</v>
      </c>
      <c r="R2381" t="s">
        <v>8318</v>
      </c>
      <c r="S2381" s="13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18.333300000000001</v>
      </c>
      <c r="Q2382" s="10" t="s">
        <v>8317</v>
      </c>
      <c r="R2382" t="s">
        <v>8318</v>
      </c>
      <c r="S2382" s="13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224.42859999999999</v>
      </c>
      <c r="Q2383" s="10" t="s">
        <v>8317</v>
      </c>
      <c r="R2383" t="s">
        <v>8318</v>
      </c>
      <c r="S2383" s="13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112.5714</v>
      </c>
      <c r="Q2387" s="10" t="s">
        <v>8317</v>
      </c>
      <c r="R2387" t="s">
        <v>8318</v>
      </c>
      <c r="S2387" s="13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t="str">
        <f t="shared" si="148"/>
        <v>N/A</v>
      </c>
      <c r="Q2388" s="10" t="s">
        <v>8317</v>
      </c>
      <c r="R2388" t="s">
        <v>8318</v>
      </c>
      <c r="S2388" s="13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57.875</v>
      </c>
      <c r="Q2390" s="10" t="s">
        <v>8317</v>
      </c>
      <c r="R2390" t="s">
        <v>8318</v>
      </c>
      <c r="S2390" s="13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t="str">
        <f t="shared" si="148"/>
        <v>N/A</v>
      </c>
      <c r="Q2392" s="10" t="s">
        <v>8317</v>
      </c>
      <c r="R2392" t="s">
        <v>8318</v>
      </c>
      <c r="S2392" s="13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t="str">
        <f t="shared" si="148"/>
        <v>N/A</v>
      </c>
      <c r="Q2394" s="10" t="s">
        <v>8317</v>
      </c>
      <c r="R2394" t="s">
        <v>8318</v>
      </c>
      <c r="S2394" s="13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t="str">
        <f t="shared" si="148"/>
        <v>N/A</v>
      </c>
      <c r="Q2397" s="10" t="s">
        <v>8317</v>
      </c>
      <c r="R2397" t="s">
        <v>8318</v>
      </c>
      <c r="S2397" s="13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t="str">
        <f t="shared" si="148"/>
        <v>N/A</v>
      </c>
      <c r="Q2399" s="10" t="s">
        <v>8317</v>
      </c>
      <c r="R2399" t="s">
        <v>8318</v>
      </c>
      <c r="S2399" s="13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t="str">
        <f t="shared" si="148"/>
        <v>N/A</v>
      </c>
      <c r="Q2400" s="10" t="s">
        <v>8317</v>
      </c>
      <c r="R2400" t="s">
        <v>8318</v>
      </c>
      <c r="S2400" s="13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t="str">
        <f t="shared" si="148"/>
        <v>N/A</v>
      </c>
      <c r="Q2401" s="10" t="s">
        <v>8317</v>
      </c>
      <c r="R2401" t="s">
        <v>8318</v>
      </c>
      <c r="S2401" s="13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t="str">
        <f t="shared" si="148"/>
        <v>N/A</v>
      </c>
      <c r="Q2402" s="10" t="s">
        <v>8317</v>
      </c>
      <c r="R2402" t="s">
        <v>8318</v>
      </c>
      <c r="S2402" s="13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22.333300000000001</v>
      </c>
      <c r="Q2403" s="10" t="s">
        <v>8334</v>
      </c>
      <c r="R2403" t="s">
        <v>8335</v>
      </c>
      <c r="S2403" s="13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16.833300000000001</v>
      </c>
      <c r="Q2405" s="10" t="s">
        <v>8334</v>
      </c>
      <c r="R2405" t="s">
        <v>8335</v>
      </c>
      <c r="S2405" s="13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t="str">
        <f t="shared" si="148"/>
        <v>N/A</v>
      </c>
      <c r="Q2406" s="10" t="s">
        <v>8334</v>
      </c>
      <c r="R2406" t="s">
        <v>8335</v>
      </c>
      <c r="S2406" s="13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84.0625</v>
      </c>
      <c r="Q2408" s="10" t="s">
        <v>8334</v>
      </c>
      <c r="R2408" t="s">
        <v>8335</v>
      </c>
      <c r="S2408" s="13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168.3939</v>
      </c>
      <c r="Q2409" s="10" t="s">
        <v>8334</v>
      </c>
      <c r="R2409" t="s">
        <v>8335</v>
      </c>
      <c r="S2409" s="13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76.666700000000006</v>
      </c>
      <c r="Q2411" s="10" t="s">
        <v>8334</v>
      </c>
      <c r="R2411" t="s">
        <v>8335</v>
      </c>
      <c r="S2411" s="13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t="str">
        <f t="shared" si="148"/>
        <v>N/A</v>
      </c>
      <c r="Q2412" s="10" t="s">
        <v>8334</v>
      </c>
      <c r="R2412" t="s">
        <v>8335</v>
      </c>
      <c r="S2412" s="13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50.333300000000001</v>
      </c>
      <c r="Q2413" s="10" t="s">
        <v>8334</v>
      </c>
      <c r="R2413" t="s">
        <v>8335</v>
      </c>
      <c r="S2413" s="13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t="str">
        <f t="shared" si="148"/>
        <v>N/A</v>
      </c>
      <c r="Q2414" s="10" t="s">
        <v>8334</v>
      </c>
      <c r="R2414" t="s">
        <v>8335</v>
      </c>
      <c r="S2414" s="13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8.3332999999999995</v>
      </c>
      <c r="Q2415" s="10" t="s">
        <v>8334</v>
      </c>
      <c r="R2415" t="s">
        <v>8335</v>
      </c>
      <c r="S2415" s="13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35.384599999999999</v>
      </c>
      <c r="Q2416" s="10" t="s">
        <v>8334</v>
      </c>
      <c r="R2416" t="s">
        <v>8335</v>
      </c>
      <c r="S2416" s="13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55.833300000000001</v>
      </c>
      <c r="Q2417" s="10" t="s">
        <v>8334</v>
      </c>
      <c r="R2417" t="s">
        <v>8335</v>
      </c>
      <c r="S2417" s="13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t="str">
        <f t="shared" si="148"/>
        <v>N/A</v>
      </c>
      <c r="Q2419" s="10" t="s">
        <v>8334</v>
      </c>
      <c r="R2419" t="s">
        <v>8335</v>
      </c>
      <c r="S2419" s="13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t="str">
        <f t="shared" si="148"/>
        <v>N/A</v>
      </c>
      <c r="Q2421" s="10" t="s">
        <v>8334</v>
      </c>
      <c r="R2421" t="s">
        <v>8335</v>
      </c>
      <c r="S2421" s="13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69.472200000000001</v>
      </c>
      <c r="Q2422" s="10" t="s">
        <v>8334</v>
      </c>
      <c r="R2422" t="s">
        <v>8335</v>
      </c>
      <c r="S2422" s="13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34.444400000000002</v>
      </c>
      <c r="Q2426" s="10" t="s">
        <v>8334</v>
      </c>
      <c r="R2426" t="s">
        <v>8335</v>
      </c>
      <c r="S2426" s="13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t="str">
        <f t="shared" si="148"/>
        <v>N/A</v>
      </c>
      <c r="Q2428" s="10" t="s">
        <v>8334</v>
      </c>
      <c r="R2428" t="s">
        <v>8335</v>
      </c>
      <c r="S2428" s="13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IFERROR(ROUND(E2429/L2429,4),"N/A")</f>
        <v>1</v>
      </c>
      <c r="Q2429" s="10" t="s">
        <v>8334</v>
      </c>
      <c r="R2429" t="s">
        <v>8335</v>
      </c>
      <c r="S2429" s="13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 t="str">
        <f t="shared" si="152"/>
        <v>N/A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t="str">
        <f t="shared" si="152"/>
        <v>N/A</v>
      </c>
      <c r="Q2439" s="10" t="s">
        <v>8334</v>
      </c>
      <c r="R2439" t="s">
        <v>8335</v>
      </c>
      <c r="S2439" s="13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t="str">
        <f t="shared" si="152"/>
        <v>N/A</v>
      </c>
      <c r="Q2441" s="10" t="s">
        <v>8334</v>
      </c>
      <c r="R2441" t="s">
        <v>8335</v>
      </c>
      <c r="S2441" s="13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74.229399999999998</v>
      </c>
      <c r="Q2443" s="10" t="s">
        <v>8334</v>
      </c>
      <c r="R2443" t="s">
        <v>8350</v>
      </c>
      <c r="S2443" s="13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81.252700000000004</v>
      </c>
      <c r="Q2444" s="10" t="s">
        <v>8334</v>
      </c>
      <c r="R2444" t="s">
        <v>8350</v>
      </c>
      <c r="S2444" s="13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130.2347</v>
      </c>
      <c r="Q2445" s="10" t="s">
        <v>8334</v>
      </c>
      <c r="R2445" t="s">
        <v>8350</v>
      </c>
      <c r="S2445" s="13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53.409799999999997</v>
      </c>
      <c r="Q2446" s="10" t="s">
        <v>8334</v>
      </c>
      <c r="R2446" t="s">
        <v>8350</v>
      </c>
      <c r="S2446" s="13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75.130399999999995</v>
      </c>
      <c r="Q2447" s="10" t="s">
        <v>8334</v>
      </c>
      <c r="R2447" t="s">
        <v>8350</v>
      </c>
      <c r="S2447" s="13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75.666700000000006</v>
      </c>
      <c r="Q2448" s="10" t="s">
        <v>8334</v>
      </c>
      <c r="R2448" t="s">
        <v>8350</v>
      </c>
      <c r="S2448" s="13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31.691400000000002</v>
      </c>
      <c r="Q2449" s="10" t="s">
        <v>8334</v>
      </c>
      <c r="R2449" t="s">
        <v>8350</v>
      </c>
      <c r="S2449" s="13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47.777799999999999</v>
      </c>
      <c r="Q2450" s="10" t="s">
        <v>8334</v>
      </c>
      <c r="R2450" t="s">
        <v>8350</v>
      </c>
      <c r="S2450" s="13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149.31399999999999</v>
      </c>
      <c r="Q2452" s="10" t="s">
        <v>8334</v>
      </c>
      <c r="R2452" t="s">
        <v>8350</v>
      </c>
      <c r="S2452" s="13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62.069899999999997</v>
      </c>
      <c r="Q2453" s="10" t="s">
        <v>8334</v>
      </c>
      <c r="R2453" t="s">
        <v>8350</v>
      </c>
      <c r="S2453" s="13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3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69.268699999999995</v>
      </c>
      <c r="Q2455" s="10" t="s">
        <v>8334</v>
      </c>
      <c r="R2455" t="s">
        <v>8350</v>
      </c>
      <c r="S2455" s="13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271.5077</v>
      </c>
      <c r="Q2456" s="10" t="s">
        <v>8334</v>
      </c>
      <c r="R2456" t="s">
        <v>8350</v>
      </c>
      <c r="S2456" s="13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34.125</v>
      </c>
      <c r="Q2457" s="10" t="s">
        <v>8334</v>
      </c>
      <c r="R2457" t="s">
        <v>8350</v>
      </c>
      <c r="S2457" s="13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40.4925</v>
      </c>
      <c r="Q2458" s="10" t="s">
        <v>8334</v>
      </c>
      <c r="R2458" t="s">
        <v>8350</v>
      </c>
      <c r="S2458" s="13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189.75810000000001</v>
      </c>
      <c r="Q2459" s="10" t="s">
        <v>8334</v>
      </c>
      <c r="R2459" t="s">
        <v>8350</v>
      </c>
      <c r="S2459" s="13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68.862499999999997</v>
      </c>
      <c r="Q2460" s="10" t="s">
        <v>8334</v>
      </c>
      <c r="R2460" t="s">
        <v>8350</v>
      </c>
      <c r="S2460" s="13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108.7766</v>
      </c>
      <c r="Q2461" s="10" t="s">
        <v>8334</v>
      </c>
      <c r="R2461" t="s">
        <v>8350</v>
      </c>
      <c r="S2461" s="13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125.9853</v>
      </c>
      <c r="Q2462" s="10" t="s">
        <v>8334</v>
      </c>
      <c r="R2462" t="s">
        <v>8350</v>
      </c>
      <c r="S2462" s="13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90.523300000000006</v>
      </c>
      <c r="Q2463" s="10" t="s">
        <v>8323</v>
      </c>
      <c r="R2463" t="s">
        <v>8327</v>
      </c>
      <c r="S2463" s="13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28.880400000000002</v>
      </c>
      <c r="Q2464" s="10" t="s">
        <v>8323</v>
      </c>
      <c r="R2464" t="s">
        <v>8327</v>
      </c>
      <c r="S2464" s="13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51.674399999999999</v>
      </c>
      <c r="Q2466" s="10" t="s">
        <v>8323</v>
      </c>
      <c r="R2466" t="s">
        <v>8327</v>
      </c>
      <c r="S2466" s="13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26.270800000000001</v>
      </c>
      <c r="Q2467" s="10" t="s">
        <v>8323</v>
      </c>
      <c r="R2467" t="s">
        <v>8327</v>
      </c>
      <c r="S2467" s="13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48.076900000000002</v>
      </c>
      <c r="Q2468" s="10" t="s">
        <v>8323</v>
      </c>
      <c r="R2468" t="s">
        <v>8327</v>
      </c>
      <c r="S2468" s="13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27.5581</v>
      </c>
      <c r="Q2469" s="10" t="s">
        <v>8323</v>
      </c>
      <c r="R2469" t="s">
        <v>8327</v>
      </c>
      <c r="S2469" s="13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36.971400000000003</v>
      </c>
      <c r="Q2470" s="10" t="s">
        <v>8323</v>
      </c>
      <c r="R2470" t="s">
        <v>8327</v>
      </c>
      <c r="S2470" s="13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29.0213</v>
      </c>
      <c r="Q2471" s="10" t="s">
        <v>8323</v>
      </c>
      <c r="R2471" t="s">
        <v>8327</v>
      </c>
      <c r="S2471" s="13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28.656700000000001</v>
      </c>
      <c r="Q2472" s="10" t="s">
        <v>8323</v>
      </c>
      <c r="R2472" t="s">
        <v>8327</v>
      </c>
      <c r="S2472" s="13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37.647100000000002</v>
      </c>
      <c r="Q2473" s="10" t="s">
        <v>8323</v>
      </c>
      <c r="R2473" t="s">
        <v>8327</v>
      </c>
      <c r="S2473" s="13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97.903999999999996</v>
      </c>
      <c r="Q2474" s="10" t="s">
        <v>8323</v>
      </c>
      <c r="R2474" t="s">
        <v>8327</v>
      </c>
      <c r="S2474" s="13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42.553199999999997</v>
      </c>
      <c r="Q2475" s="10" t="s">
        <v>8323</v>
      </c>
      <c r="R2475" t="s">
        <v>8327</v>
      </c>
      <c r="S2475" s="13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131.58369999999999</v>
      </c>
      <c r="Q2476" s="10" t="s">
        <v>8323</v>
      </c>
      <c r="R2476" t="s">
        <v>8327</v>
      </c>
      <c r="S2476" s="13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32.320999999999998</v>
      </c>
      <c r="Q2477" s="10" t="s">
        <v>8323</v>
      </c>
      <c r="R2477" t="s">
        <v>8327</v>
      </c>
      <c r="S2477" s="13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61.103999999999999</v>
      </c>
      <c r="Q2478" s="10" t="s">
        <v>8323</v>
      </c>
      <c r="R2478" t="s">
        <v>8327</v>
      </c>
      <c r="S2478" s="13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31.3415</v>
      </c>
      <c r="Q2479" s="10" t="s">
        <v>8323</v>
      </c>
      <c r="R2479" t="s">
        <v>8327</v>
      </c>
      <c r="S2479" s="13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129.1139</v>
      </c>
      <c r="Q2480" s="10" t="s">
        <v>8323</v>
      </c>
      <c r="R2480" t="s">
        <v>8327</v>
      </c>
      <c r="S2480" s="13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25.020600000000002</v>
      </c>
      <c r="Q2481" s="10" t="s">
        <v>8323</v>
      </c>
      <c r="R2481" t="s">
        <v>8327</v>
      </c>
      <c r="S2481" s="13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47.541499999999999</v>
      </c>
      <c r="Q2483" s="10" t="s">
        <v>8323</v>
      </c>
      <c r="R2483" t="s">
        <v>8327</v>
      </c>
      <c r="S2483" s="13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65.842100000000002</v>
      </c>
      <c r="Q2485" s="10" t="s">
        <v>8323</v>
      </c>
      <c r="R2485" t="s">
        <v>8327</v>
      </c>
      <c r="S2485" s="13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46.401200000000003</v>
      </c>
      <c r="Q2486" s="10" t="s">
        <v>8323</v>
      </c>
      <c r="R2486" t="s">
        <v>8327</v>
      </c>
      <c r="S2486" s="13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50.365900000000003</v>
      </c>
      <c r="Q2487" s="10" t="s">
        <v>8323</v>
      </c>
      <c r="R2487" t="s">
        <v>8327</v>
      </c>
      <c r="S2487" s="13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26.566700000000001</v>
      </c>
      <c r="Q2488" s="10" t="s">
        <v>8323</v>
      </c>
      <c r="R2488" t="s">
        <v>8327</v>
      </c>
      <c r="S2488" s="13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39.493699999999997</v>
      </c>
      <c r="Q2489" s="10" t="s">
        <v>8323</v>
      </c>
      <c r="R2489" t="s">
        <v>8327</v>
      </c>
      <c r="S2489" s="13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49.246200000000002</v>
      </c>
      <c r="Q2490" s="10" t="s">
        <v>8323</v>
      </c>
      <c r="R2490" t="s">
        <v>8327</v>
      </c>
      <c r="S2490" s="13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37.9375</v>
      </c>
      <c r="Q2492" s="10" t="s">
        <v>8323</v>
      </c>
      <c r="R2492" t="s">
        <v>8327</v>
      </c>
      <c r="S2492" s="13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IFERROR(ROUND(E2493/L2493,4),"N/A")</f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27.777799999999999</v>
      </c>
      <c r="Q2494" s="10" t="s">
        <v>8323</v>
      </c>
      <c r="R2494" t="s">
        <v>8327</v>
      </c>
      <c r="S2494" s="13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99.382199999999997</v>
      </c>
      <c r="Q2495" s="10" t="s">
        <v>8323</v>
      </c>
      <c r="R2495" t="s">
        <v>8327</v>
      </c>
      <c r="S2495" s="13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38.848199999999999</v>
      </c>
      <c r="Q2496" s="10" t="s">
        <v>8323</v>
      </c>
      <c r="R2496" t="s">
        <v>8327</v>
      </c>
      <c r="S2496" s="13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45.5488</v>
      </c>
      <c r="Q2497" s="10" t="s">
        <v>8323</v>
      </c>
      <c r="R2497" t="s">
        <v>8327</v>
      </c>
      <c r="S2497" s="13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80.551100000000005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47.676499999999997</v>
      </c>
      <c r="Q2501" s="10" t="s">
        <v>8323</v>
      </c>
      <c r="R2501" t="s">
        <v>8327</v>
      </c>
      <c r="S2501" s="13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23.4483</v>
      </c>
      <c r="Q2502" s="10" t="s">
        <v>8323</v>
      </c>
      <c r="R2502" t="s">
        <v>8327</v>
      </c>
      <c r="S2502" s="13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40.142899999999997</v>
      </c>
      <c r="Q2503" s="10" t="s">
        <v>8334</v>
      </c>
      <c r="R2503" t="s">
        <v>8351</v>
      </c>
      <c r="S2503" s="13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t="str">
        <f t="shared" si="156"/>
        <v>N/A</v>
      </c>
      <c r="Q2505" s="10" t="s">
        <v>8334</v>
      </c>
      <c r="R2505" t="s">
        <v>8351</v>
      </c>
      <c r="S2505" s="13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t="str">
        <f t="shared" si="156"/>
        <v>N/A</v>
      </c>
      <c r="Q2506" s="10" t="s">
        <v>8334</v>
      </c>
      <c r="R2506" t="s">
        <v>8351</v>
      </c>
      <c r="S2506" s="13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t="str">
        <f t="shared" si="156"/>
        <v>N/A</v>
      </c>
      <c r="Q2507" s="10" t="s">
        <v>8334</v>
      </c>
      <c r="R2507" t="s">
        <v>8351</v>
      </c>
      <c r="S2507" s="13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t="str">
        <f t="shared" si="156"/>
        <v>N/A</v>
      </c>
      <c r="Q2509" s="10" t="s">
        <v>8334</v>
      </c>
      <c r="R2509" t="s">
        <v>8351</v>
      </c>
      <c r="S2509" s="13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t="str">
        <f t="shared" si="156"/>
        <v>N/A</v>
      </c>
      <c r="Q2510" s="10" t="s">
        <v>8334</v>
      </c>
      <c r="R2510" t="s">
        <v>8351</v>
      </c>
      <c r="S2510" s="13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35.714300000000001</v>
      </c>
      <c r="Q2511" s="10" t="s">
        <v>8334</v>
      </c>
      <c r="R2511" t="s">
        <v>8351</v>
      </c>
      <c r="S2511" s="13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t="str">
        <f t="shared" si="156"/>
        <v>N/A</v>
      </c>
      <c r="Q2513" s="10" t="s">
        <v>8334</v>
      </c>
      <c r="R2513" t="s">
        <v>8351</v>
      </c>
      <c r="S2513" s="13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t="str">
        <f t="shared" si="156"/>
        <v>N/A</v>
      </c>
      <c r="Q2514" s="10" t="s">
        <v>8334</v>
      </c>
      <c r="R2514" t="s">
        <v>8351</v>
      </c>
      <c r="S2514" s="13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t="str">
        <f t="shared" si="156"/>
        <v>N/A</v>
      </c>
      <c r="Q2515" s="10" t="s">
        <v>8334</v>
      </c>
      <c r="R2515" t="s">
        <v>8351</v>
      </c>
      <c r="S2515" s="13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t="str">
        <f t="shared" si="156"/>
        <v>N/A</v>
      </c>
      <c r="Q2518" s="10" t="s">
        <v>8334</v>
      </c>
      <c r="R2518" t="s">
        <v>8351</v>
      </c>
      <c r="S2518" s="13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53.545499999999997</v>
      </c>
      <c r="Q2519" s="10" t="s">
        <v>8334</v>
      </c>
      <c r="R2519" t="s">
        <v>8351</v>
      </c>
      <c r="S2519" s="13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t="str">
        <f t="shared" si="156"/>
        <v>N/A</v>
      </c>
      <c r="Q2520" s="10" t="s">
        <v>8334</v>
      </c>
      <c r="R2520" t="s">
        <v>8351</v>
      </c>
      <c r="S2520" s="13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t="str">
        <f t="shared" si="156"/>
        <v>N/A</v>
      </c>
      <c r="Q2522" s="10" t="s">
        <v>8334</v>
      </c>
      <c r="R2522" t="s">
        <v>8351</v>
      </c>
      <c r="S2522" s="13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103.68170000000001</v>
      </c>
      <c r="Q2523" s="10" t="s">
        <v>8323</v>
      </c>
      <c r="R2523" t="s">
        <v>8352</v>
      </c>
      <c r="S2523" s="13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185.18520000000001</v>
      </c>
      <c r="Q2524" s="10" t="s">
        <v>8323</v>
      </c>
      <c r="R2524" t="s">
        <v>8352</v>
      </c>
      <c r="S2524" s="13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54.153799999999997</v>
      </c>
      <c r="Q2525" s="10" t="s">
        <v>8323</v>
      </c>
      <c r="R2525" t="s">
        <v>8352</v>
      </c>
      <c r="S2525" s="13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177.20930000000001</v>
      </c>
      <c r="Q2526" s="10" t="s">
        <v>8323</v>
      </c>
      <c r="R2526" t="s">
        <v>8352</v>
      </c>
      <c r="S2526" s="13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100.325</v>
      </c>
      <c r="Q2527" s="10" t="s">
        <v>8323</v>
      </c>
      <c r="R2527" t="s">
        <v>8352</v>
      </c>
      <c r="S2527" s="13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136.9091</v>
      </c>
      <c r="Q2528" s="10" t="s">
        <v>8323</v>
      </c>
      <c r="R2528" t="s">
        <v>8352</v>
      </c>
      <c r="S2528" s="13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57.535200000000003</v>
      </c>
      <c r="Q2529" s="10" t="s">
        <v>8323</v>
      </c>
      <c r="R2529" t="s">
        <v>8352</v>
      </c>
      <c r="S2529" s="13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52.962800000000001</v>
      </c>
      <c r="Q2530" s="10" t="s">
        <v>8323</v>
      </c>
      <c r="R2530" t="s">
        <v>8352</v>
      </c>
      <c r="S2530" s="13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82.328900000000004</v>
      </c>
      <c r="Q2531" s="10" t="s">
        <v>8323</v>
      </c>
      <c r="R2531" t="s">
        <v>8352</v>
      </c>
      <c r="S2531" s="13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135.41669999999999</v>
      </c>
      <c r="Q2532" s="10" t="s">
        <v>8323</v>
      </c>
      <c r="R2532" t="s">
        <v>8352</v>
      </c>
      <c r="S2532" s="13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74.065600000000003</v>
      </c>
      <c r="Q2533" s="10" t="s">
        <v>8323</v>
      </c>
      <c r="R2533" t="s">
        <v>8352</v>
      </c>
      <c r="S2533" s="13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84.083299999999994</v>
      </c>
      <c r="Q2534" s="10" t="s">
        <v>8323</v>
      </c>
      <c r="R2534" t="s">
        <v>8352</v>
      </c>
      <c r="S2534" s="13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61.029400000000003</v>
      </c>
      <c r="Q2535" s="10" t="s">
        <v>8323</v>
      </c>
      <c r="R2535" t="s">
        <v>8352</v>
      </c>
      <c r="S2535" s="13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266.08969999999999</v>
      </c>
      <c r="Q2537" s="10" t="s">
        <v>8323</v>
      </c>
      <c r="R2537" t="s">
        <v>8352</v>
      </c>
      <c r="S2537" s="13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109.9631</v>
      </c>
      <c r="Q2540" s="10" t="s">
        <v>8323</v>
      </c>
      <c r="R2540" t="s">
        <v>8352</v>
      </c>
      <c r="S2540" s="13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169.9153</v>
      </c>
      <c r="Q2541" s="10" t="s">
        <v>8323</v>
      </c>
      <c r="R2541" t="s">
        <v>8352</v>
      </c>
      <c r="S2541" s="13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95.740700000000004</v>
      </c>
      <c r="Q2542" s="10" t="s">
        <v>8323</v>
      </c>
      <c r="R2542" t="s">
        <v>8352</v>
      </c>
      <c r="S2542" s="13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59.460299999999997</v>
      </c>
      <c r="Q2543" s="10" t="s">
        <v>8323</v>
      </c>
      <c r="R2543" t="s">
        <v>8352</v>
      </c>
      <c r="S2543" s="13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55.769199999999998</v>
      </c>
      <c r="Q2544" s="10" t="s">
        <v>8323</v>
      </c>
      <c r="R2544" t="s">
        <v>8352</v>
      </c>
      <c r="S2544" s="13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30.076899999999998</v>
      </c>
      <c r="Q2545" s="10" t="s">
        <v>8323</v>
      </c>
      <c r="R2545" t="s">
        <v>8352</v>
      </c>
      <c r="S2545" s="13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88.438599999999994</v>
      </c>
      <c r="Q2546" s="10" t="s">
        <v>8323</v>
      </c>
      <c r="R2546" t="s">
        <v>8352</v>
      </c>
      <c r="S2546" s="13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64.032799999999995</v>
      </c>
      <c r="Q2547" s="10" t="s">
        <v>8323</v>
      </c>
      <c r="R2547" t="s">
        <v>8352</v>
      </c>
      <c r="S2547" s="13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60.153799999999997</v>
      </c>
      <c r="Q2548" s="10" t="s">
        <v>8323</v>
      </c>
      <c r="R2548" t="s">
        <v>8352</v>
      </c>
      <c r="S2548" s="13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49.194000000000003</v>
      </c>
      <c r="Q2549" s="10" t="s">
        <v>8323</v>
      </c>
      <c r="R2549" t="s">
        <v>8352</v>
      </c>
      <c r="S2549" s="13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165.16220000000001</v>
      </c>
      <c r="Q2550" s="10" t="s">
        <v>8323</v>
      </c>
      <c r="R2550" t="s">
        <v>8352</v>
      </c>
      <c r="S2550" s="13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43.621600000000001</v>
      </c>
      <c r="Q2551" s="10" t="s">
        <v>8323</v>
      </c>
      <c r="R2551" t="s">
        <v>8352</v>
      </c>
      <c r="S2551" s="13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67.419600000000003</v>
      </c>
      <c r="Q2553" s="10" t="s">
        <v>8323</v>
      </c>
      <c r="R2553" t="s">
        <v>8352</v>
      </c>
      <c r="S2553" s="13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38.883299999999998</v>
      </c>
      <c r="Q2555" s="10" t="s">
        <v>8323</v>
      </c>
      <c r="R2555" t="s">
        <v>8352</v>
      </c>
      <c r="S2555" s="13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54.985100000000003</v>
      </c>
      <c r="Q2556" s="10" t="s">
        <v>8323</v>
      </c>
      <c r="R2556" t="s">
        <v>8352</v>
      </c>
      <c r="S2556" s="13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IFERROR(ROUND(E2557/L2557,4),"N/A")</f>
        <v>61.3429</v>
      </c>
      <c r="Q2557" s="10" t="s">
        <v>8323</v>
      </c>
      <c r="R2557" t="s">
        <v>8352</v>
      </c>
      <c r="S2557" s="13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23.117599999999999</v>
      </c>
      <c r="Q2558" s="10" t="s">
        <v>8323</v>
      </c>
      <c r="R2558" t="s">
        <v>8352</v>
      </c>
      <c r="S2558" s="13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29.6111</v>
      </c>
      <c r="Q2559" s="10" t="s">
        <v>8323</v>
      </c>
      <c r="R2559" t="s">
        <v>8352</v>
      </c>
      <c r="S2559" s="13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75.611099999999993</v>
      </c>
      <c r="Q2560" s="10" t="s">
        <v>8323</v>
      </c>
      <c r="R2560" t="s">
        <v>8352</v>
      </c>
      <c r="S2560" s="13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 t="str">
        <f t="shared" si="160"/>
        <v>N/A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t="str">
        <f t="shared" si="160"/>
        <v>N/A</v>
      </c>
      <c r="Q2565" s="10" t="s">
        <v>8334</v>
      </c>
      <c r="R2565" t="s">
        <v>8335</v>
      </c>
      <c r="S2565" s="13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t="str">
        <f t="shared" si="160"/>
        <v>N/A</v>
      </c>
      <c r="Q2566" s="10" t="s">
        <v>8334</v>
      </c>
      <c r="R2566" t="s">
        <v>8335</v>
      </c>
      <c r="S2566" s="13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t="str">
        <f t="shared" si="160"/>
        <v>N/A</v>
      </c>
      <c r="Q2568" s="10" t="s">
        <v>8334</v>
      </c>
      <c r="R2568" t="s">
        <v>8335</v>
      </c>
      <c r="S2568" s="13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t="str">
        <f t="shared" si="160"/>
        <v>N/A</v>
      </c>
      <c r="Q2574" s="10" t="s">
        <v>8334</v>
      </c>
      <c r="R2574" t="s">
        <v>8335</v>
      </c>
      <c r="S2574" s="13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t="str">
        <f t="shared" si="160"/>
        <v>N/A</v>
      </c>
      <c r="Q2575" s="10" t="s">
        <v>8334</v>
      </c>
      <c r="R2575" t="s">
        <v>8335</v>
      </c>
      <c r="S2575" s="13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t="str">
        <f t="shared" si="160"/>
        <v>N/A</v>
      </c>
      <c r="Q2576" s="10" t="s">
        <v>8334</v>
      </c>
      <c r="R2576" t="s">
        <v>8335</v>
      </c>
      <c r="S2576" s="13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t="str">
        <f t="shared" si="160"/>
        <v>N/A</v>
      </c>
      <c r="Q2577" s="10" t="s">
        <v>8334</v>
      </c>
      <c r="R2577" t="s">
        <v>8335</v>
      </c>
      <c r="S2577" s="13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t="str">
        <f t="shared" si="160"/>
        <v>N/A</v>
      </c>
      <c r="Q2578" s="10" t="s">
        <v>8334</v>
      </c>
      <c r="R2578" t="s">
        <v>8335</v>
      </c>
      <c r="S2578" s="13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t="str">
        <f t="shared" si="160"/>
        <v>N/A</v>
      </c>
      <c r="Q2579" s="10" t="s">
        <v>8334</v>
      </c>
      <c r="R2579" t="s">
        <v>8335</v>
      </c>
      <c r="S2579" s="13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t="str">
        <f t="shared" si="160"/>
        <v>N/A</v>
      </c>
      <c r="Q2580" s="10" t="s">
        <v>8334</v>
      </c>
      <c r="R2580" t="s">
        <v>8335</v>
      </c>
      <c r="S2580" s="13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23.083300000000001</v>
      </c>
      <c r="Q2581" s="10" t="s">
        <v>8334</v>
      </c>
      <c r="R2581" t="s">
        <v>8335</v>
      </c>
      <c r="S2581" s="13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48.181800000000003</v>
      </c>
      <c r="Q2583" s="10" t="s">
        <v>8334</v>
      </c>
      <c r="R2583" t="s">
        <v>8335</v>
      </c>
      <c r="S2583" s="13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t="str">
        <f t="shared" si="160"/>
        <v>N/A</v>
      </c>
      <c r="Q2586" s="10" t="s">
        <v>8334</v>
      </c>
      <c r="R2586" t="s">
        <v>8335</v>
      </c>
      <c r="S2586" s="13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202.83330000000001</v>
      </c>
      <c r="Q2589" s="10" t="s">
        <v>8334</v>
      </c>
      <c r="R2589" t="s">
        <v>8335</v>
      </c>
      <c r="S2589" s="13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29.125</v>
      </c>
      <c r="Q2590" s="10" t="s">
        <v>8334</v>
      </c>
      <c r="R2590" t="s">
        <v>8335</v>
      </c>
      <c r="S2590" s="13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t="str">
        <f t="shared" si="160"/>
        <v>N/A</v>
      </c>
      <c r="Q2592" s="10" t="s">
        <v>8334</v>
      </c>
      <c r="R2592" t="s">
        <v>8335</v>
      </c>
      <c r="S2592" s="13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t="str">
        <f t="shared" si="160"/>
        <v>N/A</v>
      </c>
      <c r="Q2595" s="10" t="s">
        <v>8334</v>
      </c>
      <c r="R2595" t="s">
        <v>8335</v>
      </c>
      <c r="S2595" s="13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96.052599999999998</v>
      </c>
      <c r="Q2597" s="10" t="s">
        <v>8334</v>
      </c>
      <c r="R2597" t="s">
        <v>8335</v>
      </c>
      <c r="S2597" s="13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305.77780000000001</v>
      </c>
      <c r="Q2598" s="10" t="s">
        <v>8334</v>
      </c>
      <c r="R2598" t="s">
        <v>8335</v>
      </c>
      <c r="S2598" s="13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12.142899999999999</v>
      </c>
      <c r="Q2599" s="10" t="s">
        <v>8334</v>
      </c>
      <c r="R2599" t="s">
        <v>8335</v>
      </c>
      <c r="S2599" s="13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83.571399999999997</v>
      </c>
      <c r="Q2600" s="10" t="s">
        <v>8334</v>
      </c>
      <c r="R2600" t="s">
        <v>8335</v>
      </c>
      <c r="S2600" s="13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115.5333</v>
      </c>
      <c r="Q2602" s="10" t="s">
        <v>8334</v>
      </c>
      <c r="R2602" t="s">
        <v>8335</v>
      </c>
      <c r="S2602" s="13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21.900700000000001</v>
      </c>
      <c r="Q2603" s="10" t="s">
        <v>8317</v>
      </c>
      <c r="R2603" t="s">
        <v>8353</v>
      </c>
      <c r="S2603" s="13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80.022499999999994</v>
      </c>
      <c r="Q2604" s="10" t="s">
        <v>8317</v>
      </c>
      <c r="R2604" t="s">
        <v>8353</v>
      </c>
      <c r="S2604" s="13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64.933300000000003</v>
      </c>
      <c r="Q2606" s="10" t="s">
        <v>8317</v>
      </c>
      <c r="R2606" t="s">
        <v>8353</v>
      </c>
      <c r="S2606" s="13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60.965699999999998</v>
      </c>
      <c r="Q2607" s="10" t="s">
        <v>8317</v>
      </c>
      <c r="R2607" t="s">
        <v>8353</v>
      </c>
      <c r="S2607" s="13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31.444199999999999</v>
      </c>
      <c r="Q2608" s="10" t="s">
        <v>8317</v>
      </c>
      <c r="R2608" t="s">
        <v>8353</v>
      </c>
      <c r="S2608" s="13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81.949700000000007</v>
      </c>
      <c r="Q2609" s="10" t="s">
        <v>8317</v>
      </c>
      <c r="R2609" t="s">
        <v>8353</v>
      </c>
      <c r="S2609" s="13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58.927599999999998</v>
      </c>
      <c r="Q2610" s="10" t="s">
        <v>8317</v>
      </c>
      <c r="R2610" t="s">
        <v>8353</v>
      </c>
      <c r="S2610" s="13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157.29349999999999</v>
      </c>
      <c r="Q2611" s="10" t="s">
        <v>8317</v>
      </c>
      <c r="R2611" t="s">
        <v>8353</v>
      </c>
      <c r="S2611" s="13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55.758499999999998</v>
      </c>
      <c r="Q2612" s="10" t="s">
        <v>8317</v>
      </c>
      <c r="R2612" t="s">
        <v>8353</v>
      </c>
      <c r="S2612" s="13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83.802899999999994</v>
      </c>
      <c r="Q2613" s="10" t="s">
        <v>8317</v>
      </c>
      <c r="R2613" t="s">
        <v>8353</v>
      </c>
      <c r="S2613" s="13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58.422199999999997</v>
      </c>
      <c r="Q2614" s="10" t="s">
        <v>8317</v>
      </c>
      <c r="R2614" t="s">
        <v>8353</v>
      </c>
      <c r="S2614" s="13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270.57139999999998</v>
      </c>
      <c r="Q2615" s="10" t="s">
        <v>8317</v>
      </c>
      <c r="R2615" t="s">
        <v>8353</v>
      </c>
      <c r="S2615" s="13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47.180599999999998</v>
      </c>
      <c r="Q2617" s="10" t="s">
        <v>8317</v>
      </c>
      <c r="R2617" t="s">
        <v>8353</v>
      </c>
      <c r="S2617" s="13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120.30880000000001</v>
      </c>
      <c r="Q2618" s="10" t="s">
        <v>8317</v>
      </c>
      <c r="R2618" t="s">
        <v>8353</v>
      </c>
      <c r="S2618" s="13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27.5975</v>
      </c>
      <c r="Q2619" s="10" t="s">
        <v>8317</v>
      </c>
      <c r="R2619" t="s">
        <v>8353</v>
      </c>
      <c r="S2619" s="13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205.2987</v>
      </c>
      <c r="Q2620" s="10" t="s">
        <v>8317</v>
      </c>
      <c r="R2620" t="s">
        <v>8353</v>
      </c>
      <c r="S2620" s="13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IFERROR(ROUND(E2621/L2621,4),"N/A")</f>
        <v>35.547199999999997</v>
      </c>
      <c r="Q2621" s="10" t="s">
        <v>8317</v>
      </c>
      <c r="R2621" t="s">
        <v>8353</v>
      </c>
      <c r="S2621" s="13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74.639499999999998</v>
      </c>
      <c r="Q2622" s="10" t="s">
        <v>8317</v>
      </c>
      <c r="R2622" t="s">
        <v>8353</v>
      </c>
      <c r="S2622" s="13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47.058100000000003</v>
      </c>
      <c r="Q2623" s="10" t="s">
        <v>8317</v>
      </c>
      <c r="R2623" t="s">
        <v>8353</v>
      </c>
      <c r="S2623" s="13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26.5914</v>
      </c>
      <c r="Q2624" s="10" t="s">
        <v>8317</v>
      </c>
      <c r="R2624" t="s">
        <v>8353</v>
      </c>
      <c r="S2624" s="13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36.7742</v>
      </c>
      <c r="Q2625" s="10" t="s">
        <v>8317</v>
      </c>
      <c r="R2625" t="s">
        <v>8353</v>
      </c>
      <c r="S2625" s="13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31.820499999999999</v>
      </c>
      <c r="Q2626" s="10" t="s">
        <v>8317</v>
      </c>
      <c r="R2626" t="s">
        <v>8353</v>
      </c>
      <c r="S2626" s="13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27.576899999999998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21.555599999999998</v>
      </c>
      <c r="Q2629" s="10" t="s">
        <v>8317</v>
      </c>
      <c r="R2629" t="s">
        <v>8353</v>
      </c>
      <c r="S2629" s="13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44.095199999999998</v>
      </c>
      <c r="Q2630" s="10" t="s">
        <v>8317</v>
      </c>
      <c r="R2630" t="s">
        <v>8353</v>
      </c>
      <c r="S2630" s="13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38.987699999999997</v>
      </c>
      <c r="Q2632" s="10" t="s">
        <v>8317</v>
      </c>
      <c r="R2632" t="s">
        <v>8353</v>
      </c>
      <c r="S2632" s="13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80.185500000000005</v>
      </c>
      <c r="Q2633" s="10" t="s">
        <v>8317</v>
      </c>
      <c r="R2633" t="s">
        <v>8353</v>
      </c>
      <c r="S2633" s="13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34.904800000000002</v>
      </c>
      <c r="Q2634" s="10" t="s">
        <v>8317</v>
      </c>
      <c r="R2634" t="s">
        <v>8353</v>
      </c>
      <c r="S2634" s="13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89.100499999999997</v>
      </c>
      <c r="Q2635" s="10" t="s">
        <v>8317</v>
      </c>
      <c r="R2635" t="s">
        <v>8353</v>
      </c>
      <c r="S2635" s="13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136.90479999999999</v>
      </c>
      <c r="Q2637" s="10" t="s">
        <v>8317</v>
      </c>
      <c r="R2637" t="s">
        <v>8353</v>
      </c>
      <c r="S2637" s="13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31.961500000000001</v>
      </c>
      <c r="Q2639" s="10" t="s">
        <v>8317</v>
      </c>
      <c r="R2639" t="s">
        <v>8353</v>
      </c>
      <c r="S2639" s="13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25.214300000000001</v>
      </c>
      <c r="Q2640" s="10" t="s">
        <v>8317</v>
      </c>
      <c r="R2640" t="s">
        <v>8353</v>
      </c>
      <c r="S2640" s="13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10.040800000000001</v>
      </c>
      <c r="Q2641" s="10" t="s">
        <v>8317</v>
      </c>
      <c r="R2641" t="s">
        <v>8353</v>
      </c>
      <c r="S2641" s="13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45.942</v>
      </c>
      <c r="Q2642" s="10" t="s">
        <v>8317</v>
      </c>
      <c r="R2642" t="s">
        <v>8353</v>
      </c>
      <c r="S2642" s="13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t="str">
        <f t="shared" si="164"/>
        <v>N/A</v>
      </c>
      <c r="Q2644" s="10" t="s">
        <v>8317</v>
      </c>
      <c r="R2644" t="s">
        <v>8353</v>
      </c>
      <c r="S2644" s="13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223.58250000000001</v>
      </c>
      <c r="Q2645" s="10" t="s">
        <v>8317</v>
      </c>
      <c r="R2645" t="s">
        <v>8353</v>
      </c>
      <c r="S2645" s="13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39.480800000000002</v>
      </c>
      <c r="Q2646" s="10" t="s">
        <v>8317</v>
      </c>
      <c r="R2646" t="s">
        <v>8353</v>
      </c>
      <c r="S2646" s="13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91.304299999999998</v>
      </c>
      <c r="Q2647" s="10" t="s">
        <v>8317</v>
      </c>
      <c r="R2647" t="s">
        <v>8353</v>
      </c>
      <c r="S2647" s="13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78.666200000000003</v>
      </c>
      <c r="Q2648" s="10" t="s">
        <v>8317</v>
      </c>
      <c r="R2648" t="s">
        <v>8353</v>
      </c>
      <c r="S2648" s="13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17.666699999999999</v>
      </c>
      <c r="Q2650" s="10" t="s">
        <v>8317</v>
      </c>
      <c r="R2650" t="s">
        <v>8353</v>
      </c>
      <c r="S2650" s="13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41.333300000000001</v>
      </c>
      <c r="Q2651" s="10" t="s">
        <v>8317</v>
      </c>
      <c r="R2651" t="s">
        <v>8353</v>
      </c>
      <c r="S2651" s="13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307.82350000000002</v>
      </c>
      <c r="Q2653" s="10" t="s">
        <v>8317</v>
      </c>
      <c r="R2653" t="s">
        <v>8353</v>
      </c>
      <c r="S2653" s="13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80.454499999999996</v>
      </c>
      <c r="Q2654" s="10" t="s">
        <v>8317</v>
      </c>
      <c r="R2654" t="s">
        <v>8353</v>
      </c>
      <c r="S2654" s="13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83.942899999999995</v>
      </c>
      <c r="Q2655" s="10" t="s">
        <v>8317</v>
      </c>
      <c r="R2655" t="s">
        <v>8353</v>
      </c>
      <c r="S2655" s="13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73.372100000000003</v>
      </c>
      <c r="Q2657" s="10" t="s">
        <v>8317</v>
      </c>
      <c r="R2657" t="s">
        <v>8353</v>
      </c>
      <c r="S2657" s="13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112.8618</v>
      </c>
      <c r="Q2658" s="10" t="s">
        <v>8317</v>
      </c>
      <c r="R2658" t="s">
        <v>8353</v>
      </c>
      <c r="S2658" s="13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95.277600000000007</v>
      </c>
      <c r="Q2659" s="10" t="s">
        <v>8317</v>
      </c>
      <c r="R2659" t="s">
        <v>8353</v>
      </c>
      <c r="S2659" s="13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373.55799999999999</v>
      </c>
      <c r="Q2665" s="10" t="s">
        <v>8317</v>
      </c>
      <c r="R2665" t="s">
        <v>8354</v>
      </c>
      <c r="S2665" s="13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174.0385</v>
      </c>
      <c r="Q2666" s="10" t="s">
        <v>8317</v>
      </c>
      <c r="R2666" t="s">
        <v>8354</v>
      </c>
      <c r="S2666" s="13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93.695700000000002</v>
      </c>
      <c r="Q2667" s="10" t="s">
        <v>8317</v>
      </c>
      <c r="R2667" t="s">
        <v>8354</v>
      </c>
      <c r="S2667" s="13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77.327699999999993</v>
      </c>
      <c r="Q2668" s="10" t="s">
        <v>8317</v>
      </c>
      <c r="R2668" t="s">
        <v>8354</v>
      </c>
      <c r="S2668" s="13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92.222200000000001</v>
      </c>
      <c r="Q2669" s="10" t="s">
        <v>8317</v>
      </c>
      <c r="R2669" t="s">
        <v>8354</v>
      </c>
      <c r="S2669" s="13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60.964300000000001</v>
      </c>
      <c r="Q2670" s="10" t="s">
        <v>8317</v>
      </c>
      <c r="R2670" t="s">
        <v>8354</v>
      </c>
      <c r="S2670" s="13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41.583300000000001</v>
      </c>
      <c r="Q2672" s="10" t="s">
        <v>8317</v>
      </c>
      <c r="R2672" t="s">
        <v>8354</v>
      </c>
      <c r="S2672" s="13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33.761899999999997</v>
      </c>
      <c r="Q2673" s="10" t="s">
        <v>8317</v>
      </c>
      <c r="R2673" t="s">
        <v>8354</v>
      </c>
      <c r="S2673" s="13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70.617000000000004</v>
      </c>
      <c r="Q2674" s="10" t="s">
        <v>8317</v>
      </c>
      <c r="R2674" t="s">
        <v>8354</v>
      </c>
      <c r="S2674" s="13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167.1515</v>
      </c>
      <c r="Q2675" s="10" t="s">
        <v>8317</v>
      </c>
      <c r="R2675" t="s">
        <v>8354</v>
      </c>
      <c r="S2675" s="13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128.6199</v>
      </c>
      <c r="Q2676" s="10" t="s">
        <v>8317</v>
      </c>
      <c r="R2676" t="s">
        <v>8354</v>
      </c>
      <c r="S2676" s="13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65.413799999999995</v>
      </c>
      <c r="Q2677" s="10" t="s">
        <v>8317</v>
      </c>
      <c r="R2677" t="s">
        <v>8354</v>
      </c>
      <c r="S2677" s="13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117.5556</v>
      </c>
      <c r="Q2678" s="10" t="s">
        <v>8317</v>
      </c>
      <c r="R2678" t="s">
        <v>8354</v>
      </c>
      <c r="S2678" s="13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126.4815</v>
      </c>
      <c r="Q2679" s="10" t="s">
        <v>8317</v>
      </c>
      <c r="R2679" t="s">
        <v>8354</v>
      </c>
      <c r="S2679" s="13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IFERROR(ROUND(E2685/L2685,4),"N/A")</f>
        <v>12</v>
      </c>
      <c r="Q2685" s="10" t="s">
        <v>8334</v>
      </c>
      <c r="R2685" t="s">
        <v>8335</v>
      </c>
      <c r="S2685" s="13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t="str">
        <f t="shared" si="168"/>
        <v>N/A</v>
      </c>
      <c r="Q2688" s="10" t="s">
        <v>8334</v>
      </c>
      <c r="R2688" t="s">
        <v>8335</v>
      </c>
      <c r="S2688" s="13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t="str">
        <f t="shared" si="168"/>
        <v>N/A</v>
      </c>
      <c r="Q2689" s="10" t="s">
        <v>8334</v>
      </c>
      <c r="R2689" t="s">
        <v>8335</v>
      </c>
      <c r="S2689" s="13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5.2857000000000003</v>
      </c>
      <c r="Q2690" s="10" t="s">
        <v>8334</v>
      </c>
      <c r="R2690" t="s">
        <v>8335</v>
      </c>
      <c r="S2690" s="13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72.762699999999995</v>
      </c>
      <c r="Q2692" s="10" t="s">
        <v>8334</v>
      </c>
      <c r="R2692" t="s">
        <v>8335</v>
      </c>
      <c r="S2692" s="13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13.333299999999999</v>
      </c>
      <c r="Q2695" s="10" t="s">
        <v>8334</v>
      </c>
      <c r="R2695" t="s">
        <v>8335</v>
      </c>
      <c r="S2695" s="13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23.666699999999999</v>
      </c>
      <c r="Q2697" s="10" t="s">
        <v>8334</v>
      </c>
      <c r="R2697" t="s">
        <v>8335</v>
      </c>
      <c r="S2697" s="13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89.210499999999996</v>
      </c>
      <c r="Q2698" s="10" t="s">
        <v>8334</v>
      </c>
      <c r="R2698" t="s">
        <v>8335</v>
      </c>
      <c r="S2698" s="13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116.5577</v>
      </c>
      <c r="Q2699" s="10" t="s">
        <v>8334</v>
      </c>
      <c r="R2699" t="s">
        <v>8335</v>
      </c>
      <c r="S2699" s="13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13.005000000000001</v>
      </c>
      <c r="Q2700" s="10" t="s">
        <v>8334</v>
      </c>
      <c r="R2700" t="s">
        <v>8335</v>
      </c>
      <c r="S2700" s="13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t="str">
        <f t="shared" si="168"/>
        <v>N/A</v>
      </c>
      <c r="Q2701" s="10" t="s">
        <v>8334</v>
      </c>
      <c r="R2701" t="s">
        <v>8335</v>
      </c>
      <c r="S2701" s="13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34.130400000000002</v>
      </c>
      <c r="Q2703" s="10" t="s">
        <v>8315</v>
      </c>
      <c r="R2703" t="s">
        <v>8355</v>
      </c>
      <c r="S2703" s="13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132.34620000000001</v>
      </c>
      <c r="Q2704" s="10" t="s">
        <v>8315</v>
      </c>
      <c r="R2704" t="s">
        <v>8355</v>
      </c>
      <c r="S2704" s="13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922.22220000000004</v>
      </c>
      <c r="Q2705" s="10" t="s">
        <v>8315</v>
      </c>
      <c r="R2705" t="s">
        <v>8355</v>
      </c>
      <c r="S2705" s="13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163.57140000000001</v>
      </c>
      <c r="Q2706" s="10" t="s">
        <v>8315</v>
      </c>
      <c r="R2706" t="s">
        <v>8355</v>
      </c>
      <c r="S2706" s="13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217.375</v>
      </c>
      <c r="Q2707" s="10" t="s">
        <v>8315</v>
      </c>
      <c r="R2707" t="s">
        <v>8355</v>
      </c>
      <c r="S2707" s="13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149.44489999999999</v>
      </c>
      <c r="Q2708" s="10" t="s">
        <v>8315</v>
      </c>
      <c r="R2708" t="s">
        <v>8355</v>
      </c>
      <c r="S2708" s="13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71.237499999999997</v>
      </c>
      <c r="Q2709" s="10" t="s">
        <v>8315</v>
      </c>
      <c r="R2709" t="s">
        <v>8355</v>
      </c>
      <c r="S2709" s="13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44.464300000000001</v>
      </c>
      <c r="Q2710" s="10" t="s">
        <v>8315</v>
      </c>
      <c r="R2710" t="s">
        <v>8355</v>
      </c>
      <c r="S2710" s="13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164.94479999999999</v>
      </c>
      <c r="Q2711" s="10" t="s">
        <v>8315</v>
      </c>
      <c r="R2711" t="s">
        <v>8355</v>
      </c>
      <c r="S2711" s="13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84.871499999999997</v>
      </c>
      <c r="Q2712" s="10" t="s">
        <v>8315</v>
      </c>
      <c r="R2712" t="s">
        <v>8355</v>
      </c>
      <c r="S2712" s="13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53.9452</v>
      </c>
      <c r="Q2713" s="10" t="s">
        <v>8315</v>
      </c>
      <c r="R2713" t="s">
        <v>8355</v>
      </c>
      <c r="S2713" s="13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50.531500000000001</v>
      </c>
      <c r="Q2714" s="10" t="s">
        <v>8315</v>
      </c>
      <c r="R2714" t="s">
        <v>8355</v>
      </c>
      <c r="S2714" s="13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108.0014</v>
      </c>
      <c r="Q2715" s="10" t="s">
        <v>8315</v>
      </c>
      <c r="R2715" t="s">
        <v>8355</v>
      </c>
      <c r="S2715" s="13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95.373800000000003</v>
      </c>
      <c r="Q2716" s="10" t="s">
        <v>8315</v>
      </c>
      <c r="R2716" t="s">
        <v>8355</v>
      </c>
      <c r="S2716" s="13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57.631</v>
      </c>
      <c r="Q2717" s="10" t="s">
        <v>8315</v>
      </c>
      <c r="R2717" t="s">
        <v>8355</v>
      </c>
      <c r="S2717" s="13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64.160499999999999</v>
      </c>
      <c r="Q2718" s="10" t="s">
        <v>8315</v>
      </c>
      <c r="R2718" t="s">
        <v>8355</v>
      </c>
      <c r="S2718" s="13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92.387699999999995</v>
      </c>
      <c r="Q2719" s="10" t="s">
        <v>8315</v>
      </c>
      <c r="R2719" t="s">
        <v>8355</v>
      </c>
      <c r="S2719" s="13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125.97969999999999</v>
      </c>
      <c r="Q2720" s="10" t="s">
        <v>8315</v>
      </c>
      <c r="R2720" t="s">
        <v>8355</v>
      </c>
      <c r="S2720" s="13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94.637699999999995</v>
      </c>
      <c r="Q2721" s="10" t="s">
        <v>8315</v>
      </c>
      <c r="R2721" t="s">
        <v>8355</v>
      </c>
      <c r="S2721" s="13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170.6994</v>
      </c>
      <c r="Q2722" s="10" t="s">
        <v>8315</v>
      </c>
      <c r="R2722" t="s">
        <v>8355</v>
      </c>
      <c r="S2722" s="13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40.762099999999997</v>
      </c>
      <c r="Q2723" s="10" t="s">
        <v>8317</v>
      </c>
      <c r="R2723" t="s">
        <v>8347</v>
      </c>
      <c r="S2723" s="13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68.254099999999994</v>
      </c>
      <c r="Q2724" s="10" t="s">
        <v>8317</v>
      </c>
      <c r="R2724" t="s">
        <v>8347</v>
      </c>
      <c r="S2724" s="13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95.488600000000005</v>
      </c>
      <c r="Q2725" s="10" t="s">
        <v>8317</v>
      </c>
      <c r="R2725" t="s">
        <v>8347</v>
      </c>
      <c r="S2725" s="13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7.1902999999999997</v>
      </c>
      <c r="Q2726" s="10" t="s">
        <v>8317</v>
      </c>
      <c r="R2726" t="s">
        <v>8347</v>
      </c>
      <c r="S2726" s="13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511.6549</v>
      </c>
      <c r="Q2727" s="10" t="s">
        <v>8317</v>
      </c>
      <c r="R2727" t="s">
        <v>8347</v>
      </c>
      <c r="S2727" s="13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261.745</v>
      </c>
      <c r="Q2728" s="10" t="s">
        <v>8317</v>
      </c>
      <c r="R2728" t="s">
        <v>8347</v>
      </c>
      <c r="S2728" s="13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69.760999999999996</v>
      </c>
      <c r="Q2729" s="10" t="s">
        <v>8317</v>
      </c>
      <c r="R2729" t="s">
        <v>8347</v>
      </c>
      <c r="S2729" s="13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77.229600000000005</v>
      </c>
      <c r="Q2730" s="10" t="s">
        <v>8317</v>
      </c>
      <c r="R2730" t="s">
        <v>8347</v>
      </c>
      <c r="S2730" s="13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340.5652</v>
      </c>
      <c r="Q2731" s="10" t="s">
        <v>8317</v>
      </c>
      <c r="R2731" t="s">
        <v>8347</v>
      </c>
      <c r="S2731" s="13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67.417900000000003</v>
      </c>
      <c r="Q2732" s="10" t="s">
        <v>8317</v>
      </c>
      <c r="R2732" t="s">
        <v>8347</v>
      </c>
      <c r="S2732" s="13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845.70270000000005</v>
      </c>
      <c r="Q2733" s="10" t="s">
        <v>8317</v>
      </c>
      <c r="R2733" t="s">
        <v>8347</v>
      </c>
      <c r="S2733" s="13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97.191800000000001</v>
      </c>
      <c r="Q2734" s="10" t="s">
        <v>8317</v>
      </c>
      <c r="R2734" t="s">
        <v>8347</v>
      </c>
      <c r="S2734" s="13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451.84030000000001</v>
      </c>
      <c r="Q2735" s="10" t="s">
        <v>8317</v>
      </c>
      <c r="R2735" t="s">
        <v>8347</v>
      </c>
      <c r="S2735" s="13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138.6687</v>
      </c>
      <c r="Q2736" s="10" t="s">
        <v>8317</v>
      </c>
      <c r="R2736" t="s">
        <v>8347</v>
      </c>
      <c r="S2736" s="13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21.6401</v>
      </c>
      <c r="Q2737" s="10" t="s">
        <v>8317</v>
      </c>
      <c r="R2737" t="s">
        <v>8347</v>
      </c>
      <c r="S2737" s="13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169.5172</v>
      </c>
      <c r="Q2738" s="10" t="s">
        <v>8317</v>
      </c>
      <c r="R2738" t="s">
        <v>8347</v>
      </c>
      <c r="S2738" s="13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161.88210000000001</v>
      </c>
      <c r="Q2739" s="10" t="s">
        <v>8317</v>
      </c>
      <c r="R2739" t="s">
        <v>8347</v>
      </c>
      <c r="S2739" s="13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493.13330000000002</v>
      </c>
      <c r="Q2740" s="10" t="s">
        <v>8317</v>
      </c>
      <c r="R2740" t="s">
        <v>8347</v>
      </c>
      <c r="S2740" s="13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22.1204</v>
      </c>
      <c r="Q2741" s="10" t="s">
        <v>8317</v>
      </c>
      <c r="R2741" t="s">
        <v>8347</v>
      </c>
      <c r="S2741" s="13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18.235299999999999</v>
      </c>
      <c r="Q2742" s="10" t="s">
        <v>8317</v>
      </c>
      <c r="R2742" t="s">
        <v>8347</v>
      </c>
      <c r="S2742" s="13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40.6111</v>
      </c>
      <c r="Q2744" s="10" t="s">
        <v>8320</v>
      </c>
      <c r="R2744" t="s">
        <v>8356</v>
      </c>
      <c r="S2744" s="13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t="str">
        <f t="shared" si="168"/>
        <v>N/A</v>
      </c>
      <c r="Q2745" s="10" t="s">
        <v>8320</v>
      </c>
      <c r="R2745" t="s">
        <v>8356</v>
      </c>
      <c r="S2745" s="13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37.954500000000003</v>
      </c>
      <c r="Q2746" s="10" t="s">
        <v>8320</v>
      </c>
      <c r="R2746" t="s">
        <v>8356</v>
      </c>
      <c r="S2746" s="13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35.734699999999997</v>
      </c>
      <c r="Q2747" s="10" t="s">
        <v>8320</v>
      </c>
      <c r="R2747" t="s">
        <v>8356</v>
      </c>
      <c r="S2747" s="13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42.157899999999998</v>
      </c>
      <c r="Q2748" s="10" t="s">
        <v>8320</v>
      </c>
      <c r="R2748" t="s">
        <v>8356</v>
      </c>
      <c r="S2748" s="13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IFERROR(ROUND(E2749/L2749,4),"N/A")</f>
        <v>35</v>
      </c>
      <c r="Q2749" s="10" t="s">
        <v>8320</v>
      </c>
      <c r="R2749" t="s">
        <v>8356</v>
      </c>
      <c r="S2749" s="13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t="str">
        <f t="shared" si="172"/>
        <v>N/A</v>
      </c>
      <c r="Q2752" s="10" t="s">
        <v>8320</v>
      </c>
      <c r="R2752" t="s">
        <v>8356</v>
      </c>
      <c r="S2752" s="13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t="str">
        <f t="shared" si="172"/>
        <v>N/A</v>
      </c>
      <c r="Q2753" s="10" t="s">
        <v>8320</v>
      </c>
      <c r="R2753" t="s">
        <v>8356</v>
      </c>
      <c r="S2753" s="13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39.285699999999999</v>
      </c>
      <c r="Q2754" s="10" t="s">
        <v>8320</v>
      </c>
      <c r="R2754" t="s">
        <v>8356</v>
      </c>
      <c r="S2754" s="13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t="str">
        <f t="shared" si="172"/>
        <v>N/A</v>
      </c>
      <c r="Q2756" s="10" t="s">
        <v>8320</v>
      </c>
      <c r="R2756" t="s">
        <v>8356</v>
      </c>
      <c r="S2756" s="13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17.333300000000001</v>
      </c>
      <c r="Q2757" s="10" t="s">
        <v>8320</v>
      </c>
      <c r="R2757" t="s">
        <v>8356</v>
      </c>
      <c r="S2757" s="13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31.7576</v>
      </c>
      <c r="Q2758" s="10" t="s">
        <v>8320</v>
      </c>
      <c r="R2758" t="s">
        <v>8356</v>
      </c>
      <c r="S2758" s="13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t="str">
        <f t="shared" si="172"/>
        <v>N/A</v>
      </c>
      <c r="Q2762" s="10" t="s">
        <v>8320</v>
      </c>
      <c r="R2762" t="s">
        <v>8356</v>
      </c>
      <c r="S2762" s="13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t="str">
        <f t="shared" si="172"/>
        <v>N/A</v>
      </c>
      <c r="Q2767" s="10" t="s">
        <v>8320</v>
      </c>
      <c r="R2767" t="s">
        <v>8356</v>
      </c>
      <c r="S2767" s="13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11.333299999999999</v>
      </c>
      <c r="Q2769" s="10" t="s">
        <v>8320</v>
      </c>
      <c r="R2769" t="s">
        <v>8356</v>
      </c>
      <c r="S2769" s="13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29.470600000000001</v>
      </c>
      <c r="Q2770" s="10" t="s">
        <v>8320</v>
      </c>
      <c r="R2770" t="s">
        <v>8356</v>
      </c>
      <c r="S2770" s="13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63.098500000000001</v>
      </c>
      <c r="Q2772" s="10" t="s">
        <v>8320</v>
      </c>
      <c r="R2772" t="s">
        <v>8356</v>
      </c>
      <c r="S2772" s="13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t="str">
        <f t="shared" si="172"/>
        <v>N/A</v>
      </c>
      <c r="Q2773" s="10" t="s">
        <v>8320</v>
      </c>
      <c r="R2773" t="s">
        <v>8356</v>
      </c>
      <c r="S2773" s="13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t="str">
        <f t="shared" si="172"/>
        <v>N/A</v>
      </c>
      <c r="Q2774" s="10" t="s">
        <v>8320</v>
      </c>
      <c r="R2774" t="s">
        <v>8356</v>
      </c>
      <c r="S2774" s="13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43.846200000000003</v>
      </c>
      <c r="Q2776" s="10" t="s">
        <v>8320</v>
      </c>
      <c r="R2776" t="s">
        <v>8356</v>
      </c>
      <c r="S2776" s="13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45.972200000000001</v>
      </c>
      <c r="Q2778" s="10" t="s">
        <v>8320</v>
      </c>
      <c r="R2778" t="s">
        <v>8356</v>
      </c>
      <c r="S2778" s="13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93.666700000000006</v>
      </c>
      <c r="Q2780" s="10" t="s">
        <v>8320</v>
      </c>
      <c r="R2780" t="s">
        <v>8356</v>
      </c>
      <c r="S2780" s="13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t="str">
        <f t="shared" si="172"/>
        <v>N/A</v>
      </c>
      <c r="Q2782" s="10" t="s">
        <v>8320</v>
      </c>
      <c r="R2782" t="s">
        <v>8356</v>
      </c>
      <c r="S2782" s="13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66.666700000000006</v>
      </c>
      <c r="Q2784" s="10" t="s">
        <v>8315</v>
      </c>
      <c r="R2784" t="s">
        <v>8316</v>
      </c>
      <c r="S2784" s="13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18.770499999999998</v>
      </c>
      <c r="Q2785" s="10" t="s">
        <v>8315</v>
      </c>
      <c r="R2785" t="s">
        <v>8316</v>
      </c>
      <c r="S2785" s="13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66.111099999999993</v>
      </c>
      <c r="Q2786" s="10" t="s">
        <v>8315</v>
      </c>
      <c r="R2786" t="s">
        <v>8316</v>
      </c>
      <c r="S2786" s="13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36.859200000000001</v>
      </c>
      <c r="Q2787" s="10" t="s">
        <v>8315</v>
      </c>
      <c r="R2787" t="s">
        <v>8316</v>
      </c>
      <c r="S2787" s="13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39.8108</v>
      </c>
      <c r="Q2788" s="10" t="s">
        <v>8315</v>
      </c>
      <c r="R2788" t="s">
        <v>8316</v>
      </c>
      <c r="S2788" s="13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126.45829999999999</v>
      </c>
      <c r="Q2791" s="10" t="s">
        <v>8315</v>
      </c>
      <c r="R2791" t="s">
        <v>8316</v>
      </c>
      <c r="S2791" s="13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47.878799999999998</v>
      </c>
      <c r="Q2792" s="10" t="s">
        <v>8315</v>
      </c>
      <c r="R2792" t="s">
        <v>8316</v>
      </c>
      <c r="S2792" s="13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73.214299999999994</v>
      </c>
      <c r="Q2793" s="10" t="s">
        <v>8315</v>
      </c>
      <c r="R2793" t="s">
        <v>8316</v>
      </c>
      <c r="S2793" s="13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89.666700000000006</v>
      </c>
      <c r="Q2794" s="10" t="s">
        <v>8315</v>
      </c>
      <c r="R2794" t="s">
        <v>8316</v>
      </c>
      <c r="S2794" s="13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151.4623</v>
      </c>
      <c r="Q2795" s="10" t="s">
        <v>8315</v>
      </c>
      <c r="R2795" t="s">
        <v>8316</v>
      </c>
      <c r="S2795" s="13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87.357600000000005</v>
      </c>
      <c r="Q2799" s="10" t="s">
        <v>8315</v>
      </c>
      <c r="R2799" t="s">
        <v>8316</v>
      </c>
      <c r="S2799" s="13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36.474800000000002</v>
      </c>
      <c r="Q2800" s="10" t="s">
        <v>8315</v>
      </c>
      <c r="R2800" t="s">
        <v>8316</v>
      </c>
      <c r="S2800" s="13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44.859499999999997</v>
      </c>
      <c r="Q2801" s="10" t="s">
        <v>8315</v>
      </c>
      <c r="R2801" t="s">
        <v>8316</v>
      </c>
      <c r="S2801" s="13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42.903199999999998</v>
      </c>
      <c r="Q2802" s="10" t="s">
        <v>8315</v>
      </c>
      <c r="R2802" t="s">
        <v>8316</v>
      </c>
      <c r="S2802" s="13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51.230800000000002</v>
      </c>
      <c r="Q2803" s="10" t="s">
        <v>8315</v>
      </c>
      <c r="R2803" t="s">
        <v>8316</v>
      </c>
      <c r="S2803" s="13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33.944400000000002</v>
      </c>
      <c r="Q2804" s="10" t="s">
        <v>8315</v>
      </c>
      <c r="R2804" t="s">
        <v>8316</v>
      </c>
      <c r="S2804" s="13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90.744699999999995</v>
      </c>
      <c r="Q2805" s="10" t="s">
        <v>8315</v>
      </c>
      <c r="R2805" t="s">
        <v>8316</v>
      </c>
      <c r="S2805" s="13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24.444400000000002</v>
      </c>
      <c r="Q2807" s="10" t="s">
        <v>8315</v>
      </c>
      <c r="R2807" t="s">
        <v>8316</v>
      </c>
      <c r="S2807" s="13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67.741900000000001</v>
      </c>
      <c r="Q2809" s="10" t="s">
        <v>8315</v>
      </c>
      <c r="R2809" t="s">
        <v>8316</v>
      </c>
      <c r="S2809" s="13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65.376800000000003</v>
      </c>
      <c r="Q2810" s="10" t="s">
        <v>8315</v>
      </c>
      <c r="R2810" t="s">
        <v>8316</v>
      </c>
      <c r="S2810" s="13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121.90479999999999</v>
      </c>
      <c r="Q2811" s="10" t="s">
        <v>8315</v>
      </c>
      <c r="R2811" t="s">
        <v>8316</v>
      </c>
      <c r="S2811" s="13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47.456099999999999</v>
      </c>
      <c r="Q2812" s="10" t="s">
        <v>8315</v>
      </c>
      <c r="R2812" t="s">
        <v>8316</v>
      </c>
      <c r="S2812" s="13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IFERROR(ROUND(E2813/L2813,4),"N/A")</f>
        <v>92.842600000000004</v>
      </c>
      <c r="Q2813" s="10" t="s">
        <v>8315</v>
      </c>
      <c r="R2813" t="s">
        <v>8316</v>
      </c>
      <c r="S2813" s="13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68.253</v>
      </c>
      <c r="Q2814" s="10" t="s">
        <v>8315</v>
      </c>
      <c r="R2814" t="s">
        <v>8316</v>
      </c>
      <c r="S2814" s="13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37.209600000000002</v>
      </c>
      <c r="Q2815" s="10" t="s">
        <v>8315</v>
      </c>
      <c r="R2815" t="s">
        <v>8316</v>
      </c>
      <c r="S2815" s="13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43.214300000000001</v>
      </c>
      <c r="Q2817" s="10" t="s">
        <v>8315</v>
      </c>
      <c r="R2817" t="s">
        <v>8316</v>
      </c>
      <c r="S2817" s="13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25.130199999999999</v>
      </c>
      <c r="Q2818" s="10" t="s">
        <v>8315</v>
      </c>
      <c r="R2818" t="s">
        <v>8316</v>
      </c>
      <c r="S2818" s="13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23.636399999999998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103.95099999999999</v>
      </c>
      <c r="Q2820" s="10" t="s">
        <v>8315</v>
      </c>
      <c r="R2820" t="s">
        <v>8316</v>
      </c>
      <c r="S2820" s="13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50.384599999999999</v>
      </c>
      <c r="Q2821" s="10" t="s">
        <v>8315</v>
      </c>
      <c r="R2821" t="s">
        <v>8316</v>
      </c>
      <c r="S2821" s="13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28.571400000000001</v>
      </c>
      <c r="Q2823" s="10" t="s">
        <v>8315</v>
      </c>
      <c r="R2823" t="s">
        <v>8316</v>
      </c>
      <c r="S2823" s="13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63.829799999999999</v>
      </c>
      <c r="Q2824" s="10" t="s">
        <v>8315</v>
      </c>
      <c r="R2824" t="s">
        <v>8316</v>
      </c>
      <c r="S2824" s="13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8.8571000000000009</v>
      </c>
      <c r="Q2825" s="10" t="s">
        <v>8315</v>
      </c>
      <c r="R2825" t="s">
        <v>8316</v>
      </c>
      <c r="S2825" s="13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50.666699999999999</v>
      </c>
      <c r="Q2826" s="10" t="s">
        <v>8315</v>
      </c>
      <c r="R2826" t="s">
        <v>8316</v>
      </c>
      <c r="S2826" s="13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60.784300000000002</v>
      </c>
      <c r="Q2827" s="10" t="s">
        <v>8315</v>
      </c>
      <c r="R2827" t="s">
        <v>8316</v>
      </c>
      <c r="S2827" s="13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113.4211</v>
      </c>
      <c r="Q2828" s="10" t="s">
        <v>8315</v>
      </c>
      <c r="R2828" t="s">
        <v>8316</v>
      </c>
      <c r="S2828" s="13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104.5652</v>
      </c>
      <c r="Q2829" s="10" t="s">
        <v>8315</v>
      </c>
      <c r="R2829" t="s">
        <v>8316</v>
      </c>
      <c r="S2829" s="13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98.309299999999993</v>
      </c>
      <c r="Q2830" s="10" t="s">
        <v>8315</v>
      </c>
      <c r="R2830" t="s">
        <v>8316</v>
      </c>
      <c r="S2830" s="13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35.039499999999997</v>
      </c>
      <c r="Q2831" s="10" t="s">
        <v>8315</v>
      </c>
      <c r="R2831" t="s">
        <v>8316</v>
      </c>
      <c r="S2831" s="13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272.72730000000001</v>
      </c>
      <c r="Q2832" s="10" t="s">
        <v>8315</v>
      </c>
      <c r="R2832" t="s">
        <v>8316</v>
      </c>
      <c r="S2832" s="13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63.846200000000003</v>
      </c>
      <c r="Q2833" s="10" t="s">
        <v>8315</v>
      </c>
      <c r="R2833" t="s">
        <v>8316</v>
      </c>
      <c r="S2833" s="13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30.189399999999999</v>
      </c>
      <c r="Q2834" s="10" t="s">
        <v>8315</v>
      </c>
      <c r="R2834" t="s">
        <v>8316</v>
      </c>
      <c r="S2834" s="13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83.514300000000006</v>
      </c>
      <c r="Q2835" s="10" t="s">
        <v>8315</v>
      </c>
      <c r="R2835" t="s">
        <v>8316</v>
      </c>
      <c r="S2835" s="13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64.761899999999997</v>
      </c>
      <c r="Q2836" s="10" t="s">
        <v>8315</v>
      </c>
      <c r="R2836" t="s">
        <v>8316</v>
      </c>
      <c r="S2836" s="13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20.118200000000002</v>
      </c>
      <c r="Q2837" s="10" t="s">
        <v>8315</v>
      </c>
      <c r="R2837" t="s">
        <v>8316</v>
      </c>
      <c r="S2837" s="13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44.090899999999998</v>
      </c>
      <c r="Q2838" s="10" t="s">
        <v>8315</v>
      </c>
      <c r="R2838" t="s">
        <v>8316</v>
      </c>
      <c r="S2838" s="13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40.476199999999999</v>
      </c>
      <c r="Q2839" s="10" t="s">
        <v>8315</v>
      </c>
      <c r="R2839" t="s">
        <v>8316</v>
      </c>
      <c r="S2839" s="13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44.536999999999999</v>
      </c>
      <c r="Q2840" s="10" t="s">
        <v>8315</v>
      </c>
      <c r="R2840" t="s">
        <v>8316</v>
      </c>
      <c r="S2840" s="13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125.8065</v>
      </c>
      <c r="Q2841" s="10" t="s">
        <v>8315</v>
      </c>
      <c r="R2841" t="s">
        <v>8316</v>
      </c>
      <c r="S2841" s="13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19.696999999999999</v>
      </c>
      <c r="Q2842" s="10" t="s">
        <v>8315</v>
      </c>
      <c r="R2842" t="s">
        <v>8316</v>
      </c>
      <c r="S2842" s="13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t="str">
        <f t="shared" si="176"/>
        <v>N/A</v>
      </c>
      <c r="Q2844" s="10" t="s">
        <v>8315</v>
      </c>
      <c r="R2844" t="s">
        <v>8316</v>
      </c>
      <c r="S2844" s="13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t="str">
        <f t="shared" si="176"/>
        <v>N/A</v>
      </c>
      <c r="Q2845" s="10" t="s">
        <v>8315</v>
      </c>
      <c r="R2845" t="s">
        <v>8316</v>
      </c>
      <c r="S2845" s="13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60.666699999999999</v>
      </c>
      <c r="Q2847" s="10" t="s">
        <v>8315</v>
      </c>
      <c r="R2847" t="s">
        <v>8316</v>
      </c>
      <c r="S2847" s="13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t="str">
        <f t="shared" si="176"/>
        <v>N/A</v>
      </c>
      <c r="Q2848" s="10" t="s">
        <v>8315</v>
      </c>
      <c r="R2848" t="s">
        <v>8316</v>
      </c>
      <c r="S2848" s="13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t="str">
        <f t="shared" si="176"/>
        <v>N/A</v>
      </c>
      <c r="Q2849" s="10" t="s">
        <v>8315</v>
      </c>
      <c r="R2849" t="s">
        <v>8316</v>
      </c>
      <c r="S2849" s="13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23.333300000000001</v>
      </c>
      <c r="Q2850" s="10" t="s">
        <v>8315</v>
      </c>
      <c r="R2850" t="s">
        <v>8316</v>
      </c>
      <c r="S2850" s="13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23.923100000000002</v>
      </c>
      <c r="Q2852" s="10" t="s">
        <v>8315</v>
      </c>
      <c r="R2852" t="s">
        <v>8316</v>
      </c>
      <c r="S2852" s="13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t="str">
        <f t="shared" si="176"/>
        <v>N/A</v>
      </c>
      <c r="Q2853" s="10" t="s">
        <v>8315</v>
      </c>
      <c r="R2853" t="s">
        <v>8316</v>
      </c>
      <c r="S2853" s="13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15.833299999999999</v>
      </c>
      <c r="Q2854" s="10" t="s">
        <v>8315</v>
      </c>
      <c r="R2854" t="s">
        <v>8316</v>
      </c>
      <c r="S2854" s="13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t="str">
        <f t="shared" si="176"/>
        <v>N/A</v>
      </c>
      <c r="Q2855" s="10" t="s">
        <v>8315</v>
      </c>
      <c r="R2855" t="s">
        <v>8316</v>
      </c>
      <c r="S2855" s="13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29.785699999999999</v>
      </c>
      <c r="Q2856" s="10" t="s">
        <v>8315</v>
      </c>
      <c r="R2856" t="s">
        <v>8316</v>
      </c>
      <c r="S2856" s="13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24.333300000000001</v>
      </c>
      <c r="Q2858" s="10" t="s">
        <v>8315</v>
      </c>
      <c r="R2858" t="s">
        <v>8316</v>
      </c>
      <c r="S2858" s="13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t="str">
        <f t="shared" si="176"/>
        <v>N/A</v>
      </c>
      <c r="Q2860" s="10" t="s">
        <v>8315</v>
      </c>
      <c r="R2860" t="s">
        <v>8316</v>
      </c>
      <c r="S2860" s="13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29.555599999999998</v>
      </c>
      <c r="Q2862" s="10" t="s">
        <v>8315</v>
      </c>
      <c r="R2862" t="s">
        <v>8316</v>
      </c>
      <c r="S2862" s="13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26.666699999999999</v>
      </c>
      <c r="Q2863" s="10" t="s">
        <v>8315</v>
      </c>
      <c r="R2863" t="s">
        <v>8316</v>
      </c>
      <c r="S2863" s="13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18.333300000000001</v>
      </c>
      <c r="Q2864" s="10" t="s">
        <v>8315</v>
      </c>
      <c r="R2864" t="s">
        <v>8316</v>
      </c>
      <c r="S2864" s="13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13.333299999999999</v>
      </c>
      <c r="Q2866" s="10" t="s">
        <v>8315</v>
      </c>
      <c r="R2866" t="s">
        <v>8316</v>
      </c>
      <c r="S2866" s="13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t="str">
        <f t="shared" si="176"/>
        <v>N/A</v>
      </c>
      <c r="Q2867" s="10" t="s">
        <v>8315</v>
      </c>
      <c r="R2867" t="s">
        <v>8316</v>
      </c>
      <c r="S2867" s="13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105.02930000000001</v>
      </c>
      <c r="Q2870" s="10" t="s">
        <v>8315</v>
      </c>
      <c r="R2870" t="s">
        <v>8316</v>
      </c>
      <c r="S2870" s="13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83.333299999999994</v>
      </c>
      <c r="Q2872" s="10" t="s">
        <v>8315</v>
      </c>
      <c r="R2872" t="s">
        <v>8316</v>
      </c>
      <c r="S2872" s="13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35.923099999999998</v>
      </c>
      <c r="Q2873" s="10" t="s">
        <v>8315</v>
      </c>
      <c r="R2873" t="s">
        <v>8316</v>
      </c>
      <c r="S2873" s="13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t="str">
        <f t="shared" si="176"/>
        <v>N/A</v>
      </c>
      <c r="Q2874" s="10" t="s">
        <v>8315</v>
      </c>
      <c r="R2874" t="s">
        <v>8316</v>
      </c>
      <c r="S2874" s="13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119.125</v>
      </c>
      <c r="Q2875" s="10" t="s">
        <v>8315</v>
      </c>
      <c r="R2875" t="s">
        <v>8316</v>
      </c>
      <c r="S2875" s="13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90.333299999999994</v>
      </c>
      <c r="Q2876" s="10" t="s">
        <v>8315</v>
      </c>
      <c r="R2876" t="s">
        <v>8316</v>
      </c>
      <c r="S2876" s="13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IFERROR(ROUND(E2877/L2877,4),"N/A")</f>
        <v>2.3332999999999999</v>
      </c>
      <c r="Q2877" s="10" t="s">
        <v>8315</v>
      </c>
      <c r="R2877" t="s">
        <v>8316</v>
      </c>
      <c r="S2877" s="13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t="str">
        <f t="shared" si="180"/>
        <v>N/A</v>
      </c>
      <c r="Q2878" s="10" t="s">
        <v>8315</v>
      </c>
      <c r="R2878" t="s">
        <v>8316</v>
      </c>
      <c r="S2878" s="13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108.33329999999999</v>
      </c>
      <c r="Q2879" s="10" t="s">
        <v>8315</v>
      </c>
      <c r="R2879" t="s">
        <v>8316</v>
      </c>
      <c r="S2879" s="13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96.551699999999997</v>
      </c>
      <c r="Q2882" s="10" t="s">
        <v>8315</v>
      </c>
      <c r="R2882" t="s">
        <v>8316</v>
      </c>
      <c r="S2882" s="13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t="str">
        <f t="shared" si="180"/>
        <v>N/A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str">
        <f t="shared" si="180"/>
        <v>N/A</v>
      </c>
      <c r="Q2890" s="10" t="s">
        <v>8315</v>
      </c>
      <c r="R2890" t="s">
        <v>8316</v>
      </c>
      <c r="S2890" s="13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81.571399999999997</v>
      </c>
      <c r="Q2891" s="10" t="s">
        <v>8315</v>
      </c>
      <c r="R2891" t="s">
        <v>8316</v>
      </c>
      <c r="S2891" s="13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29.411799999999999</v>
      </c>
      <c r="Q2894" s="10" t="s">
        <v>8315</v>
      </c>
      <c r="R2894" t="s">
        <v>8316</v>
      </c>
      <c r="S2894" s="13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0"/>
        <v>N/A</v>
      </c>
      <c r="Q2896" s="10" t="s">
        <v>8315</v>
      </c>
      <c r="R2896" t="s">
        <v>8316</v>
      </c>
      <c r="S2896" s="13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52.083300000000001</v>
      </c>
      <c r="Q2898" s="10" t="s">
        <v>8315</v>
      </c>
      <c r="R2898" t="s">
        <v>8316</v>
      </c>
      <c r="S2898" s="13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183.33330000000001</v>
      </c>
      <c r="Q2899" s="10" t="s">
        <v>8315</v>
      </c>
      <c r="R2899" t="s">
        <v>8316</v>
      </c>
      <c r="S2899" s="13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26.333300000000001</v>
      </c>
      <c r="Q2900" s="10" t="s">
        <v>8315</v>
      </c>
      <c r="R2900" t="s">
        <v>8316</v>
      </c>
      <c r="S2900" s="13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str">
        <f t="shared" si="180"/>
        <v>N/A</v>
      </c>
      <c r="Q2901" s="10" t="s">
        <v>8315</v>
      </c>
      <c r="R2901" t="s">
        <v>8316</v>
      </c>
      <c r="S2901" s="13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486.42860000000002</v>
      </c>
      <c r="Q2902" s="10" t="s">
        <v>8315</v>
      </c>
      <c r="R2902" t="s">
        <v>8316</v>
      </c>
      <c r="S2902" s="13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36.588200000000001</v>
      </c>
      <c r="Q2907" s="10" t="s">
        <v>8315</v>
      </c>
      <c r="R2907" t="s">
        <v>8316</v>
      </c>
      <c r="S2907" s="13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80.714299999999994</v>
      </c>
      <c r="Q2908" s="10" t="s">
        <v>8315</v>
      </c>
      <c r="R2908" t="s">
        <v>8316</v>
      </c>
      <c r="S2908" s="13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4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46.928600000000003</v>
      </c>
      <c r="Q2913" s="10" t="s">
        <v>8315</v>
      </c>
      <c r="R2913" t="s">
        <v>8316</v>
      </c>
      <c r="S2913" s="13">
        <f t="shared" si="182"/>
        <v>42142.768819444449</v>
      </c>
      <c r="T2913" s="14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78.076899999999995</v>
      </c>
      <c r="Q2914" s="10" t="s">
        <v>8315</v>
      </c>
      <c r="R2914" t="s">
        <v>8316</v>
      </c>
      <c r="S2914" s="13">
        <f t="shared" si="182"/>
        <v>42354.131643518514</v>
      </c>
      <c r="T2914" s="14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4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4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203.66669999999999</v>
      </c>
      <c r="Q2917" s="10" t="s">
        <v>8315</v>
      </c>
      <c r="R2917" t="s">
        <v>8316</v>
      </c>
      <c r="S2917" s="13">
        <f t="shared" si="182"/>
        <v>42415.398032407407</v>
      </c>
      <c r="T2917" s="14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20.714300000000001</v>
      </c>
      <c r="Q2918" s="10" t="s">
        <v>8315</v>
      </c>
      <c r="R2918" t="s">
        <v>8316</v>
      </c>
      <c r="S2918" s="13">
        <f t="shared" si="182"/>
        <v>41755.476724537039</v>
      </c>
      <c r="T2918" s="14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48.555599999999998</v>
      </c>
      <c r="Q2919" s="10" t="s">
        <v>8315</v>
      </c>
      <c r="R2919" t="s">
        <v>8316</v>
      </c>
      <c r="S2919" s="13">
        <f t="shared" si="182"/>
        <v>42245.234340277777</v>
      </c>
      <c r="T2919" s="14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4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4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51.615400000000001</v>
      </c>
      <c r="Q2922" s="10" t="s">
        <v>8315</v>
      </c>
      <c r="R2922" t="s">
        <v>8316</v>
      </c>
      <c r="S2922" s="13">
        <f t="shared" si="182"/>
        <v>42058.792476851857</v>
      </c>
      <c r="T2922" s="14">
        <f t="shared" si="183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4">
        <f t="shared" si="183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83.333299999999994</v>
      </c>
      <c r="Q2924" s="10" t="s">
        <v>8315</v>
      </c>
      <c r="R2924" t="s">
        <v>8357</v>
      </c>
      <c r="S2924" s="13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4">
        <f t="shared" si="183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175.5102</v>
      </c>
      <c r="Q2926" s="10" t="s">
        <v>8315</v>
      </c>
      <c r="R2926" t="s">
        <v>8357</v>
      </c>
      <c r="S2926" s="13">
        <f t="shared" si="182"/>
        <v>42103.556828703702</v>
      </c>
      <c r="T2926" s="14">
        <f t="shared" si="183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231.6618</v>
      </c>
      <c r="Q2927" s="10" t="s">
        <v>8315</v>
      </c>
      <c r="R2927" t="s">
        <v>8357</v>
      </c>
      <c r="S2927" s="13">
        <f t="shared" si="182"/>
        <v>41863.584120370368</v>
      </c>
      <c r="T2927" s="14">
        <f t="shared" si="183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4">
        <f t="shared" si="183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112.1429</v>
      </c>
      <c r="Q2929" s="10" t="s">
        <v>8315</v>
      </c>
      <c r="R2929" t="s">
        <v>8357</v>
      </c>
      <c r="S2929" s="13">
        <f t="shared" si="182"/>
        <v>41806.669317129628</v>
      </c>
      <c r="T2929" s="14">
        <f t="shared" si="183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41.666699999999999</v>
      </c>
      <c r="Q2930" s="10" t="s">
        <v>8315</v>
      </c>
      <c r="R2930" t="s">
        <v>8357</v>
      </c>
      <c r="S2930" s="13">
        <f t="shared" si="182"/>
        <v>42403.998217592598</v>
      </c>
      <c r="T2930" s="14">
        <f t="shared" si="183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255.17339999999999</v>
      </c>
      <c r="Q2931" s="10" t="s">
        <v>8315</v>
      </c>
      <c r="R2931" t="s">
        <v>8357</v>
      </c>
      <c r="S2931" s="13">
        <f t="shared" si="182"/>
        <v>41754.564328703702</v>
      </c>
      <c r="T2931" s="14">
        <f t="shared" si="183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162.77420000000001</v>
      </c>
      <c r="Q2932" s="10" t="s">
        <v>8315</v>
      </c>
      <c r="R2932" t="s">
        <v>8357</v>
      </c>
      <c r="S2932" s="13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88.333299999999994</v>
      </c>
      <c r="Q2933" s="10" t="s">
        <v>8315</v>
      </c>
      <c r="R2933" t="s">
        <v>8357</v>
      </c>
      <c r="S2933" s="13">
        <f t="shared" si="182"/>
        <v>41872.291238425925</v>
      </c>
      <c r="T2933" s="14">
        <f t="shared" si="183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85.736800000000002</v>
      </c>
      <c r="Q2934" s="10" t="s">
        <v>8315</v>
      </c>
      <c r="R2934" t="s">
        <v>8357</v>
      </c>
      <c r="S2934" s="13">
        <f t="shared" si="182"/>
        <v>42025.164780092593</v>
      </c>
      <c r="T2934" s="14">
        <f t="shared" si="183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47.574100000000001</v>
      </c>
      <c r="Q2935" s="10" t="s">
        <v>8315</v>
      </c>
      <c r="R2935" t="s">
        <v>8357</v>
      </c>
      <c r="S2935" s="13">
        <f t="shared" si="182"/>
        <v>42495.956631944442</v>
      </c>
      <c r="T2935" s="14">
        <f t="shared" si="183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72.972999999999999</v>
      </c>
      <c r="Q2936" s="10" t="s">
        <v>8315</v>
      </c>
      <c r="R2936" t="s">
        <v>8357</v>
      </c>
      <c r="S2936" s="13">
        <f t="shared" si="182"/>
        <v>41775.636157407411</v>
      </c>
      <c r="T2936" s="14">
        <f t="shared" si="183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90.538499999999999</v>
      </c>
      <c r="Q2937" s="10" t="s">
        <v>8315</v>
      </c>
      <c r="R2937" t="s">
        <v>8357</v>
      </c>
      <c r="S2937" s="13">
        <f t="shared" si="182"/>
        <v>42553.583425925928</v>
      </c>
      <c r="T2937" s="14">
        <f t="shared" si="183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37.647100000000002</v>
      </c>
      <c r="Q2938" s="10" t="s">
        <v>8315</v>
      </c>
      <c r="R2938" t="s">
        <v>8357</v>
      </c>
      <c r="S2938" s="13">
        <f t="shared" si="182"/>
        <v>41912.650729166664</v>
      </c>
      <c r="T2938" s="14">
        <f t="shared" si="183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36.363599999999998</v>
      </c>
      <c r="Q2939" s="10" t="s">
        <v>8315</v>
      </c>
      <c r="R2939" t="s">
        <v>8357</v>
      </c>
      <c r="S2939" s="13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126.7188</v>
      </c>
      <c r="Q2940" s="10" t="s">
        <v>8315</v>
      </c>
      <c r="R2940" t="s">
        <v>8357</v>
      </c>
      <c r="S2940" s="13">
        <f t="shared" si="182"/>
        <v>42004.703865740739</v>
      </c>
      <c r="T2940" s="14">
        <f t="shared" si="183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IFERROR(ROUND(E2941/L2941,4),"N/A")</f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4">
        <f t="shared" si="183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81.242400000000004</v>
      </c>
      <c r="Q2942" s="10" t="s">
        <v>8315</v>
      </c>
      <c r="R2942" t="s">
        <v>8357</v>
      </c>
      <c r="S2942" s="13">
        <f t="shared" si="182"/>
        <v>41982.773356481484</v>
      </c>
      <c r="T2942" s="14">
        <f t="shared" si="183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4">
        <f t="shared" si="183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202.2277</v>
      </c>
      <c r="Q2944" s="10" t="s">
        <v>8315</v>
      </c>
      <c r="R2944" t="s">
        <v>8355</v>
      </c>
      <c r="S2944" s="13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str">
        <f t="shared" si="184"/>
        <v>N/A</v>
      </c>
      <c r="Q2945" s="10" t="s">
        <v>8315</v>
      </c>
      <c r="R2945" t="s">
        <v>8355</v>
      </c>
      <c r="S2945" s="13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t="str">
        <f t="shared" si="184"/>
        <v>N/A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82.461500000000001</v>
      </c>
      <c r="Q2949" s="10" t="s">
        <v>8315</v>
      </c>
      <c r="R2949" t="s">
        <v>8355</v>
      </c>
      <c r="S2949" s="13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2.6667000000000001</v>
      </c>
      <c r="Q2950" s="10" t="s">
        <v>8315</v>
      </c>
      <c r="R2950" t="s">
        <v>8355</v>
      </c>
      <c r="S2950" s="13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str">
        <f t="shared" si="184"/>
        <v>N/A</v>
      </c>
      <c r="Q2952" s="10" t="s">
        <v>8315</v>
      </c>
      <c r="R2952" t="s">
        <v>8355</v>
      </c>
      <c r="S2952" s="13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18.896599999999999</v>
      </c>
      <c r="Q2953" s="10" t="s">
        <v>8315</v>
      </c>
      <c r="R2953" t="s">
        <v>8355</v>
      </c>
      <c r="S2953" s="13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200.625</v>
      </c>
      <c r="Q2954" s="10" t="s">
        <v>8315</v>
      </c>
      <c r="R2954" t="s">
        <v>8355</v>
      </c>
      <c r="S2954" s="13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201.66669999999999</v>
      </c>
      <c r="Q2955" s="10" t="s">
        <v>8315</v>
      </c>
      <c r="R2955" t="s">
        <v>8355</v>
      </c>
      <c r="S2955" s="13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str">
        <f t="shared" si="184"/>
        <v>N/A</v>
      </c>
      <c r="Q2956" s="10" t="s">
        <v>8315</v>
      </c>
      <c r="R2956" t="s">
        <v>8355</v>
      </c>
      <c r="S2956" s="13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93.333299999999994</v>
      </c>
      <c r="Q2959" s="10" t="s">
        <v>8315</v>
      </c>
      <c r="R2959" t="s">
        <v>8355</v>
      </c>
      <c r="S2959" s="13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str">
        <f t="shared" si="184"/>
        <v>N/A</v>
      </c>
      <c r="Q2960" s="10" t="s">
        <v>8315</v>
      </c>
      <c r="R2960" t="s">
        <v>8355</v>
      </c>
      <c r="S2960" s="13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str">
        <f t="shared" si="184"/>
        <v>N/A</v>
      </c>
      <c r="Q2961" s="10" t="s">
        <v>8315</v>
      </c>
      <c r="R2961" t="s">
        <v>8355</v>
      </c>
      <c r="S2961" s="13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str">
        <f t="shared" si="184"/>
        <v>N/A</v>
      </c>
      <c r="Q2962" s="10" t="s">
        <v>8315</v>
      </c>
      <c r="R2962" t="s">
        <v>8355</v>
      </c>
      <c r="S2962" s="13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109.03060000000001</v>
      </c>
      <c r="Q2965" s="10" t="s">
        <v>8315</v>
      </c>
      <c r="R2965" t="s">
        <v>8316</v>
      </c>
      <c r="S2965" s="13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25.692299999999999</v>
      </c>
      <c r="Q2966" s="10" t="s">
        <v>8315</v>
      </c>
      <c r="R2966" t="s">
        <v>8316</v>
      </c>
      <c r="S2966" s="13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41.923099999999998</v>
      </c>
      <c r="Q2967" s="10" t="s">
        <v>8315</v>
      </c>
      <c r="R2967" t="s">
        <v>8316</v>
      </c>
      <c r="S2967" s="13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88.773399999999995</v>
      </c>
      <c r="Q2968" s="10" t="s">
        <v>8315</v>
      </c>
      <c r="R2968" t="s">
        <v>8316</v>
      </c>
      <c r="S2968" s="13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80.225399999999993</v>
      </c>
      <c r="Q2969" s="10" t="s">
        <v>8315</v>
      </c>
      <c r="R2969" t="s">
        <v>8316</v>
      </c>
      <c r="S2969" s="13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78.936199999999999</v>
      </c>
      <c r="Q2970" s="10" t="s">
        <v>8315</v>
      </c>
      <c r="R2970" t="s">
        <v>8316</v>
      </c>
      <c r="S2970" s="13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95.588200000000001</v>
      </c>
      <c r="Q2971" s="10" t="s">
        <v>8315</v>
      </c>
      <c r="R2971" t="s">
        <v>8316</v>
      </c>
      <c r="S2971" s="13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69.890100000000004</v>
      </c>
      <c r="Q2972" s="10" t="s">
        <v>8315</v>
      </c>
      <c r="R2972" t="s">
        <v>8316</v>
      </c>
      <c r="S2972" s="13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74.534899999999993</v>
      </c>
      <c r="Q2973" s="10" t="s">
        <v>8315</v>
      </c>
      <c r="R2973" t="s">
        <v>8316</v>
      </c>
      <c r="S2973" s="13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123.94119999999999</v>
      </c>
      <c r="Q2974" s="10" t="s">
        <v>8315</v>
      </c>
      <c r="R2974" t="s">
        <v>8316</v>
      </c>
      <c r="S2974" s="13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264.8485</v>
      </c>
      <c r="Q2975" s="10" t="s">
        <v>8315</v>
      </c>
      <c r="R2975" t="s">
        <v>8316</v>
      </c>
      <c r="S2975" s="13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58.620699999999999</v>
      </c>
      <c r="Q2976" s="10" t="s">
        <v>8315</v>
      </c>
      <c r="R2976" t="s">
        <v>8316</v>
      </c>
      <c r="S2976" s="13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70.885000000000005</v>
      </c>
      <c r="Q2977" s="10" t="s">
        <v>8315</v>
      </c>
      <c r="R2977" t="s">
        <v>8316</v>
      </c>
      <c r="S2977" s="13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8.5714000000000006</v>
      </c>
      <c r="Q2978" s="10" t="s">
        <v>8315</v>
      </c>
      <c r="R2978" t="s">
        <v>8316</v>
      </c>
      <c r="S2978" s="13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113.5667</v>
      </c>
      <c r="Q2979" s="10" t="s">
        <v>8315</v>
      </c>
      <c r="R2979" t="s">
        <v>8316</v>
      </c>
      <c r="S2979" s="13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60.6875</v>
      </c>
      <c r="Q2980" s="10" t="s">
        <v>8315</v>
      </c>
      <c r="R2980" t="s">
        <v>8316</v>
      </c>
      <c r="S2980" s="13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110.2174</v>
      </c>
      <c r="Q2981" s="10" t="s">
        <v>8315</v>
      </c>
      <c r="R2981" t="s">
        <v>8316</v>
      </c>
      <c r="S2981" s="13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136.45830000000001</v>
      </c>
      <c r="Q2982" s="10" t="s">
        <v>8315</v>
      </c>
      <c r="R2982" t="s">
        <v>8316</v>
      </c>
      <c r="S2982" s="13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53.164900000000003</v>
      </c>
      <c r="Q2983" s="10" t="s">
        <v>8315</v>
      </c>
      <c r="R2983" t="s">
        <v>8355</v>
      </c>
      <c r="S2983" s="13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86.491500000000002</v>
      </c>
      <c r="Q2984" s="10" t="s">
        <v>8315</v>
      </c>
      <c r="R2984" t="s">
        <v>8355</v>
      </c>
      <c r="S2984" s="13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155.23830000000001</v>
      </c>
      <c r="Q2985" s="10" t="s">
        <v>8315</v>
      </c>
      <c r="R2985" t="s">
        <v>8355</v>
      </c>
      <c r="S2985" s="13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115.0826</v>
      </c>
      <c r="Q2986" s="10" t="s">
        <v>8315</v>
      </c>
      <c r="R2986" t="s">
        <v>8355</v>
      </c>
      <c r="S2986" s="13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109.5946</v>
      </c>
      <c r="Q2987" s="10" t="s">
        <v>8315</v>
      </c>
      <c r="R2987" t="s">
        <v>8355</v>
      </c>
      <c r="S2987" s="13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45.214300000000001</v>
      </c>
      <c r="Q2988" s="10" t="s">
        <v>8315</v>
      </c>
      <c r="R2988" t="s">
        <v>8355</v>
      </c>
      <c r="S2988" s="13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104.15170000000001</v>
      </c>
      <c r="Q2989" s="10" t="s">
        <v>8315</v>
      </c>
      <c r="R2989" t="s">
        <v>8355</v>
      </c>
      <c r="S2989" s="13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35.714300000000001</v>
      </c>
      <c r="Q2990" s="10" t="s">
        <v>8315</v>
      </c>
      <c r="R2990" t="s">
        <v>8355</v>
      </c>
      <c r="S2990" s="13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96.997299999999996</v>
      </c>
      <c r="Q2991" s="10" t="s">
        <v>8315</v>
      </c>
      <c r="R2991" t="s">
        <v>8355</v>
      </c>
      <c r="S2991" s="13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370.37040000000002</v>
      </c>
      <c r="Q2992" s="10" t="s">
        <v>8315</v>
      </c>
      <c r="R2992" t="s">
        <v>8355</v>
      </c>
      <c r="S2992" s="13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94.408600000000007</v>
      </c>
      <c r="Q2993" s="10" t="s">
        <v>8315</v>
      </c>
      <c r="R2993" t="s">
        <v>8355</v>
      </c>
      <c r="S2993" s="13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48.984400000000001</v>
      </c>
      <c r="Q2994" s="10" t="s">
        <v>8315</v>
      </c>
      <c r="R2994" t="s">
        <v>8355</v>
      </c>
      <c r="S2994" s="13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45.590899999999998</v>
      </c>
      <c r="Q2995" s="10" t="s">
        <v>8315</v>
      </c>
      <c r="R2995" t="s">
        <v>8355</v>
      </c>
      <c r="S2995" s="13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23.275300000000001</v>
      </c>
      <c r="Q2996" s="10" t="s">
        <v>8315</v>
      </c>
      <c r="R2996" t="s">
        <v>8355</v>
      </c>
      <c r="S2996" s="13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63.228900000000003</v>
      </c>
      <c r="Q2997" s="10" t="s">
        <v>8315</v>
      </c>
      <c r="R2997" t="s">
        <v>8355</v>
      </c>
      <c r="S2997" s="13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153.5204</v>
      </c>
      <c r="Q2998" s="10" t="s">
        <v>8315</v>
      </c>
      <c r="R2998" t="s">
        <v>8355</v>
      </c>
      <c r="S2998" s="13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118.97110000000001</v>
      </c>
      <c r="Q3000" s="10" t="s">
        <v>8315</v>
      </c>
      <c r="R3000" t="s">
        <v>8355</v>
      </c>
      <c r="S3000" s="13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131.37719999999999</v>
      </c>
      <c r="Q3003" s="10" t="s">
        <v>8315</v>
      </c>
      <c r="R3003" t="s">
        <v>8355</v>
      </c>
      <c r="S3003" s="13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73.033000000000001</v>
      </c>
      <c r="Q3004" s="10" t="s">
        <v>8315</v>
      </c>
      <c r="R3004" t="s">
        <v>8355</v>
      </c>
      <c r="S3004" s="13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IFERROR(ROUND(E3005/L3005,4),"N/A")</f>
        <v>178.52940000000001</v>
      </c>
      <c r="Q3005" s="10" t="s">
        <v>8315</v>
      </c>
      <c r="R3005" t="s">
        <v>8355</v>
      </c>
      <c r="S3005" s="13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162.90969999999999</v>
      </c>
      <c r="Q3006" s="10" t="s">
        <v>8315</v>
      </c>
      <c r="R3006" t="s">
        <v>8355</v>
      </c>
      <c r="S3006" s="13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108.2424</v>
      </c>
      <c r="Q3007" s="10" t="s">
        <v>8315</v>
      </c>
      <c r="R3007" t="s">
        <v>8355</v>
      </c>
      <c r="S3007" s="13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88.866</v>
      </c>
      <c r="Q3008" s="10" t="s">
        <v>8315</v>
      </c>
      <c r="R3008" t="s">
        <v>8355</v>
      </c>
      <c r="S3008" s="13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116.7308</v>
      </c>
      <c r="Q3010" s="10" t="s">
        <v>8315</v>
      </c>
      <c r="R3010" t="s">
        <v>8355</v>
      </c>
      <c r="S3010" s="13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233.89840000000001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85.181799999999996</v>
      </c>
      <c r="Q3014" s="10" t="s">
        <v>8315</v>
      </c>
      <c r="R3014" t="s">
        <v>8355</v>
      </c>
      <c r="S3014" s="13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146.69159999999999</v>
      </c>
      <c r="Q3015" s="10" t="s">
        <v>8315</v>
      </c>
      <c r="R3015" t="s">
        <v>8355</v>
      </c>
      <c r="S3015" s="13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50.764800000000001</v>
      </c>
      <c r="Q3016" s="10" t="s">
        <v>8315</v>
      </c>
      <c r="R3016" t="s">
        <v>8355</v>
      </c>
      <c r="S3016" s="13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242.27780000000001</v>
      </c>
      <c r="Q3018" s="10" t="s">
        <v>8315</v>
      </c>
      <c r="R3018" t="s">
        <v>8355</v>
      </c>
      <c r="S3018" s="13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146.44649999999999</v>
      </c>
      <c r="Q3019" s="10" t="s">
        <v>8315</v>
      </c>
      <c r="R3019" t="s">
        <v>8355</v>
      </c>
      <c r="S3019" s="13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103.1707</v>
      </c>
      <c r="Q3020" s="10" t="s">
        <v>8315</v>
      </c>
      <c r="R3020" t="s">
        <v>8355</v>
      </c>
      <c r="S3020" s="13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80.464600000000004</v>
      </c>
      <c r="Q3021" s="10" t="s">
        <v>8315</v>
      </c>
      <c r="R3021" t="s">
        <v>8355</v>
      </c>
      <c r="S3021" s="13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234.66669999999999</v>
      </c>
      <c r="Q3022" s="10" t="s">
        <v>8315</v>
      </c>
      <c r="R3022" t="s">
        <v>8355</v>
      </c>
      <c r="S3022" s="13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50.689300000000003</v>
      </c>
      <c r="Q3023" s="10" t="s">
        <v>8315</v>
      </c>
      <c r="R3023" t="s">
        <v>8355</v>
      </c>
      <c r="S3023" s="13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162.7097</v>
      </c>
      <c r="Q3024" s="10" t="s">
        <v>8315</v>
      </c>
      <c r="R3024" t="s">
        <v>8355</v>
      </c>
      <c r="S3024" s="13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120.16670000000001</v>
      </c>
      <c r="Q3025" s="10" t="s">
        <v>8315</v>
      </c>
      <c r="R3025" t="s">
        <v>8355</v>
      </c>
      <c r="S3025" s="13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67.697800000000001</v>
      </c>
      <c r="Q3026" s="10" t="s">
        <v>8315</v>
      </c>
      <c r="R3026" t="s">
        <v>8355</v>
      </c>
      <c r="S3026" s="13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52.103400000000001</v>
      </c>
      <c r="Q3027" s="10" t="s">
        <v>8315</v>
      </c>
      <c r="R3027" t="s">
        <v>8355</v>
      </c>
      <c r="S3027" s="13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84.858599999999996</v>
      </c>
      <c r="Q3030" s="10" t="s">
        <v>8315</v>
      </c>
      <c r="R3030" t="s">
        <v>8355</v>
      </c>
      <c r="S3030" s="13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94.548900000000003</v>
      </c>
      <c r="Q3031" s="10" t="s">
        <v>8315</v>
      </c>
      <c r="R3031" t="s">
        <v>8355</v>
      </c>
      <c r="S3031" s="13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45.5366</v>
      </c>
      <c r="Q3032" s="10" t="s">
        <v>8315</v>
      </c>
      <c r="R3032" t="s">
        <v>8355</v>
      </c>
      <c r="S3032" s="13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51.7241</v>
      </c>
      <c r="Q3033" s="10" t="s">
        <v>8315</v>
      </c>
      <c r="R3033" t="s">
        <v>8355</v>
      </c>
      <c r="S3033" s="13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191.13040000000001</v>
      </c>
      <c r="Q3035" s="10" t="s">
        <v>8315</v>
      </c>
      <c r="R3035" t="s">
        <v>8355</v>
      </c>
      <c r="S3035" s="13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89.314300000000003</v>
      </c>
      <c r="Q3036" s="10" t="s">
        <v>8315</v>
      </c>
      <c r="R3036" t="s">
        <v>8355</v>
      </c>
      <c r="S3036" s="13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88.5886</v>
      </c>
      <c r="Q3037" s="10" t="s">
        <v>8315</v>
      </c>
      <c r="R3037" t="s">
        <v>8355</v>
      </c>
      <c r="S3037" s="13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96.300899999999999</v>
      </c>
      <c r="Q3038" s="10" t="s">
        <v>8315</v>
      </c>
      <c r="R3038" t="s">
        <v>8355</v>
      </c>
      <c r="S3038" s="13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33.3125</v>
      </c>
      <c r="Q3039" s="10" t="s">
        <v>8315</v>
      </c>
      <c r="R3039" t="s">
        <v>8355</v>
      </c>
      <c r="S3039" s="13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37.222200000000001</v>
      </c>
      <c r="Q3040" s="10" t="s">
        <v>8315</v>
      </c>
      <c r="R3040" t="s">
        <v>8355</v>
      </c>
      <c r="S3040" s="13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92.130399999999995</v>
      </c>
      <c r="Q3041" s="10" t="s">
        <v>8315</v>
      </c>
      <c r="R3041" t="s">
        <v>8355</v>
      </c>
      <c r="S3041" s="13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76.785700000000006</v>
      </c>
      <c r="Q3042" s="10" t="s">
        <v>8315</v>
      </c>
      <c r="R3042" t="s">
        <v>8355</v>
      </c>
      <c r="S3042" s="13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96.526300000000006</v>
      </c>
      <c r="Q3043" s="10" t="s">
        <v>8315</v>
      </c>
      <c r="R3043" t="s">
        <v>8355</v>
      </c>
      <c r="S3043" s="13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51.8919</v>
      </c>
      <c r="Q3044" s="10" t="s">
        <v>8315</v>
      </c>
      <c r="R3044" t="s">
        <v>8355</v>
      </c>
      <c r="S3044" s="13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128.91409999999999</v>
      </c>
      <c r="Q3045" s="10" t="s">
        <v>8315</v>
      </c>
      <c r="R3045" t="s">
        <v>8355</v>
      </c>
      <c r="S3045" s="13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84.108999999999995</v>
      </c>
      <c r="Q3046" s="10" t="s">
        <v>8315</v>
      </c>
      <c r="R3046" t="s">
        <v>8355</v>
      </c>
      <c r="S3046" s="13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82.941599999999994</v>
      </c>
      <c r="Q3047" s="10" t="s">
        <v>8315</v>
      </c>
      <c r="R3047" t="s">
        <v>8355</v>
      </c>
      <c r="S3047" s="13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259.94830000000002</v>
      </c>
      <c r="Q3048" s="10" t="s">
        <v>8315</v>
      </c>
      <c r="R3048" t="s">
        <v>8355</v>
      </c>
      <c r="S3048" s="13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177.0213</v>
      </c>
      <c r="Q3050" s="10" t="s">
        <v>8315</v>
      </c>
      <c r="R3050" t="s">
        <v>8355</v>
      </c>
      <c r="S3050" s="13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74.074100000000001</v>
      </c>
      <c r="Q3051" s="10" t="s">
        <v>8315</v>
      </c>
      <c r="R3051" t="s">
        <v>8355</v>
      </c>
      <c r="S3051" s="13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70.666700000000006</v>
      </c>
      <c r="Q3052" s="10" t="s">
        <v>8315</v>
      </c>
      <c r="R3052" t="s">
        <v>8355</v>
      </c>
      <c r="S3052" s="13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23.628599999999999</v>
      </c>
      <c r="Q3053" s="10" t="s">
        <v>8315</v>
      </c>
      <c r="R3053" t="s">
        <v>8355</v>
      </c>
      <c r="S3053" s="13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13.333299999999999</v>
      </c>
      <c r="Q3055" s="10" t="s">
        <v>8315</v>
      </c>
      <c r="R3055" t="s">
        <v>8355</v>
      </c>
      <c r="S3055" s="13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str">
        <f t="shared" si="188"/>
        <v>N/A</v>
      </c>
      <c r="Q3056" s="10" t="s">
        <v>8315</v>
      </c>
      <c r="R3056" t="s">
        <v>8355</v>
      </c>
      <c r="S3056" s="13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str">
        <f t="shared" si="188"/>
        <v>N/A</v>
      </c>
      <c r="Q3058" s="10" t="s">
        <v>8315</v>
      </c>
      <c r="R3058" t="s">
        <v>8355</v>
      </c>
      <c r="S3058" s="13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str">
        <f t="shared" si="188"/>
        <v>N/A</v>
      </c>
      <c r="Q3059" s="10" t="s">
        <v>8315</v>
      </c>
      <c r="R3059" t="s">
        <v>8355</v>
      </c>
      <c r="S3059" s="13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55.833300000000001</v>
      </c>
      <c r="Q3062" s="10" t="s">
        <v>8315</v>
      </c>
      <c r="R3062" t="s">
        <v>8355</v>
      </c>
      <c r="S3062" s="13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88"/>
        <v>N/A</v>
      </c>
      <c r="Q3063" s="10" t="s">
        <v>8315</v>
      </c>
      <c r="R3063" t="s">
        <v>8355</v>
      </c>
      <c r="S3063" s="13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99.761200000000002</v>
      </c>
      <c r="Q3064" s="10" t="s">
        <v>8315</v>
      </c>
      <c r="R3064" t="s">
        <v>8355</v>
      </c>
      <c r="S3064" s="13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25.521699999999999</v>
      </c>
      <c r="Q3065" s="10" t="s">
        <v>8315</v>
      </c>
      <c r="R3065" t="s">
        <v>8355</v>
      </c>
      <c r="S3065" s="13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117.6528</v>
      </c>
      <c r="Q3066" s="10" t="s">
        <v>8315</v>
      </c>
      <c r="R3066" t="s">
        <v>8355</v>
      </c>
      <c r="S3066" s="13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2796.6667000000002</v>
      </c>
      <c r="Q3068" s="10" t="s">
        <v>8315</v>
      </c>
      <c r="R3068" t="s">
        <v>8355</v>
      </c>
      <c r="S3068" s="13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IFERROR(ROUND(E3069/L3069,4),"N/A")</f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20.142900000000001</v>
      </c>
      <c r="Q3071" s="10" t="s">
        <v>8315</v>
      </c>
      <c r="R3071" t="s">
        <v>8355</v>
      </c>
      <c r="S3071" s="13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20.875</v>
      </c>
      <c r="Q3072" s="10" t="s">
        <v>8315</v>
      </c>
      <c r="R3072" t="s">
        <v>8355</v>
      </c>
      <c r="S3072" s="13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61.307699999999997</v>
      </c>
      <c r="Q3073" s="10" t="s">
        <v>8315</v>
      </c>
      <c r="R3073" t="s">
        <v>8355</v>
      </c>
      <c r="S3073" s="13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92.142899999999997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7.3333000000000004</v>
      </c>
      <c r="Q3076" s="10" t="s">
        <v>8315</v>
      </c>
      <c r="R3076" t="s">
        <v>8355</v>
      </c>
      <c r="S3076" s="13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23.666699999999999</v>
      </c>
      <c r="Q3080" s="10" t="s">
        <v>8315</v>
      </c>
      <c r="R3080" t="s">
        <v>8355</v>
      </c>
      <c r="S3080" s="13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415.77780000000001</v>
      </c>
      <c r="Q3081" s="10" t="s">
        <v>8315</v>
      </c>
      <c r="R3081" t="s">
        <v>8355</v>
      </c>
      <c r="S3081" s="13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53.714300000000001</v>
      </c>
      <c r="Q3082" s="10" t="s">
        <v>8315</v>
      </c>
      <c r="R3082" t="s">
        <v>8355</v>
      </c>
      <c r="S3082" s="13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str">
        <f t="shared" si="192"/>
        <v>N/A</v>
      </c>
      <c r="Q3084" s="10" t="s">
        <v>8315</v>
      </c>
      <c r="R3084" t="s">
        <v>8355</v>
      </c>
      <c r="S3084" s="13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18.666699999999999</v>
      </c>
      <c r="Q3085" s="10" t="s">
        <v>8315</v>
      </c>
      <c r="R3085" t="s">
        <v>8355</v>
      </c>
      <c r="S3085" s="13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78.333299999999994</v>
      </c>
      <c r="Q3086" s="10" t="s">
        <v>8315</v>
      </c>
      <c r="R3086" t="s">
        <v>8355</v>
      </c>
      <c r="S3086" s="13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67.777799999999999</v>
      </c>
      <c r="Q3087" s="10" t="s">
        <v>8315</v>
      </c>
      <c r="R3087" t="s">
        <v>8355</v>
      </c>
      <c r="S3087" s="13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16.666699999999999</v>
      </c>
      <c r="Q3088" s="10" t="s">
        <v>8315</v>
      </c>
      <c r="R3088" t="s">
        <v>8355</v>
      </c>
      <c r="S3088" s="13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130.0889</v>
      </c>
      <c r="Q3091" s="10" t="s">
        <v>8315</v>
      </c>
      <c r="R3091" t="s">
        <v>8355</v>
      </c>
      <c r="S3091" s="13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1270.2221999999999</v>
      </c>
      <c r="Q3092" s="10" t="s">
        <v>8315</v>
      </c>
      <c r="R3092" t="s">
        <v>8355</v>
      </c>
      <c r="S3092" s="13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88.444400000000002</v>
      </c>
      <c r="Q3093" s="10" t="s">
        <v>8315</v>
      </c>
      <c r="R3093" t="s">
        <v>8355</v>
      </c>
      <c r="S3093" s="13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56.342399999999998</v>
      </c>
      <c r="Q3094" s="10" t="s">
        <v>8315</v>
      </c>
      <c r="R3094" t="s">
        <v>8355</v>
      </c>
      <c r="S3094" s="13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53.529400000000003</v>
      </c>
      <c r="Q3095" s="10" t="s">
        <v>8315</v>
      </c>
      <c r="R3095" t="s">
        <v>8355</v>
      </c>
      <c r="S3095" s="13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56.785699999999999</v>
      </c>
      <c r="Q3098" s="10" t="s">
        <v>8315</v>
      </c>
      <c r="R3098" t="s">
        <v>8355</v>
      </c>
      <c r="S3098" s="13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40.833300000000001</v>
      </c>
      <c r="Q3099" s="10" t="s">
        <v>8315</v>
      </c>
      <c r="R3099" t="s">
        <v>8355</v>
      </c>
      <c r="S3099" s="13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65.111099999999993</v>
      </c>
      <c r="Q3100" s="10" t="s">
        <v>8315</v>
      </c>
      <c r="R3100" t="s">
        <v>8355</v>
      </c>
      <c r="S3100" s="13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140.5385</v>
      </c>
      <c r="Q3102" s="10" t="s">
        <v>8315</v>
      </c>
      <c r="R3102" t="s">
        <v>8355</v>
      </c>
      <c r="S3102" s="13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69.533299999999997</v>
      </c>
      <c r="Q3104" s="10" t="s">
        <v>8315</v>
      </c>
      <c r="R3104" t="s">
        <v>8355</v>
      </c>
      <c r="S3104" s="13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79.870999999999995</v>
      </c>
      <c r="Q3107" s="10" t="s">
        <v>8315</v>
      </c>
      <c r="R3107" t="s">
        <v>8355</v>
      </c>
      <c r="S3107" s="13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272.58620000000002</v>
      </c>
      <c r="Q3109" s="10" t="s">
        <v>8315</v>
      </c>
      <c r="R3109" t="s">
        <v>8355</v>
      </c>
      <c r="S3109" s="13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58.184199999999997</v>
      </c>
      <c r="Q3111" s="10" t="s">
        <v>8315</v>
      </c>
      <c r="R3111" t="s">
        <v>8355</v>
      </c>
      <c r="S3111" s="13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70.1053</v>
      </c>
      <c r="Q3113" s="10" t="s">
        <v>8315</v>
      </c>
      <c r="R3113" t="s">
        <v>8355</v>
      </c>
      <c r="S3113" s="13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57.8889</v>
      </c>
      <c r="Q3114" s="10" t="s">
        <v>8315</v>
      </c>
      <c r="R3114" t="s">
        <v>8355</v>
      </c>
      <c r="S3114" s="13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125.27030000000001</v>
      </c>
      <c r="Q3115" s="10" t="s">
        <v>8315</v>
      </c>
      <c r="R3115" t="s">
        <v>8355</v>
      </c>
      <c r="S3115" s="13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2"/>
        <v>N/A</v>
      </c>
      <c r="Q3116" s="10" t="s">
        <v>8315</v>
      </c>
      <c r="R3116" t="s">
        <v>8355</v>
      </c>
      <c r="S3116" s="13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244.80459999999999</v>
      </c>
      <c r="Q3125" s="10" t="s">
        <v>8315</v>
      </c>
      <c r="R3125" t="s">
        <v>8355</v>
      </c>
      <c r="S3125" s="13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2"/>
        <v>N/A</v>
      </c>
      <c r="Q3127" s="10" t="s">
        <v>8315</v>
      </c>
      <c r="R3127" t="s">
        <v>8355</v>
      </c>
      <c r="S3127" s="13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61.176499999999997</v>
      </c>
      <c r="Q3128" s="10" t="s">
        <v>8315</v>
      </c>
      <c r="R3128" t="s">
        <v>8355</v>
      </c>
      <c r="S3128" s="13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2"/>
        <v>N/A</v>
      </c>
      <c r="Q3129" s="10" t="s">
        <v>8315</v>
      </c>
      <c r="R3129" t="s">
        <v>8355</v>
      </c>
      <c r="S3129" s="13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139.23929999999999</v>
      </c>
      <c r="Q3130" s="10" t="s">
        <v>8315</v>
      </c>
      <c r="R3130" t="s">
        <v>8316</v>
      </c>
      <c r="S3130" s="13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IFERROR(ROUND(E3133/L3133,4),"N/A")</f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23.142900000000001</v>
      </c>
      <c r="Q3137" s="10" t="s">
        <v>8315</v>
      </c>
      <c r="R3137" t="s">
        <v>8316</v>
      </c>
      <c r="S3137" s="13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29.045500000000001</v>
      </c>
      <c r="Q3138" s="10" t="s">
        <v>8315</v>
      </c>
      <c r="R3138" t="s">
        <v>8316</v>
      </c>
      <c r="S3138" s="13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str">
        <f t="shared" si="196"/>
        <v>N/A</v>
      </c>
      <c r="Q3140" s="10" t="s">
        <v>8315</v>
      </c>
      <c r="R3140" t="s">
        <v>8316</v>
      </c>
      <c r="S3140" s="13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str">
        <f t="shared" si="196"/>
        <v>N/A</v>
      </c>
      <c r="Q3145" s="10" t="s">
        <v>8315</v>
      </c>
      <c r="R3145" t="s">
        <v>8316</v>
      </c>
      <c r="S3145" s="13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251.33330000000001</v>
      </c>
      <c r="Q3146" s="10" t="s">
        <v>8315</v>
      </c>
      <c r="R3146" t="s">
        <v>8316</v>
      </c>
      <c r="S3146" s="13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str">
        <f t="shared" si="196"/>
        <v>N/A</v>
      </c>
      <c r="Q3147" s="10" t="s">
        <v>8315</v>
      </c>
      <c r="R3147" t="s">
        <v>8316</v>
      </c>
      <c r="S3147" s="13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110.35209999999999</v>
      </c>
      <c r="Q3149" s="10" t="s">
        <v>8315</v>
      </c>
      <c r="R3149" t="s">
        <v>8316</v>
      </c>
      <c r="S3149" s="13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41.421100000000003</v>
      </c>
      <c r="Q3150" s="10" t="s">
        <v>8315</v>
      </c>
      <c r="R3150" t="s">
        <v>8316</v>
      </c>
      <c r="S3150" s="13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33.990400000000001</v>
      </c>
      <c r="Q3152" s="10" t="s">
        <v>8315</v>
      </c>
      <c r="R3152" t="s">
        <v>8316</v>
      </c>
      <c r="S3152" s="13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103.35290000000001</v>
      </c>
      <c r="Q3153" s="10" t="s">
        <v>8315</v>
      </c>
      <c r="R3153" t="s">
        <v>8316</v>
      </c>
      <c r="S3153" s="13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34.790999999999997</v>
      </c>
      <c r="Q3154" s="10" t="s">
        <v>8315</v>
      </c>
      <c r="R3154" t="s">
        <v>8316</v>
      </c>
      <c r="S3154" s="13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41.773899999999998</v>
      </c>
      <c r="Q3155" s="10" t="s">
        <v>8315</v>
      </c>
      <c r="R3155" t="s">
        <v>8316</v>
      </c>
      <c r="S3155" s="13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64.268299999999996</v>
      </c>
      <c r="Q3156" s="10" t="s">
        <v>8315</v>
      </c>
      <c r="R3156" t="s">
        <v>8316</v>
      </c>
      <c r="S3156" s="13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31.209399999999999</v>
      </c>
      <c r="Q3157" s="10" t="s">
        <v>8315</v>
      </c>
      <c r="R3157" t="s">
        <v>8316</v>
      </c>
      <c r="S3157" s="13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62.921300000000002</v>
      </c>
      <c r="Q3158" s="10" t="s">
        <v>8315</v>
      </c>
      <c r="R3158" t="s">
        <v>8316</v>
      </c>
      <c r="S3158" s="13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98.536600000000007</v>
      </c>
      <c r="Q3159" s="10" t="s">
        <v>8315</v>
      </c>
      <c r="R3159" t="s">
        <v>8316</v>
      </c>
      <c r="S3159" s="13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82.608699999999999</v>
      </c>
      <c r="Q3160" s="10" t="s">
        <v>8315</v>
      </c>
      <c r="R3160" t="s">
        <v>8316</v>
      </c>
      <c r="S3160" s="13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38.504199999999997</v>
      </c>
      <c r="Q3161" s="10" t="s">
        <v>8315</v>
      </c>
      <c r="R3161" t="s">
        <v>8316</v>
      </c>
      <c r="S3161" s="13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80.157899999999998</v>
      </c>
      <c r="Q3162" s="10" t="s">
        <v>8315</v>
      </c>
      <c r="R3162" t="s">
        <v>8316</v>
      </c>
      <c r="S3162" s="13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28.4054</v>
      </c>
      <c r="Q3163" s="10" t="s">
        <v>8315</v>
      </c>
      <c r="R3163" t="s">
        <v>8316</v>
      </c>
      <c r="S3163" s="13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80.730199999999996</v>
      </c>
      <c r="Q3164" s="10" t="s">
        <v>8315</v>
      </c>
      <c r="R3164" t="s">
        <v>8316</v>
      </c>
      <c r="S3164" s="13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200.6944</v>
      </c>
      <c r="Q3165" s="10" t="s">
        <v>8315</v>
      </c>
      <c r="R3165" t="s">
        <v>8316</v>
      </c>
      <c r="S3165" s="13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37.591500000000003</v>
      </c>
      <c r="Q3166" s="10" t="s">
        <v>8315</v>
      </c>
      <c r="R3166" t="s">
        <v>8316</v>
      </c>
      <c r="S3166" s="13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58.095199999999998</v>
      </c>
      <c r="Q3167" s="10" t="s">
        <v>8315</v>
      </c>
      <c r="R3167" t="s">
        <v>8316</v>
      </c>
      <c r="S3167" s="13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60.300899999999999</v>
      </c>
      <c r="Q3168" s="10" t="s">
        <v>8315</v>
      </c>
      <c r="R3168" t="s">
        <v>8316</v>
      </c>
      <c r="S3168" s="13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63.363599999999998</v>
      </c>
      <c r="Q3169" s="10" t="s">
        <v>8315</v>
      </c>
      <c r="R3169" t="s">
        <v>8316</v>
      </c>
      <c r="S3169" s="13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50.901600000000002</v>
      </c>
      <c r="Q3170" s="10" t="s">
        <v>8315</v>
      </c>
      <c r="R3170" t="s">
        <v>8316</v>
      </c>
      <c r="S3170" s="13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31.619700000000002</v>
      </c>
      <c r="Q3172" s="10" t="s">
        <v>8315</v>
      </c>
      <c r="R3172" t="s">
        <v>8316</v>
      </c>
      <c r="S3172" s="13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65.102599999999995</v>
      </c>
      <c r="Q3173" s="10" t="s">
        <v>8315</v>
      </c>
      <c r="R3173" t="s">
        <v>8316</v>
      </c>
      <c r="S3173" s="13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79.310299999999998</v>
      </c>
      <c r="Q3174" s="10" t="s">
        <v>8315</v>
      </c>
      <c r="R3174" t="s">
        <v>8316</v>
      </c>
      <c r="S3174" s="13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139.1892</v>
      </c>
      <c r="Q3175" s="10" t="s">
        <v>8315</v>
      </c>
      <c r="R3175" t="s">
        <v>8316</v>
      </c>
      <c r="S3175" s="13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131.91300000000001</v>
      </c>
      <c r="Q3176" s="10" t="s">
        <v>8315</v>
      </c>
      <c r="R3176" t="s">
        <v>8316</v>
      </c>
      <c r="S3176" s="13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39.672699999999999</v>
      </c>
      <c r="Q3178" s="10" t="s">
        <v>8315</v>
      </c>
      <c r="R3178" t="s">
        <v>8316</v>
      </c>
      <c r="S3178" s="13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57.548999999999999</v>
      </c>
      <c r="Q3179" s="10" t="s">
        <v>8315</v>
      </c>
      <c r="R3179" t="s">
        <v>8316</v>
      </c>
      <c r="S3179" s="13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33.025599999999997</v>
      </c>
      <c r="Q3180" s="10" t="s">
        <v>8315</v>
      </c>
      <c r="R3180" t="s">
        <v>8316</v>
      </c>
      <c r="S3180" s="13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77.335800000000006</v>
      </c>
      <c r="Q3181" s="10" t="s">
        <v>8315</v>
      </c>
      <c r="R3181" t="s">
        <v>8316</v>
      </c>
      <c r="S3181" s="13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31.933299999999999</v>
      </c>
      <c r="Q3182" s="10" t="s">
        <v>8315</v>
      </c>
      <c r="R3182" t="s">
        <v>8316</v>
      </c>
      <c r="S3182" s="13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36.333300000000001</v>
      </c>
      <c r="Q3183" s="10" t="s">
        <v>8315</v>
      </c>
      <c r="R3183" t="s">
        <v>8316</v>
      </c>
      <c r="S3183" s="13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46.7682</v>
      </c>
      <c r="Q3184" s="10" t="s">
        <v>8315</v>
      </c>
      <c r="R3184" t="s">
        <v>8316</v>
      </c>
      <c r="S3184" s="13">
        <f t="shared" si="198"/>
        <v>40883.949317129627</v>
      </c>
      <c r="T3184" s="14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40.073500000000003</v>
      </c>
      <c r="Q3185" s="10" t="s">
        <v>8315</v>
      </c>
      <c r="R3185" t="s">
        <v>8316</v>
      </c>
      <c r="S3185" s="13">
        <f t="shared" si="198"/>
        <v>41491.79478009259</v>
      </c>
      <c r="T3185" s="14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100.2174</v>
      </c>
      <c r="Q3186" s="10" t="s">
        <v>8315</v>
      </c>
      <c r="R3186" t="s">
        <v>8316</v>
      </c>
      <c r="S3186" s="13">
        <f t="shared" si="198"/>
        <v>41791.993414351848</v>
      </c>
      <c r="T3186" s="14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41.666699999999999</v>
      </c>
      <c r="Q3187" s="10" t="s">
        <v>8315</v>
      </c>
      <c r="R3187" t="s">
        <v>8316</v>
      </c>
      <c r="S3187" s="13">
        <f t="shared" si="198"/>
        <v>41829.977326388893</v>
      </c>
      <c r="T3187" s="14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46.714300000000001</v>
      </c>
      <c r="Q3188" s="10" t="s">
        <v>8315</v>
      </c>
      <c r="R3188" t="s">
        <v>8316</v>
      </c>
      <c r="S3188" s="13">
        <f t="shared" si="198"/>
        <v>41868.924050925925</v>
      </c>
      <c r="T3188" s="14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71.491799999999998</v>
      </c>
      <c r="Q3189" s="10" t="s">
        <v>8315</v>
      </c>
      <c r="R3189" t="s">
        <v>8316</v>
      </c>
      <c r="S3189" s="13">
        <f t="shared" si="198"/>
        <v>41835.666354166664</v>
      </c>
      <c r="T3189" s="14">
        <f t="shared" si="19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14.4444</v>
      </c>
      <c r="Q3190" s="10" t="s">
        <v>8315</v>
      </c>
      <c r="R3190" t="s">
        <v>8357</v>
      </c>
      <c r="S3190" s="13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356.84210000000002</v>
      </c>
      <c r="Q3191" s="10" t="s">
        <v>8315</v>
      </c>
      <c r="R3191" t="s">
        <v>8357</v>
      </c>
      <c r="S3191" s="13">
        <f t="shared" si="198"/>
        <v>42118.346435185187</v>
      </c>
      <c r="T3191" s="14">
        <f t="shared" si="19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str">
        <f t="shared" si="196"/>
        <v>N/A</v>
      </c>
      <c r="Q3192" s="10" t="s">
        <v>8315</v>
      </c>
      <c r="R3192" t="s">
        <v>8357</v>
      </c>
      <c r="S3192" s="13">
        <f t="shared" si="198"/>
        <v>42683.151331018518</v>
      </c>
      <c r="T3192" s="14">
        <f t="shared" si="19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4">
        <f t="shared" si="19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24.458300000000001</v>
      </c>
      <c r="Q3195" s="10" t="s">
        <v>8315</v>
      </c>
      <c r="R3195" t="s">
        <v>8357</v>
      </c>
      <c r="S3195" s="13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196"/>
        <v>N/A</v>
      </c>
      <c r="Q3196" s="10" t="s">
        <v>8315</v>
      </c>
      <c r="R3196" t="s">
        <v>8357</v>
      </c>
      <c r="S3196" s="13">
        <f t="shared" si="198"/>
        <v>42182.062476851846</v>
      </c>
      <c r="T3196" s="14">
        <f t="shared" si="19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1">IFERROR(ROUND(E3197/L3197,4),"N/A")</f>
        <v>53.076900000000002</v>
      </c>
      <c r="Q3197" s="10" t="s">
        <v>8315</v>
      </c>
      <c r="R3197" t="s">
        <v>8357</v>
      </c>
      <c r="S3197" s="13">
        <f t="shared" si="198"/>
        <v>42017.594236111108</v>
      </c>
      <c r="T3197" s="14">
        <f t="shared" si="19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1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4">
        <f t="shared" si="19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1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4">
        <f t="shared" si="19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1"/>
        <v>36.666699999999999</v>
      </c>
      <c r="Q3200" s="10" t="s">
        <v>8315</v>
      </c>
      <c r="R3200" t="s">
        <v>8357</v>
      </c>
      <c r="S3200" s="13">
        <f t="shared" si="198"/>
        <v>42013.424502314811</v>
      </c>
      <c r="T3200" s="14">
        <f t="shared" si="19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1"/>
        <v>49.207500000000003</v>
      </c>
      <c r="Q3201" s="10" t="s">
        <v>8315</v>
      </c>
      <c r="R3201" t="s">
        <v>8357</v>
      </c>
      <c r="S3201" s="13">
        <f t="shared" si="198"/>
        <v>41858.761782407404</v>
      </c>
      <c r="T3201" s="14">
        <f t="shared" si="19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1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4">
        <f t="shared" si="19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2">ROUND(E3203/D3203*100,0)</f>
        <v>1</v>
      </c>
      <c r="P3203">
        <f t="shared" si="201"/>
        <v>12.5</v>
      </c>
      <c r="Q3203" s="10" t="s">
        <v>8315</v>
      </c>
      <c r="R3203" t="s">
        <v>8357</v>
      </c>
      <c r="S3203" s="13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3"/>
        <v>42293.853541666671</v>
      </c>
      <c r="T3204" s="14">
        <f t="shared" si="204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1"/>
        <v>41.666699999999999</v>
      </c>
      <c r="Q3205" s="10" t="s">
        <v>8315</v>
      </c>
      <c r="R3205" t="s">
        <v>8357</v>
      </c>
      <c r="S3205" s="13">
        <f t="shared" si="203"/>
        <v>42242.988680555558</v>
      </c>
      <c r="T3205" s="14">
        <f t="shared" si="204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 t="str">
        <f t="shared" si="201"/>
        <v>N/A</v>
      </c>
      <c r="Q3206" s="10" t="s">
        <v>8315</v>
      </c>
      <c r="R3206" t="s">
        <v>8357</v>
      </c>
      <c r="S3206" s="13">
        <f t="shared" si="203"/>
        <v>42172.686099537037</v>
      </c>
      <c r="T3206" s="14">
        <f t="shared" si="204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 t="str">
        <f t="shared" si="201"/>
        <v>N/A</v>
      </c>
      <c r="Q3208" s="10" t="s">
        <v>8315</v>
      </c>
      <c r="R3208" t="s">
        <v>8357</v>
      </c>
      <c r="S3208" s="13">
        <f t="shared" si="203"/>
        <v>42236.276053240741</v>
      </c>
      <c r="T3208" s="14">
        <f t="shared" si="204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1"/>
        <v>70.833299999999994</v>
      </c>
      <c r="Q3209" s="10" t="s">
        <v>8315</v>
      </c>
      <c r="R3209" t="s">
        <v>8357</v>
      </c>
      <c r="S3209" s="13">
        <f t="shared" si="203"/>
        <v>42057.277858796297</v>
      </c>
      <c r="T3209" s="14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1"/>
        <v>63.1098</v>
      </c>
      <c r="Q3210" s="10" t="s">
        <v>8315</v>
      </c>
      <c r="R3210" t="s">
        <v>8316</v>
      </c>
      <c r="S3210" s="13">
        <f t="shared" si="203"/>
        <v>41827.605057870373</v>
      </c>
      <c r="T3210" s="14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1"/>
        <v>50.158000000000001</v>
      </c>
      <c r="Q3211" s="10" t="s">
        <v>8315</v>
      </c>
      <c r="R3211" t="s">
        <v>8316</v>
      </c>
      <c r="S3211" s="13">
        <f t="shared" si="203"/>
        <v>41778.637245370373</v>
      </c>
      <c r="T3211" s="14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1"/>
        <v>62.883299999999998</v>
      </c>
      <c r="Q3212" s="10" t="s">
        <v>8315</v>
      </c>
      <c r="R3212" t="s">
        <v>8316</v>
      </c>
      <c r="S3212" s="13">
        <f t="shared" si="203"/>
        <v>41013.936562499999</v>
      </c>
      <c r="T3212" s="14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1"/>
        <v>85.531099999999995</v>
      </c>
      <c r="Q3213" s="10" t="s">
        <v>8315</v>
      </c>
      <c r="R3213" t="s">
        <v>8316</v>
      </c>
      <c r="S3213" s="13">
        <f t="shared" si="203"/>
        <v>41834.586574074077</v>
      </c>
      <c r="T3213" s="14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1"/>
        <v>53.723399999999998</v>
      </c>
      <c r="Q3214" s="10" t="s">
        <v>8315</v>
      </c>
      <c r="R3214" t="s">
        <v>8316</v>
      </c>
      <c r="S3214" s="13">
        <f t="shared" si="203"/>
        <v>41829.795729166668</v>
      </c>
      <c r="T3214" s="14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1"/>
        <v>127.8085</v>
      </c>
      <c r="Q3215" s="10" t="s">
        <v>8315</v>
      </c>
      <c r="R3215" t="s">
        <v>8316</v>
      </c>
      <c r="S3215" s="13">
        <f t="shared" si="203"/>
        <v>42171.763414351852</v>
      </c>
      <c r="T3215" s="14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1"/>
        <v>106.57389999999999</v>
      </c>
      <c r="Q3216" s="10" t="s">
        <v>8315</v>
      </c>
      <c r="R3216" t="s">
        <v>8316</v>
      </c>
      <c r="S3216" s="13">
        <f t="shared" si="203"/>
        <v>42337.792511574073</v>
      </c>
      <c r="T3216" s="14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1"/>
        <v>262.11189999999999</v>
      </c>
      <c r="Q3217" s="10" t="s">
        <v>8315</v>
      </c>
      <c r="R3217" t="s">
        <v>8316</v>
      </c>
      <c r="S3217" s="13">
        <f t="shared" si="203"/>
        <v>42219.665173611109</v>
      </c>
      <c r="T3217" s="14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1"/>
        <v>57.171399999999998</v>
      </c>
      <c r="Q3218" s="10" t="s">
        <v>8315</v>
      </c>
      <c r="R3218" t="s">
        <v>8316</v>
      </c>
      <c r="S3218" s="13">
        <f t="shared" si="203"/>
        <v>42165.462627314817</v>
      </c>
      <c r="T3218" s="14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1"/>
        <v>50.201900000000002</v>
      </c>
      <c r="Q3219" s="10" t="s">
        <v>8315</v>
      </c>
      <c r="R3219" t="s">
        <v>8316</v>
      </c>
      <c r="S3219" s="13">
        <f t="shared" si="203"/>
        <v>42648.546111111107</v>
      </c>
      <c r="T3219" s="14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1"/>
        <v>66.587000000000003</v>
      </c>
      <c r="Q3220" s="10" t="s">
        <v>8315</v>
      </c>
      <c r="R3220" t="s">
        <v>8316</v>
      </c>
      <c r="S3220" s="13">
        <f t="shared" si="203"/>
        <v>41971.002152777779</v>
      </c>
      <c r="T3220" s="14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1"/>
        <v>168.25210000000001</v>
      </c>
      <c r="Q3221" s="10" t="s">
        <v>8315</v>
      </c>
      <c r="R3221" t="s">
        <v>8316</v>
      </c>
      <c r="S3221" s="13">
        <f t="shared" si="203"/>
        <v>42050.983182870375</v>
      </c>
      <c r="T3221" s="14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1"/>
        <v>256.37290000000002</v>
      </c>
      <c r="Q3222" s="10" t="s">
        <v>8315</v>
      </c>
      <c r="R3222" t="s">
        <v>8316</v>
      </c>
      <c r="S3222" s="13">
        <f t="shared" si="203"/>
        <v>42772.833379629628</v>
      </c>
      <c r="T3222" s="14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1"/>
        <v>36.610599999999998</v>
      </c>
      <c r="Q3223" s="10" t="s">
        <v>8315</v>
      </c>
      <c r="R3223" t="s">
        <v>8316</v>
      </c>
      <c r="S3223" s="13">
        <f t="shared" si="203"/>
        <v>42155.696793981479</v>
      </c>
      <c r="T3223" s="14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1"/>
        <v>37.142899999999997</v>
      </c>
      <c r="Q3224" s="10" t="s">
        <v>8315</v>
      </c>
      <c r="R3224" t="s">
        <v>8316</v>
      </c>
      <c r="S3224" s="13">
        <f t="shared" si="203"/>
        <v>42270.582141203704</v>
      </c>
      <c r="T3224" s="14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1"/>
        <v>45.878399999999999</v>
      </c>
      <c r="Q3225" s="10" t="s">
        <v>8315</v>
      </c>
      <c r="R3225" t="s">
        <v>8316</v>
      </c>
      <c r="S3225" s="13">
        <f t="shared" si="203"/>
        <v>42206.835370370376</v>
      </c>
      <c r="T3225" s="14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1"/>
        <v>141.71299999999999</v>
      </c>
      <c r="Q3226" s="10" t="s">
        <v>8315</v>
      </c>
      <c r="R3226" t="s">
        <v>8316</v>
      </c>
      <c r="S3226" s="13">
        <f t="shared" si="203"/>
        <v>42697.850844907407</v>
      </c>
      <c r="T3226" s="14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1"/>
        <v>52.487200000000001</v>
      </c>
      <c r="Q3227" s="10" t="s">
        <v>8315</v>
      </c>
      <c r="R3227" t="s">
        <v>8316</v>
      </c>
      <c r="S3227" s="13">
        <f t="shared" si="203"/>
        <v>42503.559467592597</v>
      </c>
      <c r="T3227" s="14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1"/>
        <v>59.523800000000001</v>
      </c>
      <c r="Q3228" s="10" t="s">
        <v>8315</v>
      </c>
      <c r="R3228" t="s">
        <v>8316</v>
      </c>
      <c r="S3228" s="13">
        <f t="shared" si="203"/>
        <v>42277.583472222221</v>
      </c>
      <c r="T3228" s="14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3"/>
        <v>42722.882361111115</v>
      </c>
      <c r="T3229" s="14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1"/>
        <v>193.6216</v>
      </c>
      <c r="Q3230" s="10" t="s">
        <v>8315</v>
      </c>
      <c r="R3230" t="s">
        <v>8316</v>
      </c>
      <c r="S3230" s="13">
        <f t="shared" si="203"/>
        <v>42323.70930555556</v>
      </c>
      <c r="T3230" s="14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1"/>
        <v>106.797</v>
      </c>
      <c r="Q3231" s="10" t="s">
        <v>8315</v>
      </c>
      <c r="R3231" t="s">
        <v>8316</v>
      </c>
      <c r="S3231" s="13">
        <f t="shared" si="203"/>
        <v>41933.291643518518</v>
      </c>
      <c r="T3231" s="14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1"/>
        <v>77.216200000000001</v>
      </c>
      <c r="Q3232" s="10" t="s">
        <v>8315</v>
      </c>
      <c r="R3232" t="s">
        <v>8316</v>
      </c>
      <c r="S3232" s="13">
        <f t="shared" si="203"/>
        <v>41898.168125000004</v>
      </c>
      <c r="T3232" s="14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3"/>
        <v>42446.943831018521</v>
      </c>
      <c r="T3233" s="14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1"/>
        <v>50.461500000000001</v>
      </c>
      <c r="Q3234" s="10" t="s">
        <v>8315</v>
      </c>
      <c r="R3234" t="s">
        <v>8316</v>
      </c>
      <c r="S3234" s="13">
        <f t="shared" si="203"/>
        <v>42463.81385416667</v>
      </c>
      <c r="T3234" s="14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1"/>
        <v>97.376999999999995</v>
      </c>
      <c r="Q3235" s="10" t="s">
        <v>8315</v>
      </c>
      <c r="R3235" t="s">
        <v>8316</v>
      </c>
      <c r="S3235" s="13">
        <f t="shared" si="203"/>
        <v>42766.805034722223</v>
      </c>
      <c r="T3235" s="14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1"/>
        <v>34.919199999999996</v>
      </c>
      <c r="Q3236" s="10" t="s">
        <v>8315</v>
      </c>
      <c r="R3236" t="s">
        <v>8316</v>
      </c>
      <c r="S3236" s="13">
        <f t="shared" si="203"/>
        <v>42734.789444444439</v>
      </c>
      <c r="T3236" s="14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1"/>
        <v>85.5304</v>
      </c>
      <c r="Q3237" s="10" t="s">
        <v>8315</v>
      </c>
      <c r="R3237" t="s">
        <v>8316</v>
      </c>
      <c r="S3237" s="13">
        <f t="shared" si="203"/>
        <v>42522.347812499997</v>
      </c>
      <c r="T3237" s="14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1"/>
        <v>182.9091</v>
      </c>
      <c r="Q3238" s="10" t="s">
        <v>8315</v>
      </c>
      <c r="R3238" t="s">
        <v>8316</v>
      </c>
      <c r="S3238" s="13">
        <f t="shared" si="203"/>
        <v>42702.917048611111</v>
      </c>
      <c r="T3238" s="14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1"/>
        <v>131.1362</v>
      </c>
      <c r="Q3239" s="10" t="s">
        <v>8315</v>
      </c>
      <c r="R3239" t="s">
        <v>8316</v>
      </c>
      <c r="S3239" s="13">
        <f t="shared" si="203"/>
        <v>42252.474351851852</v>
      </c>
      <c r="T3239" s="14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1"/>
        <v>39.810099999999998</v>
      </c>
      <c r="Q3240" s="10" t="s">
        <v>8315</v>
      </c>
      <c r="R3240" t="s">
        <v>8316</v>
      </c>
      <c r="S3240" s="13">
        <f t="shared" si="203"/>
        <v>42156.510393518518</v>
      </c>
      <c r="T3240" s="14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1"/>
        <v>59.701700000000002</v>
      </c>
      <c r="Q3241" s="10" t="s">
        <v>8315</v>
      </c>
      <c r="R3241" t="s">
        <v>8316</v>
      </c>
      <c r="S3241" s="13">
        <f t="shared" si="203"/>
        <v>42278.089039351849</v>
      </c>
      <c r="T3241" s="14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1"/>
        <v>88.735299999999995</v>
      </c>
      <c r="Q3242" s="10" t="s">
        <v>8315</v>
      </c>
      <c r="R3242" t="s">
        <v>8316</v>
      </c>
      <c r="S3242" s="13">
        <f t="shared" si="203"/>
        <v>42754.693842592591</v>
      </c>
      <c r="T3242" s="14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1"/>
        <v>58.688600000000001</v>
      </c>
      <c r="Q3243" s="10" t="s">
        <v>8315</v>
      </c>
      <c r="R3243" t="s">
        <v>8316</v>
      </c>
      <c r="S3243" s="13">
        <f t="shared" si="203"/>
        <v>41893.324884259258</v>
      </c>
      <c r="T3243" s="14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1"/>
        <v>69.565100000000001</v>
      </c>
      <c r="Q3244" s="10" t="s">
        <v>8315</v>
      </c>
      <c r="R3244" t="s">
        <v>8316</v>
      </c>
      <c r="S3244" s="13">
        <f t="shared" si="203"/>
        <v>41871.755694444444</v>
      </c>
      <c r="T3244" s="14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1"/>
        <v>115.8732</v>
      </c>
      <c r="Q3245" s="10" t="s">
        <v>8315</v>
      </c>
      <c r="R3245" t="s">
        <v>8316</v>
      </c>
      <c r="S3245" s="13">
        <f t="shared" si="203"/>
        <v>42262.096782407403</v>
      </c>
      <c r="T3245" s="14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1"/>
        <v>23.869599999999998</v>
      </c>
      <c r="Q3246" s="10" t="s">
        <v>8315</v>
      </c>
      <c r="R3246" t="s">
        <v>8316</v>
      </c>
      <c r="S3246" s="13">
        <f t="shared" si="203"/>
        <v>42675.694236111114</v>
      </c>
      <c r="T3246" s="14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1"/>
        <v>81.125900000000001</v>
      </c>
      <c r="Q3247" s="10" t="s">
        <v>8315</v>
      </c>
      <c r="R3247" t="s">
        <v>8316</v>
      </c>
      <c r="S3247" s="13">
        <f t="shared" si="203"/>
        <v>42135.60020833333</v>
      </c>
      <c r="T3247" s="14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1"/>
        <v>57.626899999999999</v>
      </c>
      <c r="Q3248" s="10" t="s">
        <v>8315</v>
      </c>
      <c r="R3248" t="s">
        <v>8316</v>
      </c>
      <c r="S3248" s="13">
        <f t="shared" si="203"/>
        <v>42230.472222222219</v>
      </c>
      <c r="T3248" s="14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1"/>
        <v>46.4298</v>
      </c>
      <c r="Q3249" s="10" t="s">
        <v>8315</v>
      </c>
      <c r="R3249" t="s">
        <v>8316</v>
      </c>
      <c r="S3249" s="13">
        <f t="shared" si="203"/>
        <v>42167.434166666666</v>
      </c>
      <c r="T3249" s="14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1"/>
        <v>60.475000000000001</v>
      </c>
      <c r="Q3250" s="10" t="s">
        <v>8315</v>
      </c>
      <c r="R3250" t="s">
        <v>8316</v>
      </c>
      <c r="S3250" s="13">
        <f t="shared" si="203"/>
        <v>42068.888391203705</v>
      </c>
      <c r="T3250" s="14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1"/>
        <v>65.579499999999996</v>
      </c>
      <c r="Q3251" s="10" t="s">
        <v>8315</v>
      </c>
      <c r="R3251" t="s">
        <v>8316</v>
      </c>
      <c r="S3251" s="13">
        <f t="shared" si="203"/>
        <v>42145.746689814812</v>
      </c>
      <c r="T3251" s="14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1"/>
        <v>119.1925</v>
      </c>
      <c r="Q3252" s="10" t="s">
        <v>8315</v>
      </c>
      <c r="R3252" t="s">
        <v>8316</v>
      </c>
      <c r="S3252" s="13">
        <f t="shared" si="203"/>
        <v>41918.742175925923</v>
      </c>
      <c r="T3252" s="14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3"/>
        <v>42146.731087962966</v>
      </c>
      <c r="T3253" s="14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3"/>
        <v>42590.472685185188</v>
      </c>
      <c r="T3254" s="14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1"/>
        <v>177.08699999999999</v>
      </c>
      <c r="Q3255" s="10" t="s">
        <v>8315</v>
      </c>
      <c r="R3255" t="s">
        <v>8316</v>
      </c>
      <c r="S3255" s="13">
        <f t="shared" si="203"/>
        <v>42602.576712962968</v>
      </c>
      <c r="T3255" s="14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1"/>
        <v>70.771500000000003</v>
      </c>
      <c r="Q3256" s="10" t="s">
        <v>8315</v>
      </c>
      <c r="R3256" t="s">
        <v>8316</v>
      </c>
      <c r="S3256" s="13">
        <f t="shared" si="203"/>
        <v>42059.085752314815</v>
      </c>
      <c r="T3256" s="14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1"/>
        <v>29.166699999999999</v>
      </c>
      <c r="Q3257" s="10" t="s">
        <v>8315</v>
      </c>
      <c r="R3257" t="s">
        <v>8316</v>
      </c>
      <c r="S3257" s="13">
        <f t="shared" si="203"/>
        <v>41889.768229166664</v>
      </c>
      <c r="T3257" s="14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1"/>
        <v>72.761399999999995</v>
      </c>
      <c r="Q3258" s="10" t="s">
        <v>8315</v>
      </c>
      <c r="R3258" t="s">
        <v>8316</v>
      </c>
      <c r="S3258" s="13">
        <f t="shared" si="203"/>
        <v>42144.573807870373</v>
      </c>
      <c r="T3258" s="14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1"/>
        <v>51.853400000000001</v>
      </c>
      <c r="Q3259" s="10" t="s">
        <v>8315</v>
      </c>
      <c r="R3259" t="s">
        <v>8316</v>
      </c>
      <c r="S3259" s="13">
        <f t="shared" si="203"/>
        <v>42758.559629629628</v>
      </c>
      <c r="T3259" s="14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3"/>
        <v>41982.887280092589</v>
      </c>
      <c r="T3260" s="14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ref="P3261:P3324" si="205">IFERROR(ROUND(E3261/L3261,4),"N/A")</f>
        <v>251.7381</v>
      </c>
      <c r="Q3261" s="10" t="s">
        <v>8315</v>
      </c>
      <c r="R3261" t="s">
        <v>8316</v>
      </c>
      <c r="S3261" s="13">
        <f t="shared" si="203"/>
        <v>42614.760937500003</v>
      </c>
      <c r="T3261" s="14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5"/>
        <v>74.821899999999999</v>
      </c>
      <c r="Q3262" s="10" t="s">
        <v>8315</v>
      </c>
      <c r="R3262" t="s">
        <v>8316</v>
      </c>
      <c r="S3262" s="13">
        <f t="shared" si="203"/>
        <v>42303.672662037032</v>
      </c>
      <c r="T3262" s="14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5"/>
        <v>67.653099999999995</v>
      </c>
      <c r="Q3263" s="10" t="s">
        <v>8315</v>
      </c>
      <c r="R3263" t="s">
        <v>8316</v>
      </c>
      <c r="S3263" s="13">
        <f t="shared" si="203"/>
        <v>42171.725416666668</v>
      </c>
      <c r="T3263" s="14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5"/>
        <v>93.813400000000001</v>
      </c>
      <c r="Q3264" s="10" t="s">
        <v>8315</v>
      </c>
      <c r="R3264" t="s">
        <v>8316</v>
      </c>
      <c r="S3264" s="13">
        <f t="shared" si="203"/>
        <v>41964.315532407403</v>
      </c>
      <c r="T3264" s="14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5"/>
        <v>41.2376</v>
      </c>
      <c r="Q3265" s="10" t="s">
        <v>8315</v>
      </c>
      <c r="R3265" t="s">
        <v>8316</v>
      </c>
      <c r="S3265" s="13">
        <f t="shared" si="203"/>
        <v>42284.516064814816</v>
      </c>
      <c r="T3265" s="14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2"/>
        <v>103</v>
      </c>
      <c r="P3266">
        <f t="shared" si="205"/>
        <v>52.551000000000002</v>
      </c>
      <c r="Q3266" s="10" t="s">
        <v>8315</v>
      </c>
      <c r="R3266" t="s">
        <v>8316</v>
      </c>
      <c r="S3266" s="13">
        <f t="shared" si="203"/>
        <v>42016.800208333334</v>
      </c>
      <c r="T3266" s="14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6">ROUND(E3267/D3267*100,0)</f>
        <v>164</v>
      </c>
      <c r="P3267">
        <f t="shared" si="205"/>
        <v>70.285700000000006</v>
      </c>
      <c r="Q3267" s="10" t="s">
        <v>8315</v>
      </c>
      <c r="R3267" t="s">
        <v>8316</v>
      </c>
      <c r="S3267" s="13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5"/>
        <v>48.325200000000002</v>
      </c>
      <c r="Q3268" s="10" t="s">
        <v>8315</v>
      </c>
      <c r="R3268" t="s">
        <v>8316</v>
      </c>
      <c r="S3268" s="13">
        <f t="shared" si="207"/>
        <v>42136.536134259266</v>
      </c>
      <c r="T3268" s="14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5"/>
        <v>53.177100000000003</v>
      </c>
      <c r="Q3269" s="10" t="s">
        <v>8315</v>
      </c>
      <c r="R3269" t="s">
        <v>8316</v>
      </c>
      <c r="S3269" s="13">
        <f t="shared" si="207"/>
        <v>42172.757638888885</v>
      </c>
      <c r="T3269" s="14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5"/>
        <v>60.952399999999997</v>
      </c>
      <c r="Q3270" s="10" t="s">
        <v>8315</v>
      </c>
      <c r="R3270" t="s">
        <v>8316</v>
      </c>
      <c r="S3270" s="13">
        <f t="shared" si="207"/>
        <v>42590.90425925926</v>
      </c>
      <c r="T3270" s="14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7"/>
        <v>42137.395798611105</v>
      </c>
      <c r="T3271" s="14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7"/>
        <v>42167.533159722225</v>
      </c>
      <c r="T3272" s="14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5"/>
        <v>38.235300000000002</v>
      </c>
      <c r="Q3273" s="10" t="s">
        <v>8315</v>
      </c>
      <c r="R3273" t="s">
        <v>8316</v>
      </c>
      <c r="S3273" s="13">
        <f t="shared" si="207"/>
        <v>41915.437210648146</v>
      </c>
      <c r="T3273" s="14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5"/>
        <v>106.5034</v>
      </c>
      <c r="Q3274" s="10" t="s">
        <v>8315</v>
      </c>
      <c r="R3274" t="s">
        <v>8316</v>
      </c>
      <c r="S3274" s="13">
        <f t="shared" si="207"/>
        <v>42284.500104166669</v>
      </c>
      <c r="T3274" s="14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5"/>
        <v>204.57140000000001</v>
      </c>
      <c r="Q3275" s="10" t="s">
        <v>8315</v>
      </c>
      <c r="R3275" t="s">
        <v>8316</v>
      </c>
      <c r="S3275" s="13">
        <f t="shared" si="207"/>
        <v>42611.801412037035</v>
      </c>
      <c r="T3275" s="14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5"/>
        <v>54.912599999999998</v>
      </c>
      <c r="Q3276" s="10" t="s">
        <v>8315</v>
      </c>
      <c r="R3276" t="s">
        <v>8316</v>
      </c>
      <c r="S3276" s="13">
        <f t="shared" si="207"/>
        <v>42400.704537037032</v>
      </c>
      <c r="T3276" s="14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5"/>
        <v>150.41669999999999</v>
      </c>
      <c r="Q3277" s="10" t="s">
        <v>8315</v>
      </c>
      <c r="R3277" t="s">
        <v>8316</v>
      </c>
      <c r="S3277" s="13">
        <f t="shared" si="207"/>
        <v>42017.88045138889</v>
      </c>
      <c r="T3277" s="14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7"/>
        <v>42426.949988425928</v>
      </c>
      <c r="T3278" s="14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7"/>
        <v>41931.682939814818</v>
      </c>
      <c r="T3279" s="14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5"/>
        <v>76.029399999999995</v>
      </c>
      <c r="Q3280" s="10" t="s">
        <v>8315</v>
      </c>
      <c r="R3280" t="s">
        <v>8316</v>
      </c>
      <c r="S3280" s="13">
        <f t="shared" si="207"/>
        <v>42124.848414351851</v>
      </c>
      <c r="T3280" s="14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5"/>
        <v>105.2063</v>
      </c>
      <c r="Q3281" s="10" t="s">
        <v>8315</v>
      </c>
      <c r="R3281" t="s">
        <v>8316</v>
      </c>
      <c r="S3281" s="13">
        <f t="shared" si="207"/>
        <v>42431.102534722217</v>
      </c>
      <c r="T3281" s="14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5"/>
        <v>68.666700000000006</v>
      </c>
      <c r="Q3282" s="10" t="s">
        <v>8315</v>
      </c>
      <c r="R3282" t="s">
        <v>8316</v>
      </c>
      <c r="S3282" s="13">
        <f t="shared" si="207"/>
        <v>42121.756921296299</v>
      </c>
      <c r="T3282" s="14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5"/>
        <v>129.36170000000001</v>
      </c>
      <c r="Q3283" s="10" t="s">
        <v>8315</v>
      </c>
      <c r="R3283" t="s">
        <v>8316</v>
      </c>
      <c r="S3283" s="13">
        <f t="shared" si="207"/>
        <v>42219.019733796296</v>
      </c>
      <c r="T3283" s="14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5"/>
        <v>134.2637</v>
      </c>
      <c r="Q3284" s="10" t="s">
        <v>8315</v>
      </c>
      <c r="R3284" t="s">
        <v>8316</v>
      </c>
      <c r="S3284" s="13">
        <f t="shared" si="207"/>
        <v>42445.19430555556</v>
      </c>
      <c r="T3284" s="14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5"/>
        <v>17.829799999999999</v>
      </c>
      <c r="Q3285" s="10" t="s">
        <v>8315</v>
      </c>
      <c r="R3285" t="s">
        <v>8316</v>
      </c>
      <c r="S3285" s="13">
        <f t="shared" si="207"/>
        <v>42379.74418981481</v>
      </c>
      <c r="T3285" s="14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7"/>
        <v>42380.884872685187</v>
      </c>
      <c r="T3286" s="14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5"/>
        <v>69.185199999999995</v>
      </c>
      <c r="Q3287" s="10" t="s">
        <v>8315</v>
      </c>
      <c r="R3287" t="s">
        <v>8316</v>
      </c>
      <c r="S3287" s="13">
        <f t="shared" si="207"/>
        <v>42762.942430555559</v>
      </c>
      <c r="T3287" s="14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5"/>
        <v>125.123</v>
      </c>
      <c r="Q3288" s="10" t="s">
        <v>8315</v>
      </c>
      <c r="R3288" t="s">
        <v>8316</v>
      </c>
      <c r="S3288" s="13">
        <f t="shared" si="207"/>
        <v>42567.840069444443</v>
      </c>
      <c r="T3288" s="14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5"/>
        <v>73.529399999999995</v>
      </c>
      <c r="Q3289" s="10" t="s">
        <v>8315</v>
      </c>
      <c r="R3289" t="s">
        <v>8316</v>
      </c>
      <c r="S3289" s="13">
        <f t="shared" si="207"/>
        <v>42311.750324074077</v>
      </c>
      <c r="T3289" s="14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5"/>
        <v>48.437100000000001</v>
      </c>
      <c r="Q3290" s="10" t="s">
        <v>8315</v>
      </c>
      <c r="R3290" t="s">
        <v>8316</v>
      </c>
      <c r="S3290" s="13">
        <f t="shared" si="207"/>
        <v>42505.774479166663</v>
      </c>
      <c r="T3290" s="14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5"/>
        <v>26.6084</v>
      </c>
      <c r="Q3291" s="10" t="s">
        <v>8315</v>
      </c>
      <c r="R3291" t="s">
        <v>8316</v>
      </c>
      <c r="S3291" s="13">
        <f t="shared" si="207"/>
        <v>42758.368078703701</v>
      </c>
      <c r="T3291" s="14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5"/>
        <v>33.666699999999999</v>
      </c>
      <c r="Q3292" s="10" t="s">
        <v>8315</v>
      </c>
      <c r="R3292" t="s">
        <v>8316</v>
      </c>
      <c r="S3292" s="13">
        <f t="shared" si="207"/>
        <v>42775.51494212963</v>
      </c>
      <c r="T3292" s="14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5"/>
        <v>40.714300000000001</v>
      </c>
      <c r="Q3293" s="10" t="s">
        <v>8315</v>
      </c>
      <c r="R3293" t="s">
        <v>8316</v>
      </c>
      <c r="S3293" s="13">
        <f t="shared" si="207"/>
        <v>42232.702546296292</v>
      </c>
      <c r="T3293" s="14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5"/>
        <v>19.2667</v>
      </c>
      <c r="Q3294" s="10" t="s">
        <v>8315</v>
      </c>
      <c r="R3294" t="s">
        <v>8316</v>
      </c>
      <c r="S3294" s="13">
        <f t="shared" si="207"/>
        <v>42282.770231481481</v>
      </c>
      <c r="T3294" s="14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5"/>
        <v>84.285700000000006</v>
      </c>
      <c r="Q3295" s="10" t="s">
        <v>8315</v>
      </c>
      <c r="R3295" t="s">
        <v>8316</v>
      </c>
      <c r="S3295" s="13">
        <f t="shared" si="207"/>
        <v>42768.425370370373</v>
      </c>
      <c r="T3295" s="14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5"/>
        <v>29.583300000000001</v>
      </c>
      <c r="Q3296" s="10" t="s">
        <v>8315</v>
      </c>
      <c r="R3296" t="s">
        <v>8316</v>
      </c>
      <c r="S3296" s="13">
        <f t="shared" si="207"/>
        <v>42141.541134259256</v>
      </c>
      <c r="T3296" s="14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5"/>
        <v>26.667000000000002</v>
      </c>
      <c r="Q3297" s="10" t="s">
        <v>8315</v>
      </c>
      <c r="R3297" t="s">
        <v>8316</v>
      </c>
      <c r="S3297" s="13">
        <f t="shared" si="207"/>
        <v>42609.442465277782</v>
      </c>
      <c r="T3297" s="14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5"/>
        <v>45.978700000000003</v>
      </c>
      <c r="Q3298" s="10" t="s">
        <v>8315</v>
      </c>
      <c r="R3298" t="s">
        <v>8316</v>
      </c>
      <c r="S3298" s="13">
        <f t="shared" si="207"/>
        <v>42309.756620370375</v>
      </c>
      <c r="T3298" s="14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5"/>
        <v>125.0909</v>
      </c>
      <c r="Q3299" s="10" t="s">
        <v>8315</v>
      </c>
      <c r="R3299" t="s">
        <v>8316</v>
      </c>
      <c r="S3299" s="13">
        <f t="shared" si="207"/>
        <v>42193.771481481483</v>
      </c>
      <c r="T3299" s="14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5"/>
        <v>141.29169999999999</v>
      </c>
      <c r="Q3300" s="10" t="s">
        <v>8315</v>
      </c>
      <c r="R3300" t="s">
        <v>8316</v>
      </c>
      <c r="S3300" s="13">
        <f t="shared" si="207"/>
        <v>42239.957962962959</v>
      </c>
      <c r="T3300" s="14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5"/>
        <v>55.333300000000001</v>
      </c>
      <c r="Q3301" s="10" t="s">
        <v>8315</v>
      </c>
      <c r="R3301" t="s">
        <v>8316</v>
      </c>
      <c r="S3301" s="13">
        <f t="shared" si="207"/>
        <v>42261.917395833334</v>
      </c>
      <c r="T3301" s="14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5"/>
        <v>46.420499999999997</v>
      </c>
      <c r="Q3302" s="10" t="s">
        <v>8315</v>
      </c>
      <c r="R3302" t="s">
        <v>8316</v>
      </c>
      <c r="S3302" s="13">
        <f t="shared" si="207"/>
        <v>42102.743773148148</v>
      </c>
      <c r="T3302" s="14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7"/>
        <v>42538.73583333334</v>
      </c>
      <c r="T3303" s="14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7"/>
        <v>42681.35157407407</v>
      </c>
      <c r="T3304" s="14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7"/>
        <v>42056.65143518518</v>
      </c>
      <c r="T3305" s="14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5"/>
        <v>89.585700000000003</v>
      </c>
      <c r="Q3306" s="10" t="s">
        <v>8315</v>
      </c>
      <c r="R3306" t="s">
        <v>8316</v>
      </c>
      <c r="S3306" s="13">
        <f t="shared" si="207"/>
        <v>42696.624444444446</v>
      </c>
      <c r="T3306" s="14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7"/>
        <v>42186.855879629627</v>
      </c>
      <c r="T3307" s="14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5"/>
        <v>48.703699999999998</v>
      </c>
      <c r="Q3308" s="10" t="s">
        <v>8315</v>
      </c>
      <c r="R3308" t="s">
        <v>8316</v>
      </c>
      <c r="S3308" s="13">
        <f t="shared" si="207"/>
        <v>42493.219236111108</v>
      </c>
      <c r="T3308" s="14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7"/>
        <v>42475.057164351849</v>
      </c>
      <c r="T3309" s="14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5"/>
        <v>75.087699999999998</v>
      </c>
      <c r="Q3310" s="10" t="s">
        <v>8315</v>
      </c>
      <c r="R3310" t="s">
        <v>8316</v>
      </c>
      <c r="S3310" s="13">
        <f t="shared" si="207"/>
        <v>42452.876909722225</v>
      </c>
      <c r="T3310" s="14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7"/>
        <v>42628.650208333333</v>
      </c>
      <c r="T3311" s="14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5"/>
        <v>209.83869999999999</v>
      </c>
      <c r="Q3312" s="10" t="s">
        <v>8315</v>
      </c>
      <c r="R3312" t="s">
        <v>8316</v>
      </c>
      <c r="S3312" s="13">
        <f t="shared" si="207"/>
        <v>42253.928530092591</v>
      </c>
      <c r="T3312" s="14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5"/>
        <v>61.022199999999998</v>
      </c>
      <c r="Q3313" s="10" t="s">
        <v>8315</v>
      </c>
      <c r="R3313" t="s">
        <v>8316</v>
      </c>
      <c r="S3313" s="13">
        <f t="shared" si="207"/>
        <v>42264.29178240741</v>
      </c>
      <c r="T3313" s="14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7"/>
        <v>42664.809560185182</v>
      </c>
      <c r="T3314" s="14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5"/>
        <v>80.034499999999994</v>
      </c>
      <c r="Q3315" s="10" t="s">
        <v>8315</v>
      </c>
      <c r="R3315" t="s">
        <v>8316</v>
      </c>
      <c r="S3315" s="13">
        <f t="shared" si="207"/>
        <v>42382.244409722218</v>
      </c>
      <c r="T3315" s="14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5"/>
        <v>29.068999999999999</v>
      </c>
      <c r="Q3316" s="10" t="s">
        <v>8315</v>
      </c>
      <c r="R3316" t="s">
        <v>8316</v>
      </c>
      <c r="S3316" s="13">
        <f t="shared" si="207"/>
        <v>42105.267488425925</v>
      </c>
      <c r="T3316" s="14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5"/>
        <v>49.438200000000002</v>
      </c>
      <c r="Q3317" s="10" t="s">
        <v>8315</v>
      </c>
      <c r="R3317" t="s">
        <v>8316</v>
      </c>
      <c r="S3317" s="13">
        <f t="shared" si="207"/>
        <v>42466.303715277783</v>
      </c>
      <c r="T3317" s="14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5"/>
        <v>93.977400000000003</v>
      </c>
      <c r="Q3318" s="10" t="s">
        <v>8315</v>
      </c>
      <c r="R3318" t="s">
        <v>8316</v>
      </c>
      <c r="S3318" s="13">
        <f t="shared" si="207"/>
        <v>41826.871238425927</v>
      </c>
      <c r="T3318" s="14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5"/>
        <v>61.944400000000002</v>
      </c>
      <c r="Q3319" s="10" t="s">
        <v>8315</v>
      </c>
      <c r="R3319" t="s">
        <v>8316</v>
      </c>
      <c r="S3319" s="13">
        <f t="shared" si="207"/>
        <v>42499.039629629624</v>
      </c>
      <c r="T3319" s="14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7"/>
        <v>42431.302002314813</v>
      </c>
      <c r="T3320" s="14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7"/>
        <v>41990.585486111115</v>
      </c>
      <c r="T3321" s="14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5"/>
        <v>66.447400000000002</v>
      </c>
      <c r="Q3322" s="10" t="s">
        <v>8315</v>
      </c>
      <c r="R3322" t="s">
        <v>8316</v>
      </c>
      <c r="S3322" s="13">
        <f t="shared" si="207"/>
        <v>42513.045798611114</v>
      </c>
      <c r="T3322" s="14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7"/>
        <v>41914.100289351853</v>
      </c>
      <c r="T3323" s="14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5"/>
        <v>145.65219999999999</v>
      </c>
      <c r="Q3324" s="10" t="s">
        <v>8315</v>
      </c>
      <c r="R3324" t="s">
        <v>8316</v>
      </c>
      <c r="S3324" s="13">
        <f t="shared" si="207"/>
        <v>42521.010370370372</v>
      </c>
      <c r="T3324" s="14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ref="P3325:P3388" si="209">IFERROR(ROUND(E3325/L3325,4),"N/A")</f>
        <v>25.693899999999999</v>
      </c>
      <c r="Q3325" s="10" t="s">
        <v>8315</v>
      </c>
      <c r="R3325" t="s">
        <v>8316</v>
      </c>
      <c r="S3325" s="13">
        <f t="shared" si="207"/>
        <v>42608.36583333333</v>
      </c>
      <c r="T3325" s="14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9"/>
        <v>152.5</v>
      </c>
      <c r="Q3326" s="10" t="s">
        <v>8315</v>
      </c>
      <c r="R3326" t="s">
        <v>8316</v>
      </c>
      <c r="S3326" s="13">
        <f t="shared" si="207"/>
        <v>42512.58321759259</v>
      </c>
      <c r="T3326" s="14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9"/>
        <v>30</v>
      </c>
      <c r="Q3327" s="10" t="s">
        <v>8315</v>
      </c>
      <c r="R3327" t="s">
        <v>8316</v>
      </c>
      <c r="S3327" s="13">
        <f t="shared" si="207"/>
        <v>42064.785613425927</v>
      </c>
      <c r="T3327" s="14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9"/>
        <v>142.2807</v>
      </c>
      <c r="Q3328" s="10" t="s">
        <v>8315</v>
      </c>
      <c r="R3328" t="s">
        <v>8316</v>
      </c>
      <c r="S3328" s="13">
        <f t="shared" si="207"/>
        <v>42041.714178240742</v>
      </c>
      <c r="T3328" s="14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9"/>
        <v>24.545500000000001</v>
      </c>
      <c r="Q3329" s="10" t="s">
        <v>8315</v>
      </c>
      <c r="R3329" t="s">
        <v>8316</v>
      </c>
      <c r="S3329" s="13">
        <f t="shared" si="207"/>
        <v>42468.374606481477</v>
      </c>
      <c r="T3329" s="14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6"/>
        <v>146</v>
      </c>
      <c r="P3330">
        <f t="shared" si="209"/>
        <v>292.77780000000001</v>
      </c>
      <c r="Q3330" s="10" t="s">
        <v>8315</v>
      </c>
      <c r="R3330" t="s">
        <v>8316</v>
      </c>
      <c r="S3330" s="13">
        <f t="shared" si="207"/>
        <v>41822.57503472222</v>
      </c>
      <c r="T3330" s="14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0">ROUND(E3331/D3331*100,0)</f>
        <v>117</v>
      </c>
      <c r="P3331">
        <f t="shared" si="209"/>
        <v>44.923099999999998</v>
      </c>
      <c r="Q3331" s="10" t="s">
        <v>8315</v>
      </c>
      <c r="R3331" t="s">
        <v>8316</v>
      </c>
      <c r="S3331" s="13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09"/>
        <v>23.101400000000002</v>
      </c>
      <c r="Q3332" s="10" t="s">
        <v>8315</v>
      </c>
      <c r="R3332" t="s">
        <v>8316</v>
      </c>
      <c r="S3332" s="13">
        <f t="shared" si="211"/>
        <v>42065.887361111112</v>
      </c>
      <c r="T3332" s="14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1"/>
        <v>42248.697754629626</v>
      </c>
      <c r="T3333" s="14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09"/>
        <v>72.289199999999994</v>
      </c>
      <c r="Q3334" s="10" t="s">
        <v>8315</v>
      </c>
      <c r="R3334" t="s">
        <v>8316</v>
      </c>
      <c r="S3334" s="13">
        <f t="shared" si="211"/>
        <v>41809.860300925924</v>
      </c>
      <c r="T3334" s="14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09"/>
        <v>32.972999999999999</v>
      </c>
      <c r="Q3335" s="10" t="s">
        <v>8315</v>
      </c>
      <c r="R3335" t="s">
        <v>8316</v>
      </c>
      <c r="S3335" s="13">
        <f t="shared" si="211"/>
        <v>42148.676851851851</v>
      </c>
      <c r="T3335" s="14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09"/>
        <v>116.65219999999999</v>
      </c>
      <c r="Q3336" s="10" t="s">
        <v>8315</v>
      </c>
      <c r="R3336" t="s">
        <v>8316</v>
      </c>
      <c r="S3336" s="13">
        <f t="shared" si="211"/>
        <v>42185.521087962959</v>
      </c>
      <c r="T3336" s="14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09"/>
        <v>79.619</v>
      </c>
      <c r="Q3337" s="10" t="s">
        <v>8315</v>
      </c>
      <c r="R3337" t="s">
        <v>8316</v>
      </c>
      <c r="S3337" s="13">
        <f t="shared" si="211"/>
        <v>41827.674143518518</v>
      </c>
      <c r="T3337" s="14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09"/>
        <v>27.777799999999999</v>
      </c>
      <c r="Q3338" s="10" t="s">
        <v>8315</v>
      </c>
      <c r="R3338" t="s">
        <v>8316</v>
      </c>
      <c r="S3338" s="13">
        <f t="shared" si="211"/>
        <v>42437.398680555561</v>
      </c>
      <c r="T3338" s="14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09"/>
        <v>81.029399999999995</v>
      </c>
      <c r="Q3339" s="10" t="s">
        <v>8315</v>
      </c>
      <c r="R3339" t="s">
        <v>8316</v>
      </c>
      <c r="S3339" s="13">
        <f t="shared" si="211"/>
        <v>41901.282025462962</v>
      </c>
      <c r="T3339" s="14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09"/>
        <v>136.84819999999999</v>
      </c>
      <c r="Q3340" s="10" t="s">
        <v>8315</v>
      </c>
      <c r="R3340" t="s">
        <v>8316</v>
      </c>
      <c r="S3340" s="13">
        <f t="shared" si="211"/>
        <v>42769.574999999997</v>
      </c>
      <c r="T3340" s="14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09"/>
        <v>177.61699999999999</v>
      </c>
      <c r="Q3341" s="10" t="s">
        <v>8315</v>
      </c>
      <c r="R3341" t="s">
        <v>8316</v>
      </c>
      <c r="S3341" s="13">
        <f t="shared" si="211"/>
        <v>42549.665717592594</v>
      </c>
      <c r="T3341" s="14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09"/>
        <v>109.0789</v>
      </c>
      <c r="Q3342" s="10" t="s">
        <v>8315</v>
      </c>
      <c r="R3342" t="s">
        <v>8316</v>
      </c>
      <c r="S3342" s="13">
        <f t="shared" si="211"/>
        <v>42685.974004629628</v>
      </c>
      <c r="T3342" s="14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09"/>
        <v>119.6429</v>
      </c>
      <c r="Q3343" s="10" t="s">
        <v>8315</v>
      </c>
      <c r="R3343" t="s">
        <v>8316</v>
      </c>
      <c r="S3343" s="13">
        <f t="shared" si="211"/>
        <v>42510.798854166671</v>
      </c>
      <c r="T3343" s="14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09"/>
        <v>78.205100000000002</v>
      </c>
      <c r="Q3344" s="10" t="s">
        <v>8315</v>
      </c>
      <c r="R3344" t="s">
        <v>8316</v>
      </c>
      <c r="S3344" s="13">
        <f t="shared" si="211"/>
        <v>42062.296412037031</v>
      </c>
      <c r="T3344" s="14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09"/>
        <v>52.173900000000003</v>
      </c>
      <c r="Q3345" s="10" t="s">
        <v>8315</v>
      </c>
      <c r="R3345" t="s">
        <v>8316</v>
      </c>
      <c r="S3345" s="13">
        <f t="shared" si="211"/>
        <v>42452.916481481487</v>
      </c>
      <c r="T3345" s="14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09"/>
        <v>114.125</v>
      </c>
      <c r="Q3346" s="10" t="s">
        <v>8315</v>
      </c>
      <c r="R3346" t="s">
        <v>8316</v>
      </c>
      <c r="S3346" s="13">
        <f t="shared" si="211"/>
        <v>41851.200150462959</v>
      </c>
      <c r="T3346" s="14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1"/>
        <v>42053.106111111112</v>
      </c>
      <c r="T3347" s="14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09"/>
        <v>91.666700000000006</v>
      </c>
      <c r="Q3348" s="10" t="s">
        <v>8315</v>
      </c>
      <c r="R3348" t="s">
        <v>8316</v>
      </c>
      <c r="S3348" s="13">
        <f t="shared" si="211"/>
        <v>42054.024421296301</v>
      </c>
      <c r="T3348" s="14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09"/>
        <v>108.5909</v>
      </c>
      <c r="Q3349" s="10" t="s">
        <v>8315</v>
      </c>
      <c r="R3349" t="s">
        <v>8316</v>
      </c>
      <c r="S3349" s="13">
        <f t="shared" si="211"/>
        <v>42484.551550925928</v>
      </c>
      <c r="T3349" s="14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09"/>
        <v>69.822800000000001</v>
      </c>
      <c r="Q3350" s="10" t="s">
        <v>8315</v>
      </c>
      <c r="R3350" t="s">
        <v>8316</v>
      </c>
      <c r="S3350" s="13">
        <f t="shared" si="211"/>
        <v>42466.558796296296</v>
      </c>
      <c r="T3350" s="14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09"/>
        <v>109.5714</v>
      </c>
      <c r="Q3351" s="10" t="s">
        <v>8315</v>
      </c>
      <c r="R3351" t="s">
        <v>8316</v>
      </c>
      <c r="S3351" s="13">
        <f t="shared" si="211"/>
        <v>42513.110787037032</v>
      </c>
      <c r="T3351" s="14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09"/>
        <v>71.666700000000006</v>
      </c>
      <c r="Q3352" s="10" t="s">
        <v>8315</v>
      </c>
      <c r="R3352" t="s">
        <v>8316</v>
      </c>
      <c r="S3352" s="13">
        <f t="shared" si="211"/>
        <v>42302.701516203699</v>
      </c>
      <c r="T3352" s="14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09"/>
        <v>93.611099999999993</v>
      </c>
      <c r="Q3353" s="10" t="s">
        <v>8315</v>
      </c>
      <c r="R3353" t="s">
        <v>8316</v>
      </c>
      <c r="S3353" s="13">
        <f t="shared" si="211"/>
        <v>41806.395428240743</v>
      </c>
      <c r="T3353" s="14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1"/>
        <v>42495.992800925931</v>
      </c>
      <c r="T3354" s="14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09"/>
        <v>35.795499999999997</v>
      </c>
      <c r="Q3355" s="10" t="s">
        <v>8315</v>
      </c>
      <c r="R3355" t="s">
        <v>8316</v>
      </c>
      <c r="S3355" s="13">
        <f t="shared" si="211"/>
        <v>42479.432291666672</v>
      </c>
      <c r="T3355" s="14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1"/>
        <v>42270.7269212963</v>
      </c>
      <c r="T3356" s="14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09"/>
        <v>147.33330000000001</v>
      </c>
      <c r="Q3357" s="10" t="s">
        <v>8315</v>
      </c>
      <c r="R3357" t="s">
        <v>8316</v>
      </c>
      <c r="S3357" s="13">
        <f t="shared" si="211"/>
        <v>42489.619525462964</v>
      </c>
      <c r="T3357" s="14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09"/>
        <v>56.333300000000001</v>
      </c>
      <c r="Q3358" s="10" t="s">
        <v>8315</v>
      </c>
      <c r="R3358" t="s">
        <v>8316</v>
      </c>
      <c r="S3358" s="13">
        <f t="shared" si="211"/>
        <v>42536.815648148149</v>
      </c>
      <c r="T3358" s="14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09"/>
        <v>96.1905</v>
      </c>
      <c r="Q3359" s="10" t="s">
        <v>8315</v>
      </c>
      <c r="R3359" t="s">
        <v>8316</v>
      </c>
      <c r="S3359" s="13">
        <f t="shared" si="211"/>
        <v>41822.417939814812</v>
      </c>
      <c r="T3359" s="14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09"/>
        <v>63.574100000000001</v>
      </c>
      <c r="Q3360" s="10" t="s">
        <v>8315</v>
      </c>
      <c r="R3360" t="s">
        <v>8316</v>
      </c>
      <c r="S3360" s="13">
        <f t="shared" si="211"/>
        <v>41932.311099537037</v>
      </c>
      <c r="T3360" s="14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09"/>
        <v>184.7826</v>
      </c>
      <c r="Q3361" s="10" t="s">
        <v>8315</v>
      </c>
      <c r="R3361" t="s">
        <v>8316</v>
      </c>
      <c r="S3361" s="13">
        <f t="shared" si="211"/>
        <v>42746.057106481487</v>
      </c>
      <c r="T3361" s="14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09"/>
        <v>126.7222</v>
      </c>
      <c r="Q3362" s="10" t="s">
        <v>8315</v>
      </c>
      <c r="R3362" t="s">
        <v>8316</v>
      </c>
      <c r="S3362" s="13">
        <f t="shared" si="211"/>
        <v>42697.082673611112</v>
      </c>
      <c r="T3362" s="14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09"/>
        <v>83.426500000000004</v>
      </c>
      <c r="Q3363" s="10" t="s">
        <v>8315</v>
      </c>
      <c r="R3363" t="s">
        <v>8316</v>
      </c>
      <c r="S3363" s="13">
        <f t="shared" si="211"/>
        <v>41866.025347222225</v>
      </c>
      <c r="T3363" s="14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1"/>
        <v>42056.091631944444</v>
      </c>
      <c r="T3364" s="14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09"/>
        <v>302.30770000000001</v>
      </c>
      <c r="Q3365" s="10" t="s">
        <v>8315</v>
      </c>
      <c r="R3365" t="s">
        <v>8316</v>
      </c>
      <c r="S3365" s="13">
        <f t="shared" si="211"/>
        <v>41851.771354166667</v>
      </c>
      <c r="T3365" s="14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09"/>
        <v>44.1389</v>
      </c>
      <c r="Q3366" s="10" t="s">
        <v>8315</v>
      </c>
      <c r="R3366" t="s">
        <v>8316</v>
      </c>
      <c r="S3366" s="13">
        <f t="shared" si="211"/>
        <v>42422.977418981478</v>
      </c>
      <c r="T3366" s="14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09"/>
        <v>866.66669999999999</v>
      </c>
      <c r="Q3367" s="10" t="s">
        <v>8315</v>
      </c>
      <c r="R3367" t="s">
        <v>8316</v>
      </c>
      <c r="S3367" s="13">
        <f t="shared" si="211"/>
        <v>42321.101759259262</v>
      </c>
      <c r="T3367" s="14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09"/>
        <v>61.3889</v>
      </c>
      <c r="Q3368" s="10" t="s">
        <v>8315</v>
      </c>
      <c r="R3368" t="s">
        <v>8316</v>
      </c>
      <c r="S3368" s="13">
        <f t="shared" si="211"/>
        <v>42107.067557870367</v>
      </c>
      <c r="T3368" s="14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09"/>
        <v>29.666699999999999</v>
      </c>
      <c r="Q3369" s="10" t="s">
        <v>8315</v>
      </c>
      <c r="R3369" t="s">
        <v>8316</v>
      </c>
      <c r="S3369" s="13">
        <f t="shared" si="211"/>
        <v>42192.933958333335</v>
      </c>
      <c r="T3369" s="14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09"/>
        <v>45.478299999999997</v>
      </c>
      <c r="Q3370" s="10" t="s">
        <v>8315</v>
      </c>
      <c r="R3370" t="s">
        <v>8316</v>
      </c>
      <c r="S3370" s="13">
        <f t="shared" si="211"/>
        <v>41969.199756944443</v>
      </c>
      <c r="T3370" s="14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09"/>
        <v>96.203699999999998</v>
      </c>
      <c r="Q3371" s="10" t="s">
        <v>8315</v>
      </c>
      <c r="R3371" t="s">
        <v>8316</v>
      </c>
      <c r="S3371" s="13">
        <f t="shared" si="211"/>
        <v>42690.041435185187</v>
      </c>
      <c r="T3371" s="14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09"/>
        <v>67.923100000000005</v>
      </c>
      <c r="Q3372" s="10" t="s">
        <v>8315</v>
      </c>
      <c r="R3372" t="s">
        <v>8316</v>
      </c>
      <c r="S3372" s="13">
        <f t="shared" si="211"/>
        <v>42690.334317129629</v>
      </c>
      <c r="T3372" s="14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09"/>
        <v>30.777799999999999</v>
      </c>
      <c r="Q3373" s="10" t="s">
        <v>8315</v>
      </c>
      <c r="R3373" t="s">
        <v>8316</v>
      </c>
      <c r="S3373" s="13">
        <f t="shared" si="211"/>
        <v>42312.874594907407</v>
      </c>
      <c r="T3373" s="14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09"/>
        <v>38.333300000000001</v>
      </c>
      <c r="Q3374" s="10" t="s">
        <v>8315</v>
      </c>
      <c r="R3374" t="s">
        <v>8316</v>
      </c>
      <c r="S3374" s="13">
        <f t="shared" si="211"/>
        <v>41855.548101851848</v>
      </c>
      <c r="T3374" s="14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09"/>
        <v>66.833299999999994</v>
      </c>
      <c r="Q3375" s="10" t="s">
        <v>8315</v>
      </c>
      <c r="R3375" t="s">
        <v>8316</v>
      </c>
      <c r="S3375" s="13">
        <f t="shared" si="211"/>
        <v>42179.854629629626</v>
      </c>
      <c r="T3375" s="14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09"/>
        <v>71.730800000000002</v>
      </c>
      <c r="Q3376" s="10" t="s">
        <v>8315</v>
      </c>
      <c r="R3376" t="s">
        <v>8316</v>
      </c>
      <c r="S3376" s="13">
        <f t="shared" si="211"/>
        <v>42275.731666666667</v>
      </c>
      <c r="T3376" s="14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09"/>
        <v>176.47059999999999</v>
      </c>
      <c r="Q3377" s="10" t="s">
        <v>8315</v>
      </c>
      <c r="R3377" t="s">
        <v>8316</v>
      </c>
      <c r="S3377" s="13">
        <f t="shared" si="211"/>
        <v>41765.610798611109</v>
      </c>
      <c r="T3377" s="14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09"/>
        <v>421.1053</v>
      </c>
      <c r="Q3378" s="10" t="s">
        <v>8315</v>
      </c>
      <c r="R3378" t="s">
        <v>8316</v>
      </c>
      <c r="S3378" s="13">
        <f t="shared" si="211"/>
        <v>42059.701319444444</v>
      </c>
      <c r="T3378" s="14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09"/>
        <v>104.98699999999999</v>
      </c>
      <c r="Q3379" s="10" t="s">
        <v>8315</v>
      </c>
      <c r="R3379" t="s">
        <v>8316</v>
      </c>
      <c r="S3379" s="13">
        <f t="shared" si="211"/>
        <v>42053.732627314821</v>
      </c>
      <c r="T3379" s="14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09"/>
        <v>28.1905</v>
      </c>
      <c r="Q3380" s="10" t="s">
        <v>8315</v>
      </c>
      <c r="R3380" t="s">
        <v>8316</v>
      </c>
      <c r="S3380" s="13">
        <f t="shared" si="211"/>
        <v>41858.355393518519</v>
      </c>
      <c r="T3380" s="14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09"/>
        <v>54.552599999999998</v>
      </c>
      <c r="Q3381" s="10" t="s">
        <v>8315</v>
      </c>
      <c r="R3381" t="s">
        <v>8316</v>
      </c>
      <c r="S3381" s="13">
        <f t="shared" si="211"/>
        <v>42225.513888888891</v>
      </c>
      <c r="T3381" s="14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09"/>
        <v>111.8929</v>
      </c>
      <c r="Q3382" s="10" t="s">
        <v>8315</v>
      </c>
      <c r="R3382" t="s">
        <v>8316</v>
      </c>
      <c r="S3382" s="13">
        <f t="shared" si="211"/>
        <v>41937.95344907407</v>
      </c>
      <c r="T3382" s="14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09"/>
        <v>85.208299999999994</v>
      </c>
      <c r="Q3383" s="10" t="s">
        <v>8315</v>
      </c>
      <c r="R3383" t="s">
        <v>8316</v>
      </c>
      <c r="S3383" s="13">
        <f t="shared" si="211"/>
        <v>42044.184988425928</v>
      </c>
      <c r="T3383" s="14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09"/>
        <v>76.652199999999993</v>
      </c>
      <c r="Q3384" s="10" t="s">
        <v>8315</v>
      </c>
      <c r="R3384" t="s">
        <v>8316</v>
      </c>
      <c r="S3384" s="13">
        <f t="shared" si="211"/>
        <v>42559.431203703702</v>
      </c>
      <c r="T3384" s="14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09"/>
        <v>65.166700000000006</v>
      </c>
      <c r="Q3385" s="10" t="s">
        <v>8315</v>
      </c>
      <c r="R3385" t="s">
        <v>8316</v>
      </c>
      <c r="S3385" s="13">
        <f t="shared" si="211"/>
        <v>42524.782638888893</v>
      </c>
      <c r="T3385" s="14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09"/>
        <v>93.760300000000001</v>
      </c>
      <c r="Q3386" s="10" t="s">
        <v>8315</v>
      </c>
      <c r="R3386" t="s">
        <v>8316</v>
      </c>
      <c r="S3386" s="13">
        <f t="shared" si="211"/>
        <v>42292.087592592594</v>
      </c>
      <c r="T3386" s="14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09"/>
        <v>133.33330000000001</v>
      </c>
      <c r="Q3387" s="10" t="s">
        <v>8315</v>
      </c>
      <c r="R3387" t="s">
        <v>8316</v>
      </c>
      <c r="S3387" s="13">
        <f t="shared" si="211"/>
        <v>41953.8675</v>
      </c>
      <c r="T3387" s="14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09"/>
        <v>51.219499999999996</v>
      </c>
      <c r="Q3388" s="10" t="s">
        <v>8315</v>
      </c>
      <c r="R3388" t="s">
        <v>8316</v>
      </c>
      <c r="S3388" s="13">
        <f t="shared" si="211"/>
        <v>41946.644745370373</v>
      </c>
      <c r="T3388" s="14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ref="P3389:P3452" si="213">IFERROR(ROUND(E3389/L3389,4),"N/A")</f>
        <v>100.17140000000001</v>
      </c>
      <c r="Q3389" s="10" t="s">
        <v>8315</v>
      </c>
      <c r="R3389" t="s">
        <v>8316</v>
      </c>
      <c r="S3389" s="13">
        <f t="shared" si="211"/>
        <v>41947.762592592589</v>
      </c>
      <c r="T3389" s="14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3"/>
        <v>34.6</v>
      </c>
      <c r="Q3390" s="10" t="s">
        <v>8315</v>
      </c>
      <c r="R3390" t="s">
        <v>8316</v>
      </c>
      <c r="S3390" s="13">
        <f t="shared" si="211"/>
        <v>42143.461122685185</v>
      </c>
      <c r="T3390" s="14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3"/>
        <v>184.67740000000001</v>
      </c>
      <c r="Q3391" s="10" t="s">
        <v>8315</v>
      </c>
      <c r="R3391" t="s">
        <v>8316</v>
      </c>
      <c r="S3391" s="13">
        <f t="shared" si="211"/>
        <v>42494.563449074078</v>
      </c>
      <c r="T3391" s="14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3"/>
        <v>69.818200000000004</v>
      </c>
      <c r="Q3392" s="10" t="s">
        <v>8315</v>
      </c>
      <c r="R3392" t="s">
        <v>8316</v>
      </c>
      <c r="S3392" s="13">
        <f t="shared" si="211"/>
        <v>41815.774826388886</v>
      </c>
      <c r="T3392" s="14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3"/>
        <v>61.944400000000002</v>
      </c>
      <c r="Q3393" s="10" t="s">
        <v>8315</v>
      </c>
      <c r="R3393" t="s">
        <v>8316</v>
      </c>
      <c r="S3393" s="13">
        <f t="shared" si="211"/>
        <v>41830.545694444445</v>
      </c>
      <c r="T3393" s="14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0"/>
        <v>100</v>
      </c>
      <c r="P3394">
        <f t="shared" si="213"/>
        <v>41.666699999999999</v>
      </c>
      <c r="Q3394" s="10" t="s">
        <v>8315</v>
      </c>
      <c r="R3394" t="s">
        <v>8316</v>
      </c>
      <c r="S3394" s="13">
        <f t="shared" si="211"/>
        <v>42446.845543981486</v>
      </c>
      <c r="T3394" s="14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4">ROUND(E3395/D3395*100,0)</f>
        <v>106</v>
      </c>
      <c r="P3395">
        <f t="shared" si="213"/>
        <v>36.068199999999997</v>
      </c>
      <c r="Q3395" s="10" t="s">
        <v>8315</v>
      </c>
      <c r="R3395" t="s">
        <v>8316</v>
      </c>
      <c r="S3395" s="13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5"/>
        <v>41817.59542824074</v>
      </c>
      <c r="T3396" s="14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3"/>
        <v>24.2105</v>
      </c>
      <c r="Q3397" s="10" t="s">
        <v>8315</v>
      </c>
      <c r="R3397" t="s">
        <v>8316</v>
      </c>
      <c r="S3397" s="13">
        <f t="shared" si="215"/>
        <v>42140.712314814817</v>
      </c>
      <c r="T3397" s="14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3"/>
        <v>55.892899999999997</v>
      </c>
      <c r="Q3398" s="10" t="s">
        <v>8315</v>
      </c>
      <c r="R3398" t="s">
        <v>8316</v>
      </c>
      <c r="S3398" s="13">
        <f t="shared" si="215"/>
        <v>41764.44663194444</v>
      </c>
      <c r="T3398" s="14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3"/>
        <v>11.666700000000001</v>
      </c>
      <c r="Q3399" s="10" t="s">
        <v>8315</v>
      </c>
      <c r="R3399" t="s">
        <v>8316</v>
      </c>
      <c r="S3399" s="13">
        <f t="shared" si="215"/>
        <v>42378.478344907402</v>
      </c>
      <c r="T3399" s="14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3"/>
        <v>68.353800000000007</v>
      </c>
      <c r="Q3400" s="10" t="s">
        <v>8315</v>
      </c>
      <c r="R3400" t="s">
        <v>8316</v>
      </c>
      <c r="S3400" s="13">
        <f t="shared" si="215"/>
        <v>41941.75203703704</v>
      </c>
      <c r="T3400" s="14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3"/>
        <v>27.065200000000001</v>
      </c>
      <c r="Q3401" s="10" t="s">
        <v>8315</v>
      </c>
      <c r="R3401" t="s">
        <v>8316</v>
      </c>
      <c r="S3401" s="13">
        <f t="shared" si="215"/>
        <v>42026.920428240745</v>
      </c>
      <c r="T3401" s="14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3"/>
        <v>118.1294</v>
      </c>
      <c r="Q3402" s="10" t="s">
        <v>8315</v>
      </c>
      <c r="R3402" t="s">
        <v>8316</v>
      </c>
      <c r="S3402" s="13">
        <f t="shared" si="215"/>
        <v>41834.953865740739</v>
      </c>
      <c r="T3402" s="14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3"/>
        <v>44.757599999999996</v>
      </c>
      <c r="Q3403" s="10" t="s">
        <v>8315</v>
      </c>
      <c r="R3403" t="s">
        <v>8316</v>
      </c>
      <c r="S3403" s="13">
        <f t="shared" si="215"/>
        <v>42193.723912037036</v>
      </c>
      <c r="T3403" s="14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3"/>
        <v>99.787899999999993</v>
      </c>
      <c r="Q3404" s="10" t="s">
        <v>8315</v>
      </c>
      <c r="R3404" t="s">
        <v>8316</v>
      </c>
      <c r="S3404" s="13">
        <f t="shared" si="215"/>
        <v>42290.61855324074</v>
      </c>
      <c r="T3404" s="14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3"/>
        <v>117.64709999999999</v>
      </c>
      <c r="Q3405" s="10" t="s">
        <v>8315</v>
      </c>
      <c r="R3405" t="s">
        <v>8316</v>
      </c>
      <c r="S3405" s="13">
        <f t="shared" si="215"/>
        <v>42150.462083333332</v>
      </c>
      <c r="T3405" s="14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3"/>
        <v>203.33330000000001</v>
      </c>
      <c r="Q3406" s="10" t="s">
        <v>8315</v>
      </c>
      <c r="R3406" t="s">
        <v>8316</v>
      </c>
      <c r="S3406" s="13">
        <f t="shared" si="215"/>
        <v>42152.503495370373</v>
      </c>
      <c r="T3406" s="14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3"/>
        <v>28.323499999999999</v>
      </c>
      <c r="Q3407" s="10" t="s">
        <v>8315</v>
      </c>
      <c r="R3407" t="s">
        <v>8316</v>
      </c>
      <c r="S3407" s="13">
        <f t="shared" si="215"/>
        <v>42410.017199074078</v>
      </c>
      <c r="T3407" s="14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3"/>
        <v>110.2308</v>
      </c>
      <c r="Q3408" s="10" t="s">
        <v>8315</v>
      </c>
      <c r="R3408" t="s">
        <v>8316</v>
      </c>
      <c r="S3408" s="13">
        <f t="shared" si="215"/>
        <v>41791.492777777778</v>
      </c>
      <c r="T3408" s="14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3"/>
        <v>31.970099999999999</v>
      </c>
      <c r="Q3409" s="10" t="s">
        <v>8315</v>
      </c>
      <c r="R3409" t="s">
        <v>8316</v>
      </c>
      <c r="S3409" s="13">
        <f t="shared" si="215"/>
        <v>41796.422326388885</v>
      </c>
      <c r="T3409" s="14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3"/>
        <v>58.6111</v>
      </c>
      <c r="Q3410" s="10" t="s">
        <v>8315</v>
      </c>
      <c r="R3410" t="s">
        <v>8316</v>
      </c>
      <c r="S3410" s="13">
        <f t="shared" si="215"/>
        <v>41808.991944444446</v>
      </c>
      <c r="T3410" s="14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3"/>
        <v>29.428599999999999</v>
      </c>
      <c r="Q3411" s="10" t="s">
        <v>8315</v>
      </c>
      <c r="R3411" t="s">
        <v>8316</v>
      </c>
      <c r="S3411" s="13">
        <f t="shared" si="215"/>
        <v>42544.814328703709</v>
      </c>
      <c r="T3411" s="14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3"/>
        <v>81.375</v>
      </c>
      <c r="Q3412" s="10" t="s">
        <v>8315</v>
      </c>
      <c r="R3412" t="s">
        <v>8316</v>
      </c>
      <c r="S3412" s="13">
        <f t="shared" si="215"/>
        <v>42500.041550925926</v>
      </c>
      <c r="T3412" s="14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3"/>
        <v>199.16669999999999</v>
      </c>
      <c r="Q3413" s="10" t="s">
        <v>8315</v>
      </c>
      <c r="R3413" t="s">
        <v>8316</v>
      </c>
      <c r="S3413" s="13">
        <f t="shared" si="215"/>
        <v>42265.022824074069</v>
      </c>
      <c r="T3413" s="14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3"/>
        <v>115.38460000000001</v>
      </c>
      <c r="Q3414" s="10" t="s">
        <v>8315</v>
      </c>
      <c r="R3414" t="s">
        <v>8316</v>
      </c>
      <c r="S3414" s="13">
        <f t="shared" si="215"/>
        <v>41879.959050925929</v>
      </c>
      <c r="T3414" s="14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3"/>
        <v>46.428600000000003</v>
      </c>
      <c r="Q3415" s="10" t="s">
        <v>8315</v>
      </c>
      <c r="R3415" t="s">
        <v>8316</v>
      </c>
      <c r="S3415" s="13">
        <f t="shared" si="215"/>
        <v>42053.733078703706</v>
      </c>
      <c r="T3415" s="14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3"/>
        <v>70.568200000000004</v>
      </c>
      <c r="Q3416" s="10" t="s">
        <v>8315</v>
      </c>
      <c r="R3416" t="s">
        <v>8316</v>
      </c>
      <c r="S3416" s="13">
        <f t="shared" si="215"/>
        <v>42675.832465277781</v>
      </c>
      <c r="T3416" s="14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3"/>
        <v>22.222200000000001</v>
      </c>
      <c r="Q3417" s="10" t="s">
        <v>8315</v>
      </c>
      <c r="R3417" t="s">
        <v>8316</v>
      </c>
      <c r="S3417" s="13">
        <f t="shared" si="215"/>
        <v>42467.144166666665</v>
      </c>
      <c r="T3417" s="14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3"/>
        <v>159.4667</v>
      </c>
      <c r="Q3418" s="10" t="s">
        <v>8315</v>
      </c>
      <c r="R3418" t="s">
        <v>8316</v>
      </c>
      <c r="S3418" s="13">
        <f t="shared" si="215"/>
        <v>42089.412557870368</v>
      </c>
      <c r="T3418" s="14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3"/>
        <v>37.777999999999999</v>
      </c>
      <c r="Q3419" s="10" t="s">
        <v>8315</v>
      </c>
      <c r="R3419" t="s">
        <v>8316</v>
      </c>
      <c r="S3419" s="13">
        <f t="shared" si="215"/>
        <v>41894.91375</v>
      </c>
      <c r="T3419" s="14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3"/>
        <v>72.053600000000003</v>
      </c>
      <c r="Q3420" s="10" t="s">
        <v>8315</v>
      </c>
      <c r="R3420" t="s">
        <v>8316</v>
      </c>
      <c r="S3420" s="13">
        <f t="shared" si="215"/>
        <v>41752.83457175926</v>
      </c>
      <c r="T3420" s="14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3"/>
        <v>63.695700000000002</v>
      </c>
      <c r="Q3421" s="10" t="s">
        <v>8315</v>
      </c>
      <c r="R3421" t="s">
        <v>8316</v>
      </c>
      <c r="S3421" s="13">
        <f t="shared" si="215"/>
        <v>42448.821585648147</v>
      </c>
      <c r="T3421" s="14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3"/>
        <v>28.411799999999999</v>
      </c>
      <c r="Q3422" s="10" t="s">
        <v>8315</v>
      </c>
      <c r="R3422" t="s">
        <v>8316</v>
      </c>
      <c r="S3422" s="13">
        <f t="shared" si="215"/>
        <v>42405.090300925927</v>
      </c>
      <c r="T3422" s="14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3"/>
        <v>103.21429999999999</v>
      </c>
      <c r="Q3423" s="10" t="s">
        <v>8315</v>
      </c>
      <c r="R3423" t="s">
        <v>8316</v>
      </c>
      <c r="S3423" s="13">
        <f t="shared" si="215"/>
        <v>42037.791238425925</v>
      </c>
      <c r="T3423" s="14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3"/>
        <v>71.152199999999993</v>
      </c>
      <c r="Q3424" s="10" t="s">
        <v>8315</v>
      </c>
      <c r="R3424" t="s">
        <v>8316</v>
      </c>
      <c r="S3424" s="13">
        <f t="shared" si="215"/>
        <v>42323.562222222223</v>
      </c>
      <c r="T3424" s="14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5"/>
        <v>42088.911354166667</v>
      </c>
      <c r="T3425" s="14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3"/>
        <v>81.776300000000006</v>
      </c>
      <c r="Q3426" s="10" t="s">
        <v>8315</v>
      </c>
      <c r="R3426" t="s">
        <v>8316</v>
      </c>
      <c r="S3426" s="13">
        <f t="shared" si="215"/>
        <v>42018.676898148144</v>
      </c>
      <c r="T3426" s="14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3"/>
        <v>297.02980000000002</v>
      </c>
      <c r="Q3427" s="10" t="s">
        <v>8315</v>
      </c>
      <c r="R3427" t="s">
        <v>8316</v>
      </c>
      <c r="S3427" s="13">
        <f t="shared" si="215"/>
        <v>41884.617314814815</v>
      </c>
      <c r="T3427" s="14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3"/>
        <v>46.609200000000001</v>
      </c>
      <c r="Q3428" s="10" t="s">
        <v>8315</v>
      </c>
      <c r="R3428" t="s">
        <v>8316</v>
      </c>
      <c r="S3428" s="13">
        <f t="shared" si="215"/>
        <v>41884.056747685187</v>
      </c>
      <c r="T3428" s="14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3"/>
        <v>51.7241</v>
      </c>
      <c r="Q3429" s="10" t="s">
        <v>8315</v>
      </c>
      <c r="R3429" t="s">
        <v>8316</v>
      </c>
      <c r="S3429" s="13">
        <f t="shared" si="215"/>
        <v>41792.645277777774</v>
      </c>
      <c r="T3429" s="14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3"/>
        <v>40.2941</v>
      </c>
      <c r="Q3430" s="10" t="s">
        <v>8315</v>
      </c>
      <c r="R3430" t="s">
        <v>8316</v>
      </c>
      <c r="S3430" s="13">
        <f t="shared" si="215"/>
        <v>42038.720451388886</v>
      </c>
      <c r="T3430" s="14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5"/>
        <v>42662.021539351852</v>
      </c>
      <c r="T3431" s="14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3"/>
        <v>30.1526</v>
      </c>
      <c r="Q3432" s="10" t="s">
        <v>8315</v>
      </c>
      <c r="R3432" t="s">
        <v>8316</v>
      </c>
      <c r="S3432" s="13">
        <f t="shared" si="215"/>
        <v>41820.945613425924</v>
      </c>
      <c r="T3432" s="14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3"/>
        <v>95.238100000000003</v>
      </c>
      <c r="Q3433" s="10" t="s">
        <v>8315</v>
      </c>
      <c r="R3433" t="s">
        <v>8316</v>
      </c>
      <c r="S3433" s="13">
        <f t="shared" si="215"/>
        <v>41839.730937500004</v>
      </c>
      <c r="T3433" s="14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3"/>
        <v>52.214300000000001</v>
      </c>
      <c r="Q3434" s="10" t="s">
        <v>8315</v>
      </c>
      <c r="R3434" t="s">
        <v>8316</v>
      </c>
      <c r="S3434" s="13">
        <f t="shared" si="215"/>
        <v>42380.581180555557</v>
      </c>
      <c r="T3434" s="14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3"/>
        <v>134.1549</v>
      </c>
      <c r="Q3435" s="10" t="s">
        <v>8315</v>
      </c>
      <c r="R3435" t="s">
        <v>8316</v>
      </c>
      <c r="S3435" s="13">
        <f t="shared" si="215"/>
        <v>41776.063136574077</v>
      </c>
      <c r="T3435" s="14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3"/>
        <v>62.827399999999997</v>
      </c>
      <c r="Q3436" s="10" t="s">
        <v>8315</v>
      </c>
      <c r="R3436" t="s">
        <v>8316</v>
      </c>
      <c r="S3436" s="13">
        <f t="shared" si="215"/>
        <v>41800.380428240744</v>
      </c>
      <c r="T3436" s="14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3"/>
        <v>58.947400000000002</v>
      </c>
      <c r="Q3437" s="10" t="s">
        <v>8315</v>
      </c>
      <c r="R3437" t="s">
        <v>8316</v>
      </c>
      <c r="S3437" s="13">
        <f t="shared" si="215"/>
        <v>42572.61681712963</v>
      </c>
      <c r="T3437" s="14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3"/>
        <v>143.10810000000001</v>
      </c>
      <c r="Q3438" s="10" t="s">
        <v>8315</v>
      </c>
      <c r="R3438" t="s">
        <v>8316</v>
      </c>
      <c r="S3438" s="13">
        <f t="shared" si="215"/>
        <v>41851.541585648149</v>
      </c>
      <c r="T3438" s="14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3"/>
        <v>84.166700000000006</v>
      </c>
      <c r="Q3439" s="10" t="s">
        <v>8315</v>
      </c>
      <c r="R3439" t="s">
        <v>8316</v>
      </c>
      <c r="S3439" s="13">
        <f t="shared" si="215"/>
        <v>42205.710879629631</v>
      </c>
      <c r="T3439" s="14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3"/>
        <v>186.07140000000001</v>
      </c>
      <c r="Q3440" s="10" t="s">
        <v>8315</v>
      </c>
      <c r="R3440" t="s">
        <v>8316</v>
      </c>
      <c r="S3440" s="13">
        <f t="shared" si="215"/>
        <v>42100.927858796291</v>
      </c>
      <c r="T3440" s="14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3"/>
        <v>89.785600000000002</v>
      </c>
      <c r="Q3441" s="10" t="s">
        <v>8315</v>
      </c>
      <c r="R3441" t="s">
        <v>8316</v>
      </c>
      <c r="S3441" s="13">
        <f t="shared" si="215"/>
        <v>42374.911226851851</v>
      </c>
      <c r="T3441" s="14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3"/>
        <v>64.157600000000002</v>
      </c>
      <c r="Q3442" s="10" t="s">
        <v>8315</v>
      </c>
      <c r="R3442" t="s">
        <v>8316</v>
      </c>
      <c r="S3442" s="13">
        <f t="shared" si="215"/>
        <v>41809.12300925926</v>
      </c>
      <c r="T3442" s="14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3"/>
        <v>59.651200000000003</v>
      </c>
      <c r="Q3443" s="10" t="s">
        <v>8315</v>
      </c>
      <c r="R3443" t="s">
        <v>8316</v>
      </c>
      <c r="S3443" s="13">
        <f t="shared" si="215"/>
        <v>42294.429641203707</v>
      </c>
      <c r="T3443" s="14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5"/>
        <v>42124.841111111105</v>
      </c>
      <c r="T3444" s="14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3"/>
        <v>41.222200000000001</v>
      </c>
      <c r="Q3445" s="10" t="s">
        <v>8315</v>
      </c>
      <c r="R3445" t="s">
        <v>8316</v>
      </c>
      <c r="S3445" s="13">
        <f t="shared" si="215"/>
        <v>41861.524837962963</v>
      </c>
      <c r="T3445" s="14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5"/>
        <v>42521.291504629626</v>
      </c>
      <c r="T3446" s="14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3"/>
        <v>64.516099999999994</v>
      </c>
      <c r="Q3447" s="10" t="s">
        <v>8315</v>
      </c>
      <c r="R3447" t="s">
        <v>8316</v>
      </c>
      <c r="S3447" s="13">
        <f t="shared" si="215"/>
        <v>42272.530509259261</v>
      </c>
      <c r="T3447" s="14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5"/>
        <v>42016.832465277781</v>
      </c>
      <c r="T3448" s="14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5"/>
        <v>42402.889027777783</v>
      </c>
      <c r="T3449" s="14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3"/>
        <v>51.222200000000001</v>
      </c>
      <c r="Q3450" s="10" t="s">
        <v>8315</v>
      </c>
      <c r="R3450" t="s">
        <v>8316</v>
      </c>
      <c r="S3450" s="13">
        <f t="shared" si="215"/>
        <v>41960.119085648148</v>
      </c>
      <c r="T3450" s="14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5"/>
        <v>42532.052523148144</v>
      </c>
      <c r="T3451" s="14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3"/>
        <v>19.487200000000001</v>
      </c>
      <c r="Q3452" s="10" t="s">
        <v>8315</v>
      </c>
      <c r="R3452" t="s">
        <v>8316</v>
      </c>
      <c r="S3452" s="13">
        <f t="shared" si="215"/>
        <v>42036.704525462963</v>
      </c>
      <c r="T3452" s="14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ref="P3453:P3516" si="217">IFERROR(ROUND(E3453/L3453,4),"N/A")</f>
        <v>41.125</v>
      </c>
      <c r="Q3453" s="10" t="s">
        <v>8315</v>
      </c>
      <c r="R3453" t="s">
        <v>8316</v>
      </c>
      <c r="S3453" s="13">
        <f t="shared" si="215"/>
        <v>42088.723692129628</v>
      </c>
      <c r="T3453" s="14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7"/>
        <v>41.4054</v>
      </c>
      <c r="Q3454" s="10" t="s">
        <v>8315</v>
      </c>
      <c r="R3454" t="s">
        <v>8316</v>
      </c>
      <c r="S3454" s="13">
        <f t="shared" si="215"/>
        <v>41820.639189814814</v>
      </c>
      <c r="T3454" s="14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7"/>
        <v>27.5</v>
      </c>
      <c r="Q3455" s="10" t="s">
        <v>8315</v>
      </c>
      <c r="R3455" t="s">
        <v>8316</v>
      </c>
      <c r="S3455" s="13">
        <f t="shared" si="215"/>
        <v>42535.97865740741</v>
      </c>
      <c r="T3455" s="14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7"/>
        <v>33.571399999999997</v>
      </c>
      <c r="Q3456" s="10" t="s">
        <v>8315</v>
      </c>
      <c r="R3456" t="s">
        <v>8316</v>
      </c>
      <c r="S3456" s="13">
        <f t="shared" si="215"/>
        <v>41821.698599537034</v>
      </c>
      <c r="T3456" s="14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7"/>
        <v>145.86959999999999</v>
      </c>
      <c r="Q3457" s="10" t="s">
        <v>8315</v>
      </c>
      <c r="R3457" t="s">
        <v>8316</v>
      </c>
      <c r="S3457" s="13">
        <f t="shared" si="215"/>
        <v>42626.7503125</v>
      </c>
      <c r="T3457" s="14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4"/>
        <v>191</v>
      </c>
      <c r="P3458">
        <f t="shared" si="217"/>
        <v>358.6875</v>
      </c>
      <c r="Q3458" s="10" t="s">
        <v>8315</v>
      </c>
      <c r="R3458" t="s">
        <v>8316</v>
      </c>
      <c r="S3458" s="13">
        <f t="shared" si="215"/>
        <v>41821.205636574072</v>
      </c>
      <c r="T3458" s="14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8">ROUND(E3459/D3459*100,0)</f>
        <v>140</v>
      </c>
      <c r="P3459">
        <f t="shared" si="217"/>
        <v>50.9818</v>
      </c>
      <c r="Q3459" s="10" t="s">
        <v>8315</v>
      </c>
      <c r="R3459" t="s">
        <v>8316</v>
      </c>
      <c r="S3459" s="13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7"/>
        <v>45.036999999999999</v>
      </c>
      <c r="Q3460" s="10" t="s">
        <v>8315</v>
      </c>
      <c r="R3460" t="s">
        <v>8316</v>
      </c>
      <c r="S3460" s="13">
        <f t="shared" si="219"/>
        <v>42011.202581018515</v>
      </c>
      <c r="T3460" s="14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7"/>
        <v>17.527799999999999</v>
      </c>
      <c r="Q3461" s="10" t="s">
        <v>8315</v>
      </c>
      <c r="R3461" t="s">
        <v>8316</v>
      </c>
      <c r="S3461" s="13">
        <f t="shared" si="219"/>
        <v>42480.479861111111</v>
      </c>
      <c r="T3461" s="14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9"/>
        <v>41852.527222222219</v>
      </c>
      <c r="T3462" s="14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7"/>
        <v>57.916699999999999</v>
      </c>
      <c r="Q3463" s="10" t="s">
        <v>8315</v>
      </c>
      <c r="R3463" t="s">
        <v>8316</v>
      </c>
      <c r="S3463" s="13">
        <f t="shared" si="219"/>
        <v>42643.632858796293</v>
      </c>
      <c r="T3463" s="14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7"/>
        <v>29.7059</v>
      </c>
      <c r="Q3464" s="10" t="s">
        <v>8315</v>
      </c>
      <c r="R3464" t="s">
        <v>8316</v>
      </c>
      <c r="S3464" s="13">
        <f t="shared" si="219"/>
        <v>42179.898472222223</v>
      </c>
      <c r="T3464" s="14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7"/>
        <v>90.684200000000004</v>
      </c>
      <c r="Q3465" s="10" t="s">
        <v>8315</v>
      </c>
      <c r="R3465" t="s">
        <v>8316</v>
      </c>
      <c r="S3465" s="13">
        <f t="shared" si="219"/>
        <v>42612.918807870374</v>
      </c>
      <c r="T3465" s="14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7"/>
        <v>55.012700000000002</v>
      </c>
      <c r="Q3466" s="10" t="s">
        <v>8315</v>
      </c>
      <c r="R3466" t="s">
        <v>8316</v>
      </c>
      <c r="S3466" s="13">
        <f t="shared" si="219"/>
        <v>42575.130057870367</v>
      </c>
      <c r="T3466" s="14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7"/>
        <v>57.222200000000001</v>
      </c>
      <c r="Q3467" s="10" t="s">
        <v>8315</v>
      </c>
      <c r="R3467" t="s">
        <v>8316</v>
      </c>
      <c r="S3467" s="13">
        <f t="shared" si="219"/>
        <v>42200.625833333332</v>
      </c>
      <c r="T3467" s="14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7"/>
        <v>72.950800000000001</v>
      </c>
      <c r="Q3468" s="10" t="s">
        <v>8315</v>
      </c>
      <c r="R3468" t="s">
        <v>8316</v>
      </c>
      <c r="S3468" s="13">
        <f t="shared" si="219"/>
        <v>42420.019097222219</v>
      </c>
      <c r="T3468" s="14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7"/>
        <v>64.468100000000007</v>
      </c>
      <c r="Q3469" s="10" t="s">
        <v>8315</v>
      </c>
      <c r="R3469" t="s">
        <v>8316</v>
      </c>
      <c r="S3469" s="13">
        <f t="shared" si="219"/>
        <v>42053.671666666662</v>
      </c>
      <c r="T3469" s="14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7"/>
        <v>716.35289999999998</v>
      </c>
      <c r="Q3470" s="10" t="s">
        <v>8315</v>
      </c>
      <c r="R3470" t="s">
        <v>8316</v>
      </c>
      <c r="S3470" s="13">
        <f t="shared" si="219"/>
        <v>42605.765381944439</v>
      </c>
      <c r="T3470" s="14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7"/>
        <v>50.396799999999999</v>
      </c>
      <c r="Q3471" s="10" t="s">
        <v>8315</v>
      </c>
      <c r="R3471" t="s">
        <v>8316</v>
      </c>
      <c r="S3471" s="13">
        <f t="shared" si="219"/>
        <v>42458.641724537039</v>
      </c>
      <c r="T3471" s="14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7"/>
        <v>41.666699999999999</v>
      </c>
      <c r="Q3472" s="10" t="s">
        <v>8315</v>
      </c>
      <c r="R3472" t="s">
        <v>8316</v>
      </c>
      <c r="S3472" s="13">
        <f t="shared" si="219"/>
        <v>42529.022013888884</v>
      </c>
      <c r="T3472" s="14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7"/>
        <v>35.7667</v>
      </c>
      <c r="Q3473" s="10" t="s">
        <v>8315</v>
      </c>
      <c r="R3473" t="s">
        <v>8316</v>
      </c>
      <c r="S3473" s="13">
        <f t="shared" si="219"/>
        <v>41841.820486111108</v>
      </c>
      <c r="T3473" s="14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7"/>
        <v>88.739099999999993</v>
      </c>
      <c r="Q3474" s="10" t="s">
        <v>8315</v>
      </c>
      <c r="R3474" t="s">
        <v>8316</v>
      </c>
      <c r="S3474" s="13">
        <f t="shared" si="219"/>
        <v>41928.170497685183</v>
      </c>
      <c r="T3474" s="14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7"/>
        <v>148.48480000000001</v>
      </c>
      <c r="Q3475" s="10" t="s">
        <v>8315</v>
      </c>
      <c r="R3475" t="s">
        <v>8316</v>
      </c>
      <c r="S3475" s="13">
        <f t="shared" si="219"/>
        <v>42062.834444444445</v>
      </c>
      <c r="T3475" s="14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7"/>
        <v>51.794899999999998</v>
      </c>
      <c r="Q3476" s="10" t="s">
        <v>8315</v>
      </c>
      <c r="R3476" t="s">
        <v>8316</v>
      </c>
      <c r="S3476" s="13">
        <f t="shared" si="219"/>
        <v>42541.501516203702</v>
      </c>
      <c r="T3476" s="14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9"/>
        <v>41918.880833333329</v>
      </c>
      <c r="T3477" s="14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9"/>
        <v>41921.279976851853</v>
      </c>
      <c r="T3478" s="14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7"/>
        <v>53.230800000000002</v>
      </c>
      <c r="Q3479" s="10" t="s">
        <v>8315</v>
      </c>
      <c r="R3479" t="s">
        <v>8316</v>
      </c>
      <c r="S3479" s="13">
        <f t="shared" si="219"/>
        <v>42128.736608796295</v>
      </c>
      <c r="T3479" s="14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7"/>
        <v>39.596499999999999</v>
      </c>
      <c r="Q3480" s="10" t="s">
        <v>8315</v>
      </c>
      <c r="R3480" t="s">
        <v>8316</v>
      </c>
      <c r="S3480" s="13">
        <f t="shared" si="219"/>
        <v>42053.916921296302</v>
      </c>
      <c r="T3480" s="14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9"/>
        <v>41781.855092592588</v>
      </c>
      <c r="T3481" s="14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7"/>
        <v>164.61539999999999</v>
      </c>
      <c r="Q3482" s="10" t="s">
        <v>8315</v>
      </c>
      <c r="R3482" t="s">
        <v>8316</v>
      </c>
      <c r="S3482" s="13">
        <f t="shared" si="219"/>
        <v>42171.317442129628</v>
      </c>
      <c r="T3482" s="14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7"/>
        <v>125.0526</v>
      </c>
      <c r="Q3483" s="10" t="s">
        <v>8315</v>
      </c>
      <c r="R3483" t="s">
        <v>8316</v>
      </c>
      <c r="S3483" s="13">
        <f t="shared" si="219"/>
        <v>41989.24754629629</v>
      </c>
      <c r="T3483" s="14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7"/>
        <v>51.875</v>
      </c>
      <c r="Q3484" s="10" t="s">
        <v>8315</v>
      </c>
      <c r="R3484" t="s">
        <v>8316</v>
      </c>
      <c r="S3484" s="13">
        <f t="shared" si="219"/>
        <v>41796.771597222221</v>
      </c>
      <c r="T3484" s="14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7"/>
        <v>40.285699999999999</v>
      </c>
      <c r="Q3485" s="10" t="s">
        <v>8315</v>
      </c>
      <c r="R3485" t="s">
        <v>8316</v>
      </c>
      <c r="S3485" s="13">
        <f t="shared" si="219"/>
        <v>41793.668761574074</v>
      </c>
      <c r="T3485" s="14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7"/>
        <v>64.909099999999995</v>
      </c>
      <c r="Q3486" s="10" t="s">
        <v>8315</v>
      </c>
      <c r="R3486" t="s">
        <v>8316</v>
      </c>
      <c r="S3486" s="13">
        <f t="shared" si="219"/>
        <v>42506.760405092587</v>
      </c>
      <c r="T3486" s="14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7"/>
        <v>55.333300000000001</v>
      </c>
      <c r="Q3487" s="10" t="s">
        <v>8315</v>
      </c>
      <c r="R3487" t="s">
        <v>8316</v>
      </c>
      <c r="S3487" s="13">
        <f t="shared" si="219"/>
        <v>42372.693055555559</v>
      </c>
      <c r="T3487" s="14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7"/>
        <v>83.142899999999997</v>
      </c>
      <c r="Q3488" s="10" t="s">
        <v>8315</v>
      </c>
      <c r="R3488" t="s">
        <v>8316</v>
      </c>
      <c r="S3488" s="13">
        <f t="shared" si="219"/>
        <v>42126.87501157407</v>
      </c>
      <c r="T3488" s="14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7"/>
        <v>38.7121</v>
      </c>
      <c r="Q3489" s="10" t="s">
        <v>8315</v>
      </c>
      <c r="R3489" t="s">
        <v>8316</v>
      </c>
      <c r="S3489" s="13">
        <f t="shared" si="219"/>
        <v>42149.940416666665</v>
      </c>
      <c r="T3489" s="14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7"/>
        <v>125.3793</v>
      </c>
      <c r="Q3490" s="10" t="s">
        <v>8315</v>
      </c>
      <c r="R3490" t="s">
        <v>8316</v>
      </c>
      <c r="S3490" s="13">
        <f t="shared" si="219"/>
        <v>42087.768055555556</v>
      </c>
      <c r="T3490" s="14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7"/>
        <v>78.263900000000007</v>
      </c>
      <c r="Q3491" s="10" t="s">
        <v>8315</v>
      </c>
      <c r="R3491" t="s">
        <v>8316</v>
      </c>
      <c r="S3491" s="13">
        <f t="shared" si="219"/>
        <v>41753.635775462964</v>
      </c>
      <c r="T3491" s="14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7"/>
        <v>47.222200000000001</v>
      </c>
      <c r="Q3492" s="10" t="s">
        <v>8315</v>
      </c>
      <c r="R3492" t="s">
        <v>8316</v>
      </c>
      <c r="S3492" s="13">
        <f t="shared" si="219"/>
        <v>42443.802361111113</v>
      </c>
      <c r="T3492" s="14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9"/>
        <v>42121.249814814815</v>
      </c>
      <c r="T3493" s="14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7"/>
        <v>114.292</v>
      </c>
      <c r="Q3494" s="10" t="s">
        <v>8315</v>
      </c>
      <c r="R3494" t="s">
        <v>8316</v>
      </c>
      <c r="S3494" s="13">
        <f t="shared" si="219"/>
        <v>42268.009224537032</v>
      </c>
      <c r="T3494" s="14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7"/>
        <v>51.7241</v>
      </c>
      <c r="Q3495" s="10" t="s">
        <v>8315</v>
      </c>
      <c r="R3495" t="s">
        <v>8316</v>
      </c>
      <c r="S3495" s="13">
        <f t="shared" si="219"/>
        <v>41848.866157407407</v>
      </c>
      <c r="T3495" s="14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7"/>
        <v>30.769200000000001</v>
      </c>
      <c r="Q3496" s="10" t="s">
        <v>8315</v>
      </c>
      <c r="R3496" t="s">
        <v>8316</v>
      </c>
      <c r="S3496" s="13">
        <f t="shared" si="219"/>
        <v>42689.214988425927</v>
      </c>
      <c r="T3496" s="14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7"/>
        <v>74.208299999999994</v>
      </c>
      <c r="Q3497" s="10" t="s">
        <v>8315</v>
      </c>
      <c r="R3497" t="s">
        <v>8316</v>
      </c>
      <c r="S3497" s="13">
        <f t="shared" si="219"/>
        <v>41915.762835648151</v>
      </c>
      <c r="T3497" s="14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7"/>
        <v>47.846200000000003</v>
      </c>
      <c r="Q3498" s="10" t="s">
        <v>8315</v>
      </c>
      <c r="R3498" t="s">
        <v>8316</v>
      </c>
      <c r="S3498" s="13">
        <f t="shared" si="219"/>
        <v>42584.846828703703</v>
      </c>
      <c r="T3498" s="14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7"/>
        <v>34.408200000000001</v>
      </c>
      <c r="Q3499" s="10" t="s">
        <v>8315</v>
      </c>
      <c r="R3499" t="s">
        <v>8316</v>
      </c>
      <c r="S3499" s="13">
        <f t="shared" si="219"/>
        <v>42511.741944444439</v>
      </c>
      <c r="T3499" s="14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7"/>
        <v>40.238100000000003</v>
      </c>
      <c r="Q3500" s="10" t="s">
        <v>8315</v>
      </c>
      <c r="R3500" t="s">
        <v>8316</v>
      </c>
      <c r="S3500" s="13">
        <f t="shared" si="219"/>
        <v>42459.15861111111</v>
      </c>
      <c r="T3500" s="14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7"/>
        <v>60.285699999999999</v>
      </c>
      <c r="Q3501" s="10" t="s">
        <v>8315</v>
      </c>
      <c r="R3501" t="s">
        <v>8316</v>
      </c>
      <c r="S3501" s="13">
        <f t="shared" si="219"/>
        <v>42132.036168981482</v>
      </c>
      <c r="T3501" s="14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7"/>
        <v>25.3095</v>
      </c>
      <c r="Q3502" s="10" t="s">
        <v>8315</v>
      </c>
      <c r="R3502" t="s">
        <v>8316</v>
      </c>
      <c r="S3502" s="13">
        <f t="shared" si="219"/>
        <v>42419.91942129629</v>
      </c>
      <c r="T3502" s="14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7"/>
        <v>35.952399999999997</v>
      </c>
      <c r="Q3503" s="10" t="s">
        <v>8315</v>
      </c>
      <c r="R3503" t="s">
        <v>8316</v>
      </c>
      <c r="S3503" s="13">
        <f t="shared" si="219"/>
        <v>42233.763831018514</v>
      </c>
      <c r="T3503" s="14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9"/>
        <v>42430.839398148149</v>
      </c>
      <c r="T3504" s="14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7"/>
        <v>70.763199999999998</v>
      </c>
      <c r="Q3505" s="10" t="s">
        <v>8315</v>
      </c>
      <c r="R3505" t="s">
        <v>8316</v>
      </c>
      <c r="S3505" s="13">
        <f t="shared" si="219"/>
        <v>42545.478333333333</v>
      </c>
      <c r="T3505" s="14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9"/>
        <v>42297.748738425929</v>
      </c>
      <c r="T3506" s="14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7"/>
        <v>66.512799999999999</v>
      </c>
      <c r="Q3507" s="10" t="s">
        <v>8315</v>
      </c>
      <c r="R3507" t="s">
        <v>8316</v>
      </c>
      <c r="S3507" s="13">
        <f t="shared" si="219"/>
        <v>41760.935706018521</v>
      </c>
      <c r="T3507" s="14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9"/>
        <v>41829.734259259261</v>
      </c>
      <c r="T3508" s="14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9"/>
        <v>42491.92288194444</v>
      </c>
      <c r="T3509" s="14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9"/>
        <v>42477.729780092588</v>
      </c>
      <c r="T3510" s="14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7"/>
        <v>96.666700000000006</v>
      </c>
      <c r="Q3511" s="10" t="s">
        <v>8315</v>
      </c>
      <c r="R3511" t="s">
        <v>8316</v>
      </c>
      <c r="S3511" s="13">
        <f t="shared" si="219"/>
        <v>41950.859560185185</v>
      </c>
      <c r="T3511" s="14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7"/>
        <v>60.333300000000001</v>
      </c>
      <c r="Q3512" s="10" t="s">
        <v>8315</v>
      </c>
      <c r="R3512" t="s">
        <v>8316</v>
      </c>
      <c r="S3512" s="13">
        <f t="shared" si="219"/>
        <v>41802.62090277778</v>
      </c>
      <c r="T3512" s="14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7"/>
        <v>79.8947</v>
      </c>
      <c r="Q3513" s="10" t="s">
        <v>8315</v>
      </c>
      <c r="R3513" t="s">
        <v>8316</v>
      </c>
      <c r="S3513" s="13">
        <f t="shared" si="219"/>
        <v>41927.873784722222</v>
      </c>
      <c r="T3513" s="14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17"/>
        <v>58.823500000000003</v>
      </c>
      <c r="Q3514" s="10" t="s">
        <v>8315</v>
      </c>
      <c r="R3514" t="s">
        <v>8316</v>
      </c>
      <c r="S3514" s="13">
        <f t="shared" si="219"/>
        <v>42057.536944444444</v>
      </c>
      <c r="T3514" s="14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17"/>
        <v>75.340900000000005</v>
      </c>
      <c r="Q3515" s="10" t="s">
        <v>8315</v>
      </c>
      <c r="R3515" t="s">
        <v>8316</v>
      </c>
      <c r="S3515" s="13">
        <f t="shared" si="219"/>
        <v>41781.096203703702</v>
      </c>
      <c r="T3515" s="14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9"/>
        <v>42020.846666666665</v>
      </c>
      <c r="T3516" s="14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ref="P3517:P3580" si="221">IFERROR(ROUND(E3517/L3517,4),"N/A")</f>
        <v>66.956500000000005</v>
      </c>
      <c r="Q3517" s="10" t="s">
        <v>8315</v>
      </c>
      <c r="R3517" t="s">
        <v>8316</v>
      </c>
      <c r="S3517" s="13">
        <f t="shared" si="219"/>
        <v>42125.772812499999</v>
      </c>
      <c r="T3517" s="14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21"/>
        <v>227.27269999999999</v>
      </c>
      <c r="Q3518" s="10" t="s">
        <v>8315</v>
      </c>
      <c r="R3518" t="s">
        <v>8316</v>
      </c>
      <c r="S3518" s="13">
        <f t="shared" si="219"/>
        <v>41856.010069444441</v>
      </c>
      <c r="T3518" s="14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21"/>
        <v>307.69229999999999</v>
      </c>
      <c r="Q3519" s="10" t="s">
        <v>8315</v>
      </c>
      <c r="R3519" t="s">
        <v>8316</v>
      </c>
      <c r="S3519" s="13">
        <f t="shared" si="219"/>
        <v>41794.817523148151</v>
      </c>
      <c r="T3519" s="14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21"/>
        <v>50.020899999999997</v>
      </c>
      <c r="Q3520" s="10" t="s">
        <v>8315</v>
      </c>
      <c r="R3520" t="s">
        <v>8316</v>
      </c>
      <c r="S3520" s="13">
        <f t="shared" si="219"/>
        <v>41893.783553240741</v>
      </c>
      <c r="T3520" s="14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21"/>
        <v>72.392899999999997</v>
      </c>
      <c r="Q3521" s="10" t="s">
        <v>8315</v>
      </c>
      <c r="R3521" t="s">
        <v>8316</v>
      </c>
      <c r="S3521" s="13">
        <f t="shared" si="219"/>
        <v>42037.598958333328</v>
      </c>
      <c r="T3521" s="14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8"/>
        <v>101</v>
      </c>
      <c r="P3522">
        <f t="shared" si="221"/>
        <v>95.952399999999997</v>
      </c>
      <c r="Q3522" s="10" t="s">
        <v>8315</v>
      </c>
      <c r="R3522" t="s">
        <v>8316</v>
      </c>
      <c r="S3522" s="13">
        <f t="shared" si="219"/>
        <v>42227.824212962965</v>
      </c>
      <c r="T3522" s="14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2">ROUND(E3523/D3523*100,0)</f>
        <v>169</v>
      </c>
      <c r="P3523">
        <f t="shared" si="221"/>
        <v>45.615400000000001</v>
      </c>
      <c r="Q3523" s="10" t="s">
        <v>8315</v>
      </c>
      <c r="R3523" t="s">
        <v>8316</v>
      </c>
      <c r="S3523" s="13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1"/>
        <v>41.029400000000003</v>
      </c>
      <c r="Q3524" s="10" t="s">
        <v>8315</v>
      </c>
      <c r="R3524" t="s">
        <v>8316</v>
      </c>
      <c r="S3524" s="13">
        <f t="shared" si="223"/>
        <v>42234.789884259255</v>
      </c>
      <c r="T3524" s="14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1"/>
        <v>56.825000000000003</v>
      </c>
      <c r="Q3525" s="10" t="s">
        <v>8315</v>
      </c>
      <c r="R3525" t="s">
        <v>8316</v>
      </c>
      <c r="S3525" s="13">
        <f t="shared" si="223"/>
        <v>42581.397546296299</v>
      </c>
      <c r="T3525" s="14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1"/>
        <v>137.2432</v>
      </c>
      <c r="Q3526" s="10" t="s">
        <v>8315</v>
      </c>
      <c r="R3526" t="s">
        <v>8316</v>
      </c>
      <c r="S3526" s="13">
        <f t="shared" si="223"/>
        <v>41880.76357638889</v>
      </c>
      <c r="T3526" s="14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1"/>
        <v>75.714299999999994</v>
      </c>
      <c r="Q3527" s="10" t="s">
        <v>8315</v>
      </c>
      <c r="R3527" t="s">
        <v>8316</v>
      </c>
      <c r="S3527" s="13">
        <f t="shared" si="223"/>
        <v>42214.6956712963</v>
      </c>
      <c r="T3527" s="14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3"/>
        <v>42460.335312499999</v>
      </c>
      <c r="T3528" s="14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1"/>
        <v>81.569800000000001</v>
      </c>
      <c r="Q3529" s="10" t="s">
        <v>8315</v>
      </c>
      <c r="R3529" t="s">
        <v>8316</v>
      </c>
      <c r="S3529" s="13">
        <f t="shared" si="223"/>
        <v>42167.023206018523</v>
      </c>
      <c r="T3529" s="14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1"/>
        <v>45.1081</v>
      </c>
      <c r="Q3530" s="10" t="s">
        <v>8315</v>
      </c>
      <c r="R3530" t="s">
        <v>8316</v>
      </c>
      <c r="S3530" s="13">
        <f t="shared" si="223"/>
        <v>42733.50136574074</v>
      </c>
      <c r="T3530" s="14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1"/>
        <v>36.666699999999999</v>
      </c>
      <c r="Q3531" s="10" t="s">
        <v>8315</v>
      </c>
      <c r="R3531" t="s">
        <v>8316</v>
      </c>
      <c r="S3531" s="13">
        <f t="shared" si="223"/>
        <v>42177.761782407411</v>
      </c>
      <c r="T3531" s="14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3"/>
        <v>42442.623344907406</v>
      </c>
      <c r="T3532" s="14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1"/>
        <v>49.230800000000002</v>
      </c>
      <c r="Q3533" s="10" t="s">
        <v>8315</v>
      </c>
      <c r="R3533" t="s">
        <v>8316</v>
      </c>
      <c r="S3533" s="13">
        <f t="shared" si="223"/>
        <v>42521.654328703706</v>
      </c>
      <c r="T3533" s="14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1"/>
        <v>42.296300000000002</v>
      </c>
      <c r="Q3534" s="10" t="s">
        <v>8315</v>
      </c>
      <c r="R3534" t="s">
        <v>8316</v>
      </c>
      <c r="S3534" s="13">
        <f t="shared" si="223"/>
        <v>41884.599849537037</v>
      </c>
      <c r="T3534" s="14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1"/>
        <v>78.875</v>
      </c>
      <c r="Q3535" s="10" t="s">
        <v>8315</v>
      </c>
      <c r="R3535" t="s">
        <v>8316</v>
      </c>
      <c r="S3535" s="13">
        <f t="shared" si="223"/>
        <v>42289.761192129634</v>
      </c>
      <c r="T3535" s="14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1"/>
        <v>38.284300000000002</v>
      </c>
      <c r="Q3536" s="10" t="s">
        <v>8315</v>
      </c>
      <c r="R3536" t="s">
        <v>8316</v>
      </c>
      <c r="S3536" s="13">
        <f t="shared" si="223"/>
        <v>42243.6252662037</v>
      </c>
      <c r="T3536" s="14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1"/>
        <v>44.847799999999999</v>
      </c>
      <c r="Q3537" s="10" t="s">
        <v>8315</v>
      </c>
      <c r="R3537" t="s">
        <v>8316</v>
      </c>
      <c r="S3537" s="13">
        <f t="shared" si="223"/>
        <v>42248.640162037031</v>
      </c>
      <c r="T3537" s="14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1"/>
        <v>13.529400000000001</v>
      </c>
      <c r="Q3538" s="10" t="s">
        <v>8315</v>
      </c>
      <c r="R3538" t="s">
        <v>8316</v>
      </c>
      <c r="S3538" s="13">
        <f t="shared" si="223"/>
        <v>42328.727141203708</v>
      </c>
      <c r="T3538" s="14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3"/>
        <v>41923.354351851849</v>
      </c>
      <c r="T3539" s="14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1"/>
        <v>30.951799999999999</v>
      </c>
      <c r="Q3540" s="10" t="s">
        <v>8315</v>
      </c>
      <c r="R3540" t="s">
        <v>8316</v>
      </c>
      <c r="S3540" s="13">
        <f t="shared" si="223"/>
        <v>42571.420601851853</v>
      </c>
      <c r="T3540" s="14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1"/>
        <v>55.230800000000002</v>
      </c>
      <c r="Q3541" s="10" t="s">
        <v>8315</v>
      </c>
      <c r="R3541" t="s">
        <v>8316</v>
      </c>
      <c r="S3541" s="13">
        <f t="shared" si="223"/>
        <v>42600.756041666667</v>
      </c>
      <c r="T3541" s="14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1"/>
        <v>46.125</v>
      </c>
      <c r="Q3542" s="10" t="s">
        <v>8315</v>
      </c>
      <c r="R3542" t="s">
        <v>8316</v>
      </c>
      <c r="S3542" s="13">
        <f t="shared" si="223"/>
        <v>42517.003368055557</v>
      </c>
      <c r="T3542" s="14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1"/>
        <v>39.375</v>
      </c>
      <c r="Q3543" s="10" t="s">
        <v>8315</v>
      </c>
      <c r="R3543" t="s">
        <v>8316</v>
      </c>
      <c r="S3543" s="13">
        <f t="shared" si="223"/>
        <v>42222.730034722219</v>
      </c>
      <c r="T3543" s="14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1"/>
        <v>66.152900000000002</v>
      </c>
      <c r="Q3544" s="10" t="s">
        <v>8315</v>
      </c>
      <c r="R3544" t="s">
        <v>8316</v>
      </c>
      <c r="S3544" s="13">
        <f t="shared" si="223"/>
        <v>41829.599791666667</v>
      </c>
      <c r="T3544" s="14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1"/>
        <v>54.137900000000002</v>
      </c>
      <c r="Q3545" s="10" t="s">
        <v>8315</v>
      </c>
      <c r="R3545" t="s">
        <v>8316</v>
      </c>
      <c r="S3545" s="13">
        <f t="shared" si="223"/>
        <v>42150.755312499998</v>
      </c>
      <c r="T3545" s="14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1"/>
        <v>104.16670000000001</v>
      </c>
      <c r="Q3546" s="10" t="s">
        <v>8315</v>
      </c>
      <c r="R3546" t="s">
        <v>8316</v>
      </c>
      <c r="S3546" s="13">
        <f t="shared" si="223"/>
        <v>42040.831678240742</v>
      </c>
      <c r="T3546" s="14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1"/>
        <v>31.375</v>
      </c>
      <c r="Q3547" s="10" t="s">
        <v>8315</v>
      </c>
      <c r="R3547" t="s">
        <v>8316</v>
      </c>
      <c r="S3547" s="13">
        <f t="shared" si="223"/>
        <v>42075.807395833333</v>
      </c>
      <c r="T3547" s="14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1"/>
        <v>59.210500000000003</v>
      </c>
      <c r="Q3548" s="10" t="s">
        <v>8315</v>
      </c>
      <c r="R3548" t="s">
        <v>8316</v>
      </c>
      <c r="S3548" s="13">
        <f t="shared" si="223"/>
        <v>42073.660694444443</v>
      </c>
      <c r="T3548" s="14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1"/>
        <v>119.1763</v>
      </c>
      <c r="Q3549" s="10" t="s">
        <v>8315</v>
      </c>
      <c r="R3549" t="s">
        <v>8316</v>
      </c>
      <c r="S3549" s="13">
        <f t="shared" si="223"/>
        <v>42480.078715277778</v>
      </c>
      <c r="T3549" s="14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1"/>
        <v>164.61539999999999</v>
      </c>
      <c r="Q3550" s="10" t="s">
        <v>8315</v>
      </c>
      <c r="R3550" t="s">
        <v>8316</v>
      </c>
      <c r="S3550" s="13">
        <f t="shared" si="223"/>
        <v>42411.942291666666</v>
      </c>
      <c r="T3550" s="14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1"/>
        <v>24.285699999999999</v>
      </c>
      <c r="Q3551" s="10" t="s">
        <v>8315</v>
      </c>
      <c r="R3551" t="s">
        <v>8316</v>
      </c>
      <c r="S3551" s="13">
        <f t="shared" si="223"/>
        <v>42223.394363425927</v>
      </c>
      <c r="T3551" s="14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1"/>
        <v>40.9375</v>
      </c>
      <c r="Q3552" s="10" t="s">
        <v>8315</v>
      </c>
      <c r="R3552" t="s">
        <v>8316</v>
      </c>
      <c r="S3552" s="13">
        <f t="shared" si="223"/>
        <v>42462.893495370372</v>
      </c>
      <c r="T3552" s="14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3"/>
        <v>41753.515856481477</v>
      </c>
      <c r="T3553" s="14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3"/>
        <v>41788.587083333332</v>
      </c>
      <c r="T3554" s="14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1"/>
        <v>56.201900000000002</v>
      </c>
      <c r="Q3555" s="10" t="s">
        <v>8315</v>
      </c>
      <c r="R3555" t="s">
        <v>8316</v>
      </c>
      <c r="S3555" s="13">
        <f t="shared" si="223"/>
        <v>42196.028703703705</v>
      </c>
      <c r="T3555" s="14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1"/>
        <v>107.0021</v>
      </c>
      <c r="Q3556" s="10" t="s">
        <v>8315</v>
      </c>
      <c r="R3556" t="s">
        <v>8316</v>
      </c>
      <c r="S3556" s="13">
        <f t="shared" si="223"/>
        <v>42016.050451388888</v>
      </c>
      <c r="T3556" s="14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1"/>
        <v>171.42859999999999</v>
      </c>
      <c r="Q3557" s="10" t="s">
        <v>8315</v>
      </c>
      <c r="R3557" t="s">
        <v>8316</v>
      </c>
      <c r="S3557" s="13">
        <f t="shared" si="223"/>
        <v>42661.442060185189</v>
      </c>
      <c r="T3557" s="14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3"/>
        <v>41808.649583333332</v>
      </c>
      <c r="T3558" s="14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1"/>
        <v>179.27600000000001</v>
      </c>
      <c r="Q3559" s="10" t="s">
        <v>8315</v>
      </c>
      <c r="R3559" t="s">
        <v>8316</v>
      </c>
      <c r="S3559" s="13">
        <f t="shared" si="223"/>
        <v>41730.276747685188</v>
      </c>
      <c r="T3559" s="14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1"/>
        <v>22.909099999999999</v>
      </c>
      <c r="Q3560" s="10" t="s">
        <v>8315</v>
      </c>
      <c r="R3560" t="s">
        <v>8316</v>
      </c>
      <c r="S3560" s="13">
        <f t="shared" si="223"/>
        <v>42139.816840277781</v>
      </c>
      <c r="T3560" s="14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1"/>
        <v>43.125</v>
      </c>
      <c r="Q3561" s="10" t="s">
        <v>8315</v>
      </c>
      <c r="R3561" t="s">
        <v>8316</v>
      </c>
      <c r="S3561" s="13">
        <f t="shared" si="223"/>
        <v>42194.096157407403</v>
      </c>
      <c r="T3561" s="14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1"/>
        <v>46.8919</v>
      </c>
      <c r="Q3562" s="10" t="s">
        <v>8315</v>
      </c>
      <c r="R3562" t="s">
        <v>8316</v>
      </c>
      <c r="S3562" s="13">
        <f t="shared" si="223"/>
        <v>42115.889652777783</v>
      </c>
      <c r="T3562" s="14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1"/>
        <v>47.407400000000003</v>
      </c>
      <c r="Q3563" s="10" t="s">
        <v>8315</v>
      </c>
      <c r="R3563" t="s">
        <v>8316</v>
      </c>
      <c r="S3563" s="13">
        <f t="shared" si="223"/>
        <v>42203.680300925931</v>
      </c>
      <c r="T3563" s="14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1"/>
        <v>15.129</v>
      </c>
      <c r="Q3564" s="10" t="s">
        <v>8315</v>
      </c>
      <c r="R3564" t="s">
        <v>8316</v>
      </c>
      <c r="S3564" s="13">
        <f t="shared" si="223"/>
        <v>42433.761886574073</v>
      </c>
      <c r="T3564" s="14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1"/>
        <v>21.097999999999999</v>
      </c>
      <c r="Q3565" s="10" t="s">
        <v>8315</v>
      </c>
      <c r="R3565" t="s">
        <v>8316</v>
      </c>
      <c r="S3565" s="13">
        <f t="shared" si="223"/>
        <v>42555.671944444446</v>
      </c>
      <c r="T3565" s="14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1"/>
        <v>59.117600000000003</v>
      </c>
      <c r="Q3566" s="10" t="s">
        <v>8315</v>
      </c>
      <c r="R3566" t="s">
        <v>8316</v>
      </c>
      <c r="S3566" s="13">
        <f t="shared" si="223"/>
        <v>42236.623252314821</v>
      </c>
      <c r="T3566" s="14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1"/>
        <v>97.916700000000006</v>
      </c>
      <c r="Q3567" s="10" t="s">
        <v>8315</v>
      </c>
      <c r="R3567" t="s">
        <v>8316</v>
      </c>
      <c r="S3567" s="13">
        <f t="shared" si="223"/>
        <v>41974.743148148147</v>
      </c>
      <c r="T3567" s="14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1"/>
        <v>55.131599999999999</v>
      </c>
      <c r="Q3568" s="10" t="s">
        <v>8315</v>
      </c>
      <c r="R3568" t="s">
        <v>8316</v>
      </c>
      <c r="S3568" s="13">
        <f t="shared" si="223"/>
        <v>41997.507905092592</v>
      </c>
      <c r="T3568" s="14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1"/>
        <v>26.5366</v>
      </c>
      <c r="Q3569" s="10" t="s">
        <v>8315</v>
      </c>
      <c r="R3569" t="s">
        <v>8316</v>
      </c>
      <c r="S3569" s="13">
        <f t="shared" si="223"/>
        <v>42135.810694444444</v>
      </c>
      <c r="T3569" s="14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1"/>
        <v>58.421100000000003</v>
      </c>
      <c r="Q3570" s="10" t="s">
        <v>8315</v>
      </c>
      <c r="R3570" t="s">
        <v>8316</v>
      </c>
      <c r="S3570" s="13">
        <f t="shared" si="223"/>
        <v>41869.740671296298</v>
      </c>
      <c r="T3570" s="14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1"/>
        <v>122.53660000000001</v>
      </c>
      <c r="Q3571" s="10" t="s">
        <v>8315</v>
      </c>
      <c r="R3571" t="s">
        <v>8316</v>
      </c>
      <c r="S3571" s="13">
        <f t="shared" si="223"/>
        <v>41982.688611111109</v>
      </c>
      <c r="T3571" s="14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1"/>
        <v>87.961500000000001</v>
      </c>
      <c r="Q3572" s="10" t="s">
        <v>8315</v>
      </c>
      <c r="R3572" t="s">
        <v>8316</v>
      </c>
      <c r="S3572" s="13">
        <f t="shared" si="223"/>
        <v>41976.331979166673</v>
      </c>
      <c r="T3572" s="14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3"/>
        <v>41912.858946759261</v>
      </c>
      <c r="T3573" s="14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1"/>
        <v>55.555599999999998</v>
      </c>
      <c r="Q3574" s="10" t="s">
        <v>8315</v>
      </c>
      <c r="R3574" t="s">
        <v>8316</v>
      </c>
      <c r="S3574" s="13">
        <f t="shared" si="223"/>
        <v>42146.570393518516</v>
      </c>
      <c r="T3574" s="14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1"/>
        <v>39.538499999999999</v>
      </c>
      <c r="Q3575" s="10" t="s">
        <v>8315</v>
      </c>
      <c r="R3575" t="s">
        <v>8316</v>
      </c>
      <c r="S3575" s="13">
        <f t="shared" si="223"/>
        <v>41921.375532407408</v>
      </c>
      <c r="T3575" s="14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1"/>
        <v>136.77780000000001</v>
      </c>
      <c r="Q3576" s="10" t="s">
        <v>8315</v>
      </c>
      <c r="R3576" t="s">
        <v>8316</v>
      </c>
      <c r="S3576" s="13">
        <f t="shared" si="223"/>
        <v>41926.942685185182</v>
      </c>
      <c r="T3576" s="14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1"/>
        <v>99.343100000000007</v>
      </c>
      <c r="Q3577" s="10" t="s">
        <v>8315</v>
      </c>
      <c r="R3577" t="s">
        <v>8316</v>
      </c>
      <c r="S3577" s="13">
        <f t="shared" si="223"/>
        <v>42561.783877314811</v>
      </c>
      <c r="T3577" s="14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3"/>
        <v>42649.54923611111</v>
      </c>
      <c r="T3578" s="14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1"/>
        <v>28.8889</v>
      </c>
      <c r="Q3579" s="10" t="s">
        <v>8315</v>
      </c>
      <c r="R3579" t="s">
        <v>8316</v>
      </c>
      <c r="S3579" s="13">
        <f t="shared" si="223"/>
        <v>42093.786840277782</v>
      </c>
      <c r="T3579" s="14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1"/>
        <v>40.545900000000003</v>
      </c>
      <c r="Q3580" s="10" t="s">
        <v>8315</v>
      </c>
      <c r="R3580" t="s">
        <v>8316</v>
      </c>
      <c r="S3580" s="13">
        <f t="shared" si="223"/>
        <v>42460.733530092592</v>
      </c>
      <c r="T3580" s="14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ref="P3581:P3644" si="225">IFERROR(ROUND(E3581/L3581,4),"N/A")</f>
        <v>35.714300000000001</v>
      </c>
      <c r="Q3581" s="10" t="s">
        <v>8315</v>
      </c>
      <c r="R3581" t="s">
        <v>8316</v>
      </c>
      <c r="S3581" s="13">
        <f t="shared" si="223"/>
        <v>42430.762222222227</v>
      </c>
      <c r="T3581" s="14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5"/>
        <v>37.963000000000001</v>
      </c>
      <c r="Q3582" s="10" t="s">
        <v>8315</v>
      </c>
      <c r="R3582" t="s">
        <v>8316</v>
      </c>
      <c r="S3582" s="13">
        <f t="shared" si="223"/>
        <v>42026.176180555558</v>
      </c>
      <c r="T3582" s="14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5"/>
        <v>33.333300000000001</v>
      </c>
      <c r="Q3583" s="10" t="s">
        <v>8315</v>
      </c>
      <c r="R3583" t="s">
        <v>8316</v>
      </c>
      <c r="S3583" s="13">
        <f t="shared" si="223"/>
        <v>41836.471180555556</v>
      </c>
      <c r="T3583" s="14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5"/>
        <v>58.571399999999997</v>
      </c>
      <c r="Q3584" s="10" t="s">
        <v>8315</v>
      </c>
      <c r="R3584" t="s">
        <v>8316</v>
      </c>
      <c r="S3584" s="13">
        <f t="shared" si="223"/>
        <v>42451.095856481479</v>
      </c>
      <c r="T3584" s="14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5"/>
        <v>135.625</v>
      </c>
      <c r="Q3585" s="10" t="s">
        <v>8315</v>
      </c>
      <c r="R3585" t="s">
        <v>8316</v>
      </c>
      <c r="S3585" s="13">
        <f t="shared" si="223"/>
        <v>42418.425983796296</v>
      </c>
      <c r="T3585" s="14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2"/>
        <v>116</v>
      </c>
      <c r="P3586">
        <f t="shared" si="225"/>
        <v>30.9375</v>
      </c>
      <c r="Q3586" s="10" t="s">
        <v>8315</v>
      </c>
      <c r="R3586" t="s">
        <v>8316</v>
      </c>
      <c r="S3586" s="13">
        <f t="shared" si="223"/>
        <v>42168.316481481481</v>
      </c>
      <c r="T3586" s="14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6">ROUND(E3587/D3587*100,0)</f>
        <v>119</v>
      </c>
      <c r="P3587">
        <f t="shared" si="225"/>
        <v>176.08699999999999</v>
      </c>
      <c r="Q3587" s="10" t="s">
        <v>8315</v>
      </c>
      <c r="R3587" t="s">
        <v>8316</v>
      </c>
      <c r="S3587" s="13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5"/>
        <v>151.98150000000001</v>
      </c>
      <c r="Q3588" s="10" t="s">
        <v>8315</v>
      </c>
      <c r="R3588" t="s">
        <v>8316</v>
      </c>
      <c r="S3588" s="13">
        <f t="shared" si="227"/>
        <v>42576.697569444441</v>
      </c>
      <c r="T3588" s="14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5"/>
        <v>22.607099999999999</v>
      </c>
      <c r="Q3589" s="10" t="s">
        <v>8315</v>
      </c>
      <c r="R3589" t="s">
        <v>8316</v>
      </c>
      <c r="S3589" s="13">
        <f t="shared" si="227"/>
        <v>42503.539976851855</v>
      </c>
      <c r="T3589" s="14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5"/>
        <v>18.2727</v>
      </c>
      <c r="Q3590" s="10" t="s">
        <v>8315</v>
      </c>
      <c r="R3590" t="s">
        <v>8316</v>
      </c>
      <c r="S3590" s="13">
        <f t="shared" si="227"/>
        <v>42101.828819444447</v>
      </c>
      <c r="T3590" s="14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5"/>
        <v>82.258099999999999</v>
      </c>
      <c r="Q3591" s="10" t="s">
        <v>8315</v>
      </c>
      <c r="R3591" t="s">
        <v>8316</v>
      </c>
      <c r="S3591" s="13">
        <f t="shared" si="227"/>
        <v>42125.647534722222</v>
      </c>
      <c r="T3591" s="14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5"/>
        <v>68.534199999999998</v>
      </c>
      <c r="Q3592" s="10" t="s">
        <v>8315</v>
      </c>
      <c r="R3592" t="s">
        <v>8316</v>
      </c>
      <c r="S3592" s="13">
        <f t="shared" si="227"/>
        <v>41902.333726851852</v>
      </c>
      <c r="T3592" s="14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5"/>
        <v>68.055599999999998</v>
      </c>
      <c r="Q3593" s="10" t="s">
        <v>8315</v>
      </c>
      <c r="R3593" t="s">
        <v>8316</v>
      </c>
      <c r="S3593" s="13">
        <f t="shared" si="227"/>
        <v>42003.948425925926</v>
      </c>
      <c r="T3593" s="14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5"/>
        <v>72.714299999999994</v>
      </c>
      <c r="Q3594" s="10" t="s">
        <v>8315</v>
      </c>
      <c r="R3594" t="s">
        <v>8316</v>
      </c>
      <c r="S3594" s="13">
        <f t="shared" si="227"/>
        <v>41988.829942129625</v>
      </c>
      <c r="T3594" s="14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5"/>
        <v>77.186000000000007</v>
      </c>
      <c r="Q3595" s="10" t="s">
        <v>8315</v>
      </c>
      <c r="R3595" t="s">
        <v>8316</v>
      </c>
      <c r="S3595" s="13">
        <f t="shared" si="227"/>
        <v>41974.898599537039</v>
      </c>
      <c r="T3595" s="14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5"/>
        <v>55.972200000000001</v>
      </c>
      <c r="Q3596" s="10" t="s">
        <v>8315</v>
      </c>
      <c r="R3596" t="s">
        <v>8316</v>
      </c>
      <c r="S3596" s="13">
        <f t="shared" si="227"/>
        <v>42592.066921296297</v>
      </c>
      <c r="T3596" s="14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5"/>
        <v>49.6935</v>
      </c>
      <c r="Q3597" s="10" t="s">
        <v>8315</v>
      </c>
      <c r="R3597" t="s">
        <v>8316</v>
      </c>
      <c r="S3597" s="13">
        <f t="shared" si="227"/>
        <v>42050.008368055554</v>
      </c>
      <c r="T3597" s="14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7"/>
        <v>41856.715069444443</v>
      </c>
      <c r="T3598" s="14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5"/>
        <v>77.7273</v>
      </c>
      <c r="Q3599" s="10" t="s">
        <v>8315</v>
      </c>
      <c r="R3599" t="s">
        <v>8316</v>
      </c>
      <c r="S3599" s="13">
        <f t="shared" si="227"/>
        <v>42417.585532407407</v>
      </c>
      <c r="T3599" s="14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5"/>
        <v>40.777799999999999</v>
      </c>
      <c r="Q3600" s="10" t="s">
        <v>8315</v>
      </c>
      <c r="R3600" t="s">
        <v>8316</v>
      </c>
      <c r="S3600" s="13">
        <f t="shared" si="227"/>
        <v>41866.79886574074</v>
      </c>
      <c r="T3600" s="14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5"/>
        <v>59.411799999999999</v>
      </c>
      <c r="Q3601" s="10" t="s">
        <v>8315</v>
      </c>
      <c r="R3601" t="s">
        <v>8316</v>
      </c>
      <c r="S3601" s="13">
        <f t="shared" si="227"/>
        <v>42220.79487268519</v>
      </c>
      <c r="T3601" s="14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7"/>
        <v>42628.849120370374</v>
      </c>
      <c r="T3602" s="14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5"/>
        <v>39.377400000000002</v>
      </c>
      <c r="Q3603" s="10" t="s">
        <v>8315</v>
      </c>
      <c r="R3603" t="s">
        <v>8316</v>
      </c>
      <c r="S3603" s="13">
        <f t="shared" si="227"/>
        <v>41990.99863425926</v>
      </c>
      <c r="T3603" s="14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5"/>
        <v>81.673500000000004</v>
      </c>
      <c r="Q3604" s="10" t="s">
        <v>8315</v>
      </c>
      <c r="R3604" t="s">
        <v>8316</v>
      </c>
      <c r="S3604" s="13">
        <f t="shared" si="227"/>
        <v>42447.894432870366</v>
      </c>
      <c r="T3604" s="14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5"/>
        <v>44.912300000000002</v>
      </c>
      <c r="Q3605" s="10" t="s">
        <v>8315</v>
      </c>
      <c r="R3605" t="s">
        <v>8316</v>
      </c>
      <c r="S3605" s="13">
        <f t="shared" si="227"/>
        <v>42283.864351851851</v>
      </c>
      <c r="T3605" s="14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5"/>
        <v>49.058</v>
      </c>
      <c r="Q3606" s="10" t="s">
        <v>8315</v>
      </c>
      <c r="R3606" t="s">
        <v>8316</v>
      </c>
      <c r="S3606" s="13">
        <f t="shared" si="227"/>
        <v>42483.015694444446</v>
      </c>
      <c r="T3606" s="14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5"/>
        <v>30.666699999999999</v>
      </c>
      <c r="Q3607" s="10" t="s">
        <v>8315</v>
      </c>
      <c r="R3607" t="s">
        <v>8316</v>
      </c>
      <c r="S3607" s="13">
        <f t="shared" si="227"/>
        <v>42383.793124999997</v>
      </c>
      <c r="T3607" s="14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5"/>
        <v>61.0625</v>
      </c>
      <c r="Q3608" s="10" t="s">
        <v>8315</v>
      </c>
      <c r="R3608" t="s">
        <v>8316</v>
      </c>
      <c r="S3608" s="13">
        <f t="shared" si="227"/>
        <v>42566.604826388888</v>
      </c>
      <c r="T3608" s="14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7"/>
        <v>42338.963912037041</v>
      </c>
      <c r="T3609" s="14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5"/>
        <v>29.6296</v>
      </c>
      <c r="Q3610" s="10" t="s">
        <v>8315</v>
      </c>
      <c r="R3610" t="s">
        <v>8316</v>
      </c>
      <c r="S3610" s="13">
        <f t="shared" si="227"/>
        <v>42506.709375000006</v>
      </c>
      <c r="T3610" s="14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5"/>
        <v>143.09520000000001</v>
      </c>
      <c r="Q3611" s="10" t="s">
        <v>8315</v>
      </c>
      <c r="R3611" t="s">
        <v>8316</v>
      </c>
      <c r="S3611" s="13">
        <f t="shared" si="227"/>
        <v>42429.991724537031</v>
      </c>
      <c r="T3611" s="14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5"/>
        <v>52.354799999999997</v>
      </c>
      <c r="Q3612" s="10" t="s">
        <v>8315</v>
      </c>
      <c r="R3612" t="s">
        <v>8316</v>
      </c>
      <c r="S3612" s="13">
        <f t="shared" si="227"/>
        <v>42203.432129629626</v>
      </c>
      <c r="T3612" s="14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5"/>
        <v>66.666700000000006</v>
      </c>
      <c r="Q3613" s="10" t="s">
        <v>8315</v>
      </c>
      <c r="R3613" t="s">
        <v>8316</v>
      </c>
      <c r="S3613" s="13">
        <f t="shared" si="227"/>
        <v>42072.370381944449</v>
      </c>
      <c r="T3613" s="14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5"/>
        <v>126.66670000000001</v>
      </c>
      <c r="Q3614" s="10" t="s">
        <v>8315</v>
      </c>
      <c r="R3614" t="s">
        <v>8316</v>
      </c>
      <c r="S3614" s="13">
        <f t="shared" si="227"/>
        <v>41789.726979166669</v>
      </c>
      <c r="T3614" s="14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7"/>
        <v>41788.58997685185</v>
      </c>
      <c r="T3615" s="14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5"/>
        <v>35.493000000000002</v>
      </c>
      <c r="Q3616" s="10" t="s">
        <v>8315</v>
      </c>
      <c r="R3616" t="s">
        <v>8316</v>
      </c>
      <c r="S3616" s="13">
        <f t="shared" si="227"/>
        <v>42144.041851851856</v>
      </c>
      <c r="T3616" s="14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5"/>
        <v>37.083300000000001</v>
      </c>
      <c r="Q3617" s="10" t="s">
        <v>8315</v>
      </c>
      <c r="R3617" t="s">
        <v>8316</v>
      </c>
      <c r="S3617" s="13">
        <f t="shared" si="227"/>
        <v>42318.593703703707</v>
      </c>
      <c r="T3617" s="14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5"/>
        <v>69.333299999999994</v>
      </c>
      <c r="Q3618" s="10" t="s">
        <v>8315</v>
      </c>
      <c r="R3618" t="s">
        <v>8316</v>
      </c>
      <c r="S3618" s="13">
        <f t="shared" si="227"/>
        <v>42052.949814814812</v>
      </c>
      <c r="T3618" s="14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5"/>
        <v>17.254899999999999</v>
      </c>
      <c r="Q3619" s="10" t="s">
        <v>8315</v>
      </c>
      <c r="R3619" t="s">
        <v>8316</v>
      </c>
      <c r="S3619" s="13">
        <f t="shared" si="227"/>
        <v>42779.610289351855</v>
      </c>
      <c r="T3619" s="14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5"/>
        <v>36.071399999999997</v>
      </c>
      <c r="Q3620" s="10" t="s">
        <v>8315</v>
      </c>
      <c r="R3620" t="s">
        <v>8316</v>
      </c>
      <c r="S3620" s="13">
        <f t="shared" si="227"/>
        <v>42128.627893518518</v>
      </c>
      <c r="T3620" s="14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5"/>
        <v>66.470600000000005</v>
      </c>
      <c r="Q3621" s="10" t="s">
        <v>8315</v>
      </c>
      <c r="R3621" t="s">
        <v>8316</v>
      </c>
      <c r="S3621" s="13">
        <f t="shared" si="227"/>
        <v>42661.132245370376</v>
      </c>
      <c r="T3621" s="14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5"/>
        <v>56.066000000000003</v>
      </c>
      <c r="Q3622" s="10" t="s">
        <v>8315</v>
      </c>
      <c r="R3622" t="s">
        <v>8316</v>
      </c>
      <c r="S3622" s="13">
        <f t="shared" si="227"/>
        <v>42037.938206018516</v>
      </c>
      <c r="T3622" s="14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5"/>
        <v>47.028599999999997</v>
      </c>
      <c r="Q3623" s="10" t="s">
        <v>8315</v>
      </c>
      <c r="R3623" t="s">
        <v>8316</v>
      </c>
      <c r="S3623" s="13">
        <f t="shared" si="227"/>
        <v>42619.935694444444</v>
      </c>
      <c r="T3623" s="14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5"/>
        <v>47.666200000000003</v>
      </c>
      <c r="Q3624" s="10" t="s">
        <v>8315</v>
      </c>
      <c r="R3624" t="s">
        <v>8316</v>
      </c>
      <c r="S3624" s="13">
        <f t="shared" si="227"/>
        <v>41877.221886574072</v>
      </c>
      <c r="T3624" s="14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5"/>
        <v>88.235299999999995</v>
      </c>
      <c r="Q3625" s="10" t="s">
        <v>8315</v>
      </c>
      <c r="R3625" t="s">
        <v>8316</v>
      </c>
      <c r="S3625" s="13">
        <f t="shared" si="227"/>
        <v>41828.736921296295</v>
      </c>
      <c r="T3625" s="14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5"/>
        <v>80.7179</v>
      </c>
      <c r="Q3626" s="10" t="s">
        <v>8315</v>
      </c>
      <c r="R3626" t="s">
        <v>8316</v>
      </c>
      <c r="S3626" s="13">
        <f t="shared" si="227"/>
        <v>42545.774189814809</v>
      </c>
      <c r="T3626" s="14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5"/>
        <v>39.487200000000001</v>
      </c>
      <c r="Q3627" s="10" t="s">
        <v>8315</v>
      </c>
      <c r="R3627" t="s">
        <v>8316</v>
      </c>
      <c r="S3627" s="13">
        <f t="shared" si="227"/>
        <v>42157.652511574073</v>
      </c>
      <c r="T3627" s="14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5"/>
        <v>84.854200000000006</v>
      </c>
      <c r="Q3628" s="10" t="s">
        <v>8315</v>
      </c>
      <c r="R3628" t="s">
        <v>8316</v>
      </c>
      <c r="S3628" s="13">
        <f t="shared" si="227"/>
        <v>41846.667326388888</v>
      </c>
      <c r="T3628" s="14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5"/>
        <v>68.965500000000006</v>
      </c>
      <c r="Q3629" s="10" t="s">
        <v>8315</v>
      </c>
      <c r="R3629" t="s">
        <v>8316</v>
      </c>
      <c r="S3629" s="13">
        <f t="shared" si="227"/>
        <v>42460.741747685184</v>
      </c>
      <c r="T3629" s="14">
        <f t="shared" si="228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 t="str">
        <f t="shared" si="225"/>
        <v>N/A</v>
      </c>
      <c r="Q3630" s="10" t="s">
        <v>8315</v>
      </c>
      <c r="R3630" t="s">
        <v>8357</v>
      </c>
      <c r="S3630" s="13">
        <f t="shared" si="227"/>
        <v>42291.833287037036</v>
      </c>
      <c r="T3630" s="14">
        <f t="shared" si="228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7"/>
        <v>42437.094490740739</v>
      </c>
      <c r="T3631" s="14">
        <f t="shared" si="228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5"/>
        <v>147.88140000000001</v>
      </c>
      <c r="Q3633" s="10" t="s">
        <v>8315</v>
      </c>
      <c r="R3633" t="s">
        <v>8357</v>
      </c>
      <c r="S3633" s="13">
        <f t="shared" si="227"/>
        <v>41880.753437499996</v>
      </c>
      <c r="T3633" s="14">
        <f t="shared" si="228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5"/>
        <v>56.838700000000003</v>
      </c>
      <c r="Q3635" s="10" t="s">
        <v>8315</v>
      </c>
      <c r="R3635" t="s">
        <v>8357</v>
      </c>
      <c r="S3635" s="13">
        <f t="shared" si="227"/>
        <v>42649.623460648145</v>
      </c>
      <c r="T3635" s="14">
        <f t="shared" si="228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5"/>
        <v>176.9444</v>
      </c>
      <c r="Q3636" s="10" t="s">
        <v>8315</v>
      </c>
      <c r="R3636" t="s">
        <v>8357</v>
      </c>
      <c r="S3636" s="13">
        <f t="shared" si="227"/>
        <v>42701.166365740741</v>
      </c>
      <c r="T3636" s="14">
        <f t="shared" si="228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7"/>
        <v>42450.88282407407</v>
      </c>
      <c r="T3637" s="14">
        <f t="shared" si="228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 t="str">
        <f t="shared" si="225"/>
        <v>N/A</v>
      </c>
      <c r="Q3638" s="10" t="s">
        <v>8315</v>
      </c>
      <c r="R3638" t="s">
        <v>8357</v>
      </c>
      <c r="S3638" s="13">
        <f t="shared" si="227"/>
        <v>42226.694780092599</v>
      </c>
      <c r="T3638" s="14">
        <f t="shared" si="228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5"/>
        <v>66.142899999999997</v>
      </c>
      <c r="Q3639" s="10" t="s">
        <v>8315</v>
      </c>
      <c r="R3639" t="s">
        <v>8357</v>
      </c>
      <c r="S3639" s="13">
        <f t="shared" si="227"/>
        <v>41975.700636574074</v>
      </c>
      <c r="T3639" s="14">
        <f t="shared" si="228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7"/>
        <v>42053.672824074078</v>
      </c>
      <c r="T3640" s="14">
        <f t="shared" si="228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7"/>
        <v>42590.677152777775</v>
      </c>
      <c r="T3641" s="14">
        <f t="shared" si="228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5"/>
        <v>18.333300000000001</v>
      </c>
      <c r="Q3642" s="10" t="s">
        <v>8315</v>
      </c>
      <c r="R3642" t="s">
        <v>8357</v>
      </c>
      <c r="S3642" s="13">
        <f t="shared" si="227"/>
        <v>42104.781597222223</v>
      </c>
      <c r="T3642" s="14">
        <f t="shared" si="228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 t="str">
        <f t="shared" si="225"/>
        <v>N/A</v>
      </c>
      <c r="Q3643" s="10" t="s">
        <v>8315</v>
      </c>
      <c r="R3643" t="s">
        <v>8357</v>
      </c>
      <c r="S3643" s="13">
        <f t="shared" si="227"/>
        <v>41899.627071759263</v>
      </c>
      <c r="T3643" s="14">
        <f t="shared" si="228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7"/>
        <v>42297.816284722227</v>
      </c>
      <c r="T3644" s="14">
        <f t="shared" si="228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 t="str">
        <f t="shared" ref="P3645:P3708" si="229">IFERROR(ROUND(E3645/L3645,4),"N/A")</f>
        <v>N/A</v>
      </c>
      <c r="Q3645" s="10" t="s">
        <v>8315</v>
      </c>
      <c r="R3645" t="s">
        <v>8357</v>
      </c>
      <c r="S3645" s="13">
        <f t="shared" si="227"/>
        <v>42285.143969907411</v>
      </c>
      <c r="T3645" s="14">
        <f t="shared" si="228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9"/>
        <v>68.416700000000006</v>
      </c>
      <c r="Q3646" s="10" t="s">
        <v>8315</v>
      </c>
      <c r="R3646" t="s">
        <v>8357</v>
      </c>
      <c r="S3646" s="13">
        <f t="shared" si="227"/>
        <v>42409.241747685184</v>
      </c>
      <c r="T3646" s="14">
        <f t="shared" si="228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9"/>
        <v>1</v>
      </c>
      <c r="Q3647" s="10" t="s">
        <v>8315</v>
      </c>
      <c r="R3647" t="s">
        <v>8357</v>
      </c>
      <c r="S3647" s="13">
        <f t="shared" si="227"/>
        <v>42665.970347222217</v>
      </c>
      <c r="T3647" s="14">
        <f t="shared" si="228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9"/>
        <v>60.125</v>
      </c>
      <c r="Q3648" s="10" t="s">
        <v>8315</v>
      </c>
      <c r="R3648" t="s">
        <v>8357</v>
      </c>
      <c r="S3648" s="13">
        <f t="shared" si="227"/>
        <v>42140.421319444446</v>
      </c>
      <c r="T3648" s="14">
        <f t="shared" si="228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9"/>
        <v>15</v>
      </c>
      <c r="Q3649" s="10" t="s">
        <v>8315</v>
      </c>
      <c r="R3649" t="s">
        <v>8357</v>
      </c>
      <c r="S3649" s="13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6"/>
        <v>100</v>
      </c>
      <c r="P3650">
        <f t="shared" si="229"/>
        <v>550.04110000000003</v>
      </c>
      <c r="Q3650" s="10" t="s">
        <v>8315</v>
      </c>
      <c r="R3650" t="s">
        <v>8316</v>
      </c>
      <c r="S3650" s="13">
        <f t="shared" si="227"/>
        <v>41887.292187500003</v>
      </c>
      <c r="T3650" s="14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ROUND(E3651/D3651*100,0)</f>
        <v>104</v>
      </c>
      <c r="P3651">
        <f t="shared" si="229"/>
        <v>97.5</v>
      </c>
      <c r="Q3651" s="10" t="s">
        <v>8315</v>
      </c>
      <c r="R3651" t="s">
        <v>8316</v>
      </c>
      <c r="S3651" s="13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29"/>
        <v>29.411799999999999</v>
      </c>
      <c r="Q3652" s="10" t="s">
        <v>8315</v>
      </c>
      <c r="R3652" t="s">
        <v>8316</v>
      </c>
      <c r="S3652" s="13">
        <f t="shared" si="231"/>
        <v>42381.478981481487</v>
      </c>
      <c r="T3652" s="14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29"/>
        <v>57.777799999999999</v>
      </c>
      <c r="Q3653" s="10" t="s">
        <v>8315</v>
      </c>
      <c r="R3653" t="s">
        <v>8316</v>
      </c>
      <c r="S3653" s="13">
        <f t="shared" si="231"/>
        <v>41828.646319444444</v>
      </c>
      <c r="T3653" s="14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29"/>
        <v>44.235300000000002</v>
      </c>
      <c r="Q3654" s="10" t="s">
        <v>8315</v>
      </c>
      <c r="R3654" t="s">
        <v>8316</v>
      </c>
      <c r="S3654" s="13">
        <f t="shared" si="231"/>
        <v>42596.644699074073</v>
      </c>
      <c r="T3654" s="14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29"/>
        <v>60.909100000000002</v>
      </c>
      <c r="Q3655" s="10" t="s">
        <v>8315</v>
      </c>
      <c r="R3655" t="s">
        <v>8316</v>
      </c>
      <c r="S3655" s="13">
        <f t="shared" si="231"/>
        <v>42191.363506944443</v>
      </c>
      <c r="T3655" s="14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29"/>
        <v>68.842100000000002</v>
      </c>
      <c r="Q3656" s="10" t="s">
        <v>8315</v>
      </c>
      <c r="R3656" t="s">
        <v>8316</v>
      </c>
      <c r="S3656" s="13">
        <f t="shared" si="231"/>
        <v>42440.416504629626</v>
      </c>
      <c r="T3656" s="14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29"/>
        <v>73.582300000000004</v>
      </c>
      <c r="Q3657" s="10" t="s">
        <v>8315</v>
      </c>
      <c r="R3657" t="s">
        <v>8316</v>
      </c>
      <c r="S3657" s="13">
        <f t="shared" si="231"/>
        <v>42173.803217592591</v>
      </c>
      <c r="T3657" s="14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29"/>
        <v>115.0217</v>
      </c>
      <c r="Q3658" s="10" t="s">
        <v>8315</v>
      </c>
      <c r="R3658" t="s">
        <v>8316</v>
      </c>
      <c r="S3658" s="13">
        <f t="shared" si="231"/>
        <v>42737.910138888896</v>
      </c>
      <c r="T3658" s="14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1"/>
        <v>42499.629849537043</v>
      </c>
      <c r="T3659" s="14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1"/>
        <v>41775.858564814815</v>
      </c>
      <c r="T3660" s="14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29"/>
        <v>235.4615</v>
      </c>
      <c r="Q3661" s="10" t="s">
        <v>8315</v>
      </c>
      <c r="R3661" t="s">
        <v>8316</v>
      </c>
      <c r="S3661" s="13">
        <f t="shared" si="231"/>
        <v>42055.277199074073</v>
      </c>
      <c r="T3661" s="14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29"/>
        <v>11.3636</v>
      </c>
      <c r="Q3662" s="10" t="s">
        <v>8315</v>
      </c>
      <c r="R3662" t="s">
        <v>8316</v>
      </c>
      <c r="S3662" s="13">
        <f t="shared" si="231"/>
        <v>41971.881076388891</v>
      </c>
      <c r="T3662" s="14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1"/>
        <v>42447.896666666667</v>
      </c>
      <c r="T3663" s="14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1"/>
        <v>42064.220069444447</v>
      </c>
      <c r="T3664" s="14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1"/>
        <v>42665.451736111107</v>
      </c>
      <c r="T3665" s="14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29"/>
        <v>46.052599999999998</v>
      </c>
      <c r="Q3666" s="10" t="s">
        <v>8315</v>
      </c>
      <c r="R3666" t="s">
        <v>8316</v>
      </c>
      <c r="S3666" s="13">
        <f t="shared" si="231"/>
        <v>42523.248715277776</v>
      </c>
      <c r="T3666" s="14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1"/>
        <v>42294.808124999996</v>
      </c>
      <c r="T3667" s="14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29"/>
        <v>31.578900000000001</v>
      </c>
      <c r="Q3668" s="10" t="s">
        <v>8315</v>
      </c>
      <c r="R3668" t="s">
        <v>8316</v>
      </c>
      <c r="S3668" s="13">
        <f t="shared" si="231"/>
        <v>41822.90488425926</v>
      </c>
      <c r="T3668" s="14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29"/>
        <v>53.363999999999997</v>
      </c>
      <c r="Q3669" s="10" t="s">
        <v>8315</v>
      </c>
      <c r="R3669" t="s">
        <v>8316</v>
      </c>
      <c r="S3669" s="13">
        <f t="shared" si="231"/>
        <v>42173.970127314817</v>
      </c>
      <c r="T3669" s="14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29"/>
        <v>36.964300000000001</v>
      </c>
      <c r="Q3670" s="10" t="s">
        <v>8315</v>
      </c>
      <c r="R3670" t="s">
        <v>8316</v>
      </c>
      <c r="S3670" s="13">
        <f t="shared" si="231"/>
        <v>42185.556157407409</v>
      </c>
      <c r="T3670" s="14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29"/>
        <v>81.2941</v>
      </c>
      <c r="Q3671" s="10" t="s">
        <v>8315</v>
      </c>
      <c r="R3671" t="s">
        <v>8316</v>
      </c>
      <c r="S3671" s="13">
        <f t="shared" si="231"/>
        <v>42136.675196759257</v>
      </c>
      <c r="T3671" s="14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29"/>
        <v>20.083300000000001</v>
      </c>
      <c r="Q3672" s="10" t="s">
        <v>8315</v>
      </c>
      <c r="R3672" t="s">
        <v>8316</v>
      </c>
      <c r="S3672" s="13">
        <f t="shared" si="231"/>
        <v>42142.514016203699</v>
      </c>
      <c r="T3672" s="14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1"/>
        <v>41820.62809027778</v>
      </c>
      <c r="T3673" s="14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29"/>
        <v>53.438600000000001</v>
      </c>
      <c r="Q3674" s="10" t="s">
        <v>8315</v>
      </c>
      <c r="R3674" t="s">
        <v>8316</v>
      </c>
      <c r="S3674" s="13">
        <f t="shared" si="231"/>
        <v>41878.946574074071</v>
      </c>
      <c r="T3674" s="14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29"/>
        <v>39.868400000000001</v>
      </c>
      <c r="Q3675" s="10" t="s">
        <v>8315</v>
      </c>
      <c r="R3675" t="s">
        <v>8316</v>
      </c>
      <c r="S3675" s="13">
        <f t="shared" si="231"/>
        <v>41914.295104166667</v>
      </c>
      <c r="T3675" s="14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29"/>
        <v>145.16130000000001</v>
      </c>
      <c r="Q3676" s="10" t="s">
        <v>8315</v>
      </c>
      <c r="R3676" t="s">
        <v>8316</v>
      </c>
      <c r="S3676" s="13">
        <f t="shared" si="231"/>
        <v>42556.873020833329</v>
      </c>
      <c r="T3676" s="14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29"/>
        <v>23.333300000000001</v>
      </c>
      <c r="Q3677" s="10" t="s">
        <v>8315</v>
      </c>
      <c r="R3677" t="s">
        <v>8316</v>
      </c>
      <c r="S3677" s="13">
        <f t="shared" si="231"/>
        <v>42493.597013888888</v>
      </c>
      <c r="T3677" s="14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29"/>
        <v>64.375</v>
      </c>
      <c r="Q3678" s="10" t="s">
        <v>8315</v>
      </c>
      <c r="R3678" t="s">
        <v>8316</v>
      </c>
      <c r="S3678" s="13">
        <f t="shared" si="231"/>
        <v>41876.815787037034</v>
      </c>
      <c r="T3678" s="14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29"/>
        <v>62.052799999999998</v>
      </c>
      <c r="Q3679" s="10" t="s">
        <v>8315</v>
      </c>
      <c r="R3679" t="s">
        <v>8316</v>
      </c>
      <c r="S3679" s="13">
        <f t="shared" si="231"/>
        <v>41802.574282407404</v>
      </c>
      <c r="T3679" s="14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29"/>
        <v>66.129000000000005</v>
      </c>
      <c r="Q3680" s="10" t="s">
        <v>8315</v>
      </c>
      <c r="R3680" t="s">
        <v>8316</v>
      </c>
      <c r="S3680" s="13">
        <f t="shared" si="231"/>
        <v>42120.531226851846</v>
      </c>
      <c r="T3680" s="14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1"/>
        <v>41786.761354166665</v>
      </c>
      <c r="T3681" s="14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1"/>
        <v>42627.454097222217</v>
      </c>
      <c r="T3682" s="14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29"/>
        <v>62.166699999999999</v>
      </c>
      <c r="Q3683" s="10" t="s">
        <v>8315</v>
      </c>
      <c r="R3683" t="s">
        <v>8316</v>
      </c>
      <c r="S3683" s="13">
        <f t="shared" si="231"/>
        <v>42374.651504629626</v>
      </c>
      <c r="T3683" s="14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29"/>
        <v>62.328400000000002</v>
      </c>
      <c r="Q3684" s="10" t="s">
        <v>8315</v>
      </c>
      <c r="R3684" t="s">
        <v>8316</v>
      </c>
      <c r="S3684" s="13">
        <f t="shared" si="231"/>
        <v>41772.685393518521</v>
      </c>
      <c r="T3684" s="14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29"/>
        <v>58.7879</v>
      </c>
      <c r="Q3685" s="10" t="s">
        <v>8315</v>
      </c>
      <c r="R3685" t="s">
        <v>8316</v>
      </c>
      <c r="S3685" s="13">
        <f t="shared" si="231"/>
        <v>42633.116851851853</v>
      </c>
      <c r="T3685" s="14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29"/>
        <v>45.347799999999999</v>
      </c>
      <c r="Q3686" s="10" t="s">
        <v>8315</v>
      </c>
      <c r="R3686" t="s">
        <v>8316</v>
      </c>
      <c r="S3686" s="13">
        <f t="shared" si="231"/>
        <v>42219.180393518516</v>
      </c>
      <c r="T3686" s="14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29"/>
        <v>41.944400000000002</v>
      </c>
      <c r="Q3687" s="10" t="s">
        <v>8315</v>
      </c>
      <c r="R3687" t="s">
        <v>8316</v>
      </c>
      <c r="S3687" s="13">
        <f t="shared" si="231"/>
        <v>41753.593275462961</v>
      </c>
      <c r="T3687" s="14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29"/>
        <v>59.166699999999999</v>
      </c>
      <c r="Q3688" s="10" t="s">
        <v>8315</v>
      </c>
      <c r="R3688" t="s">
        <v>8316</v>
      </c>
      <c r="S3688" s="13">
        <f t="shared" si="231"/>
        <v>42230.662731481483</v>
      </c>
      <c r="T3688" s="14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1"/>
        <v>41787.218229166669</v>
      </c>
      <c r="T3689" s="14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29"/>
        <v>83.974400000000003</v>
      </c>
      <c r="Q3690" s="10" t="s">
        <v>8315</v>
      </c>
      <c r="R3690" t="s">
        <v>8316</v>
      </c>
      <c r="S3690" s="13">
        <f t="shared" si="231"/>
        <v>41829.787083333329</v>
      </c>
      <c r="T3690" s="14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29"/>
        <v>57.258099999999999</v>
      </c>
      <c r="Q3691" s="10" t="s">
        <v>8315</v>
      </c>
      <c r="R3691" t="s">
        <v>8316</v>
      </c>
      <c r="S3691" s="13">
        <f t="shared" si="231"/>
        <v>42147.826840277776</v>
      </c>
      <c r="T3691" s="14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29"/>
        <v>58.064500000000002</v>
      </c>
      <c r="Q3692" s="10" t="s">
        <v>8315</v>
      </c>
      <c r="R3692" t="s">
        <v>8316</v>
      </c>
      <c r="S3692" s="13">
        <f t="shared" si="231"/>
        <v>41940.598182870373</v>
      </c>
      <c r="T3692" s="14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29"/>
        <v>186.80289999999999</v>
      </c>
      <c r="Q3693" s="10" t="s">
        <v>8315</v>
      </c>
      <c r="R3693" t="s">
        <v>8316</v>
      </c>
      <c r="S3693" s="13">
        <f t="shared" si="231"/>
        <v>42020.700567129628</v>
      </c>
      <c r="T3693" s="14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29"/>
        <v>74.117599999999996</v>
      </c>
      <c r="Q3694" s="10" t="s">
        <v>8315</v>
      </c>
      <c r="R3694" t="s">
        <v>8316</v>
      </c>
      <c r="S3694" s="13">
        <f t="shared" si="231"/>
        <v>41891.96503472222</v>
      </c>
      <c r="T3694" s="14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29"/>
        <v>30.714300000000001</v>
      </c>
      <c r="Q3695" s="10" t="s">
        <v>8315</v>
      </c>
      <c r="R3695" t="s">
        <v>8316</v>
      </c>
      <c r="S3695" s="13">
        <f t="shared" si="231"/>
        <v>42309.191307870366</v>
      </c>
      <c r="T3695" s="14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29"/>
        <v>62.666699999999999</v>
      </c>
      <c r="Q3696" s="10" t="s">
        <v>8315</v>
      </c>
      <c r="R3696" t="s">
        <v>8316</v>
      </c>
      <c r="S3696" s="13">
        <f t="shared" si="231"/>
        <v>42490.133877314816</v>
      </c>
      <c r="T3696" s="14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29"/>
        <v>121.36360000000001</v>
      </c>
      <c r="Q3697" s="10" t="s">
        <v>8315</v>
      </c>
      <c r="R3697" t="s">
        <v>8316</v>
      </c>
      <c r="S3697" s="13">
        <f t="shared" si="231"/>
        <v>41995.870486111111</v>
      </c>
      <c r="T3697" s="14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29"/>
        <v>39.743600000000001</v>
      </c>
      <c r="Q3698" s="10" t="s">
        <v>8315</v>
      </c>
      <c r="R3698" t="s">
        <v>8316</v>
      </c>
      <c r="S3698" s="13">
        <f t="shared" si="231"/>
        <v>41988.617083333331</v>
      </c>
      <c r="T3698" s="14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1"/>
        <v>42479.465833333335</v>
      </c>
      <c r="T3699" s="14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29"/>
        <v>40.632399999999997</v>
      </c>
      <c r="Q3700" s="10" t="s">
        <v>8315</v>
      </c>
      <c r="R3700" t="s">
        <v>8316</v>
      </c>
      <c r="S3700" s="13">
        <f t="shared" si="231"/>
        <v>42401.806562500002</v>
      </c>
      <c r="T3700" s="14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1"/>
        <v>41897.602037037039</v>
      </c>
      <c r="T3701" s="14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29"/>
        <v>33.666699999999999</v>
      </c>
      <c r="Q3702" s="10" t="s">
        <v>8315</v>
      </c>
      <c r="R3702" t="s">
        <v>8316</v>
      </c>
      <c r="S3702" s="13">
        <f t="shared" si="231"/>
        <v>41882.585648148146</v>
      </c>
      <c r="T3702" s="14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29"/>
        <v>38.589700000000001</v>
      </c>
      <c r="Q3703" s="10" t="s">
        <v>8315</v>
      </c>
      <c r="R3703" t="s">
        <v>8316</v>
      </c>
      <c r="S3703" s="13">
        <f t="shared" si="231"/>
        <v>42129.541585648149</v>
      </c>
      <c r="T3703" s="14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29"/>
        <v>155.95240000000001</v>
      </c>
      <c r="Q3704" s="10" t="s">
        <v>8315</v>
      </c>
      <c r="R3704" t="s">
        <v>8316</v>
      </c>
      <c r="S3704" s="13">
        <f t="shared" si="231"/>
        <v>42524.53800925926</v>
      </c>
      <c r="T3704" s="14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1"/>
        <v>42556.504490740743</v>
      </c>
      <c r="T3705" s="14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29"/>
        <v>15.1485</v>
      </c>
      <c r="Q3706" s="10" t="s">
        <v>8315</v>
      </c>
      <c r="R3706" t="s">
        <v>8316</v>
      </c>
      <c r="S3706" s="13">
        <f t="shared" si="231"/>
        <v>42461.689745370371</v>
      </c>
      <c r="T3706" s="14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29"/>
        <v>83.571399999999997</v>
      </c>
      <c r="Q3707" s="10" t="s">
        <v>8315</v>
      </c>
      <c r="R3707" t="s">
        <v>8316</v>
      </c>
      <c r="S3707" s="13">
        <f t="shared" si="231"/>
        <v>41792.542986111112</v>
      </c>
      <c r="T3707" s="14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1"/>
        <v>41879.913761574076</v>
      </c>
      <c r="T3708" s="14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ref="P3709:P3772" si="233">IFERROR(ROUND(E3709/L3709,4),"N/A")</f>
        <v>80.869600000000005</v>
      </c>
      <c r="Q3709" s="10" t="s">
        <v>8315</v>
      </c>
      <c r="R3709" t="s">
        <v>8316</v>
      </c>
      <c r="S3709" s="13">
        <f t="shared" si="231"/>
        <v>42552.048356481479</v>
      </c>
      <c r="T3709" s="14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3"/>
        <v>53.846200000000003</v>
      </c>
      <c r="Q3710" s="10" t="s">
        <v>8315</v>
      </c>
      <c r="R3710" t="s">
        <v>8316</v>
      </c>
      <c r="S3710" s="13">
        <f t="shared" si="231"/>
        <v>41810.142199074071</v>
      </c>
      <c r="T3710" s="14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3"/>
        <v>30.928599999999999</v>
      </c>
      <c r="Q3711" s="10" t="s">
        <v>8315</v>
      </c>
      <c r="R3711" t="s">
        <v>8316</v>
      </c>
      <c r="S3711" s="13">
        <f t="shared" si="231"/>
        <v>41785.707708333335</v>
      </c>
      <c r="T3711" s="14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3"/>
        <v>67.962999999999994</v>
      </c>
      <c r="Q3712" s="10" t="s">
        <v>8315</v>
      </c>
      <c r="R3712" t="s">
        <v>8316</v>
      </c>
      <c r="S3712" s="13">
        <f t="shared" si="231"/>
        <v>42072.576249999998</v>
      </c>
      <c r="T3712" s="14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3"/>
        <v>27.142900000000001</v>
      </c>
      <c r="Q3713" s="10" t="s">
        <v>8315</v>
      </c>
      <c r="R3713" t="s">
        <v>8316</v>
      </c>
      <c r="S3713" s="13">
        <f t="shared" si="231"/>
        <v>41779.724224537036</v>
      </c>
      <c r="T3713" s="14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154</v>
      </c>
      <c r="P3714">
        <f t="shared" si="233"/>
        <v>110.86539999999999</v>
      </c>
      <c r="Q3714" s="10" t="s">
        <v>8315</v>
      </c>
      <c r="R3714" t="s">
        <v>8316</v>
      </c>
      <c r="S3714" s="13">
        <f t="shared" si="231"/>
        <v>42134.172071759262</v>
      </c>
      <c r="T3714" s="14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ROUND(E3715/D3715*100,0)</f>
        <v>102</v>
      </c>
      <c r="P3715">
        <f t="shared" si="233"/>
        <v>106.8421</v>
      </c>
      <c r="Q3715" s="10" t="s">
        <v>8315</v>
      </c>
      <c r="R3715" t="s">
        <v>8316</v>
      </c>
      <c r="S3715" s="13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3"/>
        <v>105.5155</v>
      </c>
      <c r="Q3716" s="10" t="s">
        <v>8315</v>
      </c>
      <c r="R3716" t="s">
        <v>8316</v>
      </c>
      <c r="S3716" s="13">
        <f t="shared" si="235"/>
        <v>42118.556331018524</v>
      </c>
      <c r="T3716" s="14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3"/>
        <v>132.96299999999999</v>
      </c>
      <c r="Q3717" s="10" t="s">
        <v>8315</v>
      </c>
      <c r="R3717" t="s">
        <v>8316</v>
      </c>
      <c r="S3717" s="13">
        <f t="shared" si="235"/>
        <v>42036.995590277773</v>
      </c>
      <c r="T3717" s="14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3"/>
        <v>51.916699999999999</v>
      </c>
      <c r="Q3718" s="10" t="s">
        <v>8315</v>
      </c>
      <c r="R3718" t="s">
        <v>8316</v>
      </c>
      <c r="S3718" s="13">
        <f t="shared" si="235"/>
        <v>42360.887835648144</v>
      </c>
      <c r="T3718" s="14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5"/>
        <v>42102.866307870368</v>
      </c>
      <c r="T3719" s="14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3"/>
        <v>26.021699999999999</v>
      </c>
      <c r="Q3720" s="10" t="s">
        <v>8315</v>
      </c>
      <c r="R3720" t="s">
        <v>8316</v>
      </c>
      <c r="S3720" s="13">
        <f t="shared" si="235"/>
        <v>42032.716145833328</v>
      </c>
      <c r="T3720" s="14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5"/>
        <v>42147.729930555557</v>
      </c>
      <c r="T3721" s="14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3"/>
        <v>86.224999999999994</v>
      </c>
      <c r="Q3722" s="10" t="s">
        <v>8315</v>
      </c>
      <c r="R3722" t="s">
        <v>8316</v>
      </c>
      <c r="S3722" s="13">
        <f t="shared" si="235"/>
        <v>42165.993125000001</v>
      </c>
      <c r="T3722" s="14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3"/>
        <v>114.5455</v>
      </c>
      <c r="Q3723" s="10" t="s">
        <v>8315</v>
      </c>
      <c r="R3723" t="s">
        <v>8316</v>
      </c>
      <c r="S3723" s="13">
        <f t="shared" si="235"/>
        <v>41927.936157407406</v>
      </c>
      <c r="T3723" s="14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3"/>
        <v>47.6571</v>
      </c>
      <c r="Q3724" s="10" t="s">
        <v>8315</v>
      </c>
      <c r="R3724" t="s">
        <v>8316</v>
      </c>
      <c r="S3724" s="13">
        <f t="shared" si="235"/>
        <v>42381.671840277777</v>
      </c>
      <c r="T3724" s="14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3"/>
        <v>72.888900000000007</v>
      </c>
      <c r="Q3725" s="10" t="s">
        <v>8315</v>
      </c>
      <c r="R3725" t="s">
        <v>8316</v>
      </c>
      <c r="S3725" s="13">
        <f t="shared" si="235"/>
        <v>41943.753032407411</v>
      </c>
      <c r="T3725" s="14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3"/>
        <v>49.545499999999997</v>
      </c>
      <c r="Q3726" s="10" t="s">
        <v>8315</v>
      </c>
      <c r="R3726" t="s">
        <v>8316</v>
      </c>
      <c r="S3726" s="13">
        <f t="shared" si="235"/>
        <v>42465.491435185191</v>
      </c>
      <c r="T3726" s="14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5"/>
        <v>42401.945219907408</v>
      </c>
      <c r="T3727" s="14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3"/>
        <v>62.587000000000003</v>
      </c>
      <c r="Q3728" s="10" t="s">
        <v>8315</v>
      </c>
      <c r="R3728" t="s">
        <v>8316</v>
      </c>
      <c r="S3728" s="13">
        <f t="shared" si="235"/>
        <v>42462.140868055561</v>
      </c>
      <c r="T3728" s="14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3"/>
        <v>61.060600000000001</v>
      </c>
      <c r="Q3729" s="10" t="s">
        <v>8315</v>
      </c>
      <c r="R3729" t="s">
        <v>8316</v>
      </c>
      <c r="S3729" s="13">
        <f t="shared" si="235"/>
        <v>42632.348310185189</v>
      </c>
      <c r="T3729" s="14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3"/>
        <v>60.064500000000002</v>
      </c>
      <c r="Q3730" s="10" t="s">
        <v>8315</v>
      </c>
      <c r="R3730" t="s">
        <v>8316</v>
      </c>
      <c r="S3730" s="13">
        <f t="shared" si="235"/>
        <v>42205.171018518522</v>
      </c>
      <c r="T3730" s="14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5"/>
        <v>42041.205000000002</v>
      </c>
      <c r="T3731" s="14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5"/>
        <v>42203.677766203706</v>
      </c>
      <c r="T3732" s="14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3"/>
        <v>51.666699999999999</v>
      </c>
      <c r="Q3733" s="10" t="s">
        <v>8315</v>
      </c>
      <c r="R3733" t="s">
        <v>8316</v>
      </c>
      <c r="S3733" s="13">
        <f t="shared" si="235"/>
        <v>41983.752847222218</v>
      </c>
      <c r="T3733" s="14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5"/>
        <v>41968.677465277782</v>
      </c>
      <c r="T3734" s="14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 t="str">
        <f t="shared" si="233"/>
        <v>N/A</v>
      </c>
      <c r="Q3735" s="10" t="s">
        <v>8315</v>
      </c>
      <c r="R3735" t="s">
        <v>8316</v>
      </c>
      <c r="S3735" s="13">
        <f t="shared" si="235"/>
        <v>42103.024398148147</v>
      </c>
      <c r="T3735" s="14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5"/>
        <v>42089.901574074072</v>
      </c>
      <c r="T3736" s="14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5"/>
        <v>42122.693159722221</v>
      </c>
      <c r="T3737" s="14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5"/>
        <v>42048.711724537032</v>
      </c>
      <c r="T3738" s="14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5"/>
        <v>42297.691006944442</v>
      </c>
      <c r="T3739" s="14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5"/>
        <v>41813.938715277778</v>
      </c>
      <c r="T3740" s="14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3"/>
        <v>100.625</v>
      </c>
      <c r="Q3741" s="10" t="s">
        <v>8315</v>
      </c>
      <c r="R3741" t="s">
        <v>8316</v>
      </c>
      <c r="S3741" s="13">
        <f t="shared" si="235"/>
        <v>42548.449861111112</v>
      </c>
      <c r="T3741" s="14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3"/>
        <v>25.571400000000001</v>
      </c>
      <c r="Q3742" s="10" t="s">
        <v>8315</v>
      </c>
      <c r="R3742" t="s">
        <v>8316</v>
      </c>
      <c r="S3742" s="13">
        <f t="shared" si="235"/>
        <v>41833.089756944442</v>
      </c>
      <c r="T3742" s="14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 t="str">
        <f t="shared" si="233"/>
        <v>N/A</v>
      </c>
      <c r="Q3743" s="10" t="s">
        <v>8315</v>
      </c>
      <c r="R3743" t="s">
        <v>8316</v>
      </c>
      <c r="S3743" s="13">
        <f t="shared" si="235"/>
        <v>42325.920717592591</v>
      </c>
      <c r="T3743" s="14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5"/>
        <v>41858.214629629627</v>
      </c>
      <c r="T3744" s="14">
        <f t="shared" si="236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 t="str">
        <f t="shared" si="233"/>
        <v>N/A</v>
      </c>
      <c r="Q3745" s="10" t="s">
        <v>8315</v>
      </c>
      <c r="R3745" t="s">
        <v>8316</v>
      </c>
      <c r="S3745" s="13">
        <f t="shared" si="235"/>
        <v>41793.710231481484</v>
      </c>
      <c r="T3745" s="14">
        <f t="shared" si="236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 t="str">
        <f t="shared" si="233"/>
        <v>N/A</v>
      </c>
      <c r="Q3746" s="10" t="s">
        <v>8315</v>
      </c>
      <c r="R3746" t="s">
        <v>8316</v>
      </c>
      <c r="S3746" s="13">
        <f t="shared" si="235"/>
        <v>41793.814259259263</v>
      </c>
      <c r="T3746" s="14">
        <f t="shared" si="236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5"/>
        <v>41831.697939814818</v>
      </c>
      <c r="T3747" s="14">
        <f t="shared" si="236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5"/>
        <v>42621.389340277776</v>
      </c>
      <c r="T3748" s="14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5"/>
        <v>42164.299722222218</v>
      </c>
      <c r="T3749" s="14">
        <f t="shared" si="236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3"/>
        <v>99.538499999999999</v>
      </c>
      <c r="Q3750" s="10" t="s">
        <v>8315</v>
      </c>
      <c r="R3750" t="s">
        <v>8357</v>
      </c>
      <c r="S3750" s="13">
        <f t="shared" si="235"/>
        <v>42395.706435185188</v>
      </c>
      <c r="T3750" s="14">
        <f t="shared" si="236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5"/>
        <v>42458.127175925925</v>
      </c>
      <c r="T3751" s="14">
        <f t="shared" si="236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5"/>
        <v>42016.981574074074</v>
      </c>
      <c r="T3752" s="14">
        <f t="shared" si="236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3"/>
        <v>120.5455</v>
      </c>
      <c r="Q3753" s="10" t="s">
        <v>8315</v>
      </c>
      <c r="R3753" t="s">
        <v>8357</v>
      </c>
      <c r="S3753" s="13">
        <f t="shared" si="235"/>
        <v>42403.035567129627</v>
      </c>
      <c r="T3753" s="14">
        <f t="shared" si="236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3"/>
        <v>37.666699999999999</v>
      </c>
      <c r="Q3754" s="10" t="s">
        <v>8315</v>
      </c>
      <c r="R3754" t="s">
        <v>8357</v>
      </c>
      <c r="S3754" s="13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3"/>
        <v>172.23330000000001</v>
      </c>
      <c r="Q3755" s="10" t="s">
        <v>8315</v>
      </c>
      <c r="R3755" t="s">
        <v>8357</v>
      </c>
      <c r="S3755" s="13">
        <f t="shared" si="235"/>
        <v>42128.824074074073</v>
      </c>
      <c r="T3755" s="14">
        <f t="shared" si="236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3"/>
        <v>111.11109999999999</v>
      </c>
      <c r="Q3756" s="10" t="s">
        <v>8315</v>
      </c>
      <c r="R3756" t="s">
        <v>8357</v>
      </c>
      <c r="S3756" s="13">
        <f t="shared" si="235"/>
        <v>41808.881215277775</v>
      </c>
      <c r="T3756" s="14">
        <f t="shared" si="236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3"/>
        <v>25.464300000000001</v>
      </c>
      <c r="Q3757" s="10" t="s">
        <v>8315</v>
      </c>
      <c r="R3757" t="s">
        <v>8357</v>
      </c>
      <c r="S3757" s="13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3"/>
        <v>267.64710000000002</v>
      </c>
      <c r="Q3758" s="10" t="s">
        <v>8315</v>
      </c>
      <c r="R3758" t="s">
        <v>8357</v>
      </c>
      <c r="S3758" s="13">
        <f t="shared" si="235"/>
        <v>41771.814791666664</v>
      </c>
      <c r="T3758" s="14">
        <f t="shared" si="236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5"/>
        <v>41954.850868055553</v>
      </c>
      <c r="T3759" s="14">
        <f t="shared" si="236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3"/>
        <v>59.038499999999999</v>
      </c>
      <c r="Q3760" s="10" t="s">
        <v>8315</v>
      </c>
      <c r="R3760" t="s">
        <v>8357</v>
      </c>
      <c r="S3760" s="13">
        <f t="shared" si="235"/>
        <v>41747.471504629626</v>
      </c>
      <c r="T3760" s="14">
        <f t="shared" si="236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3"/>
        <v>50.110999999999997</v>
      </c>
      <c r="Q3761" s="10" t="s">
        <v>8315</v>
      </c>
      <c r="R3761" t="s">
        <v>8357</v>
      </c>
      <c r="S3761" s="13">
        <f t="shared" si="235"/>
        <v>42182.108252314814</v>
      </c>
      <c r="T3761" s="14">
        <f t="shared" si="236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3"/>
        <v>55.503</v>
      </c>
      <c r="Q3762" s="10" t="s">
        <v>8315</v>
      </c>
      <c r="R3762" t="s">
        <v>8357</v>
      </c>
      <c r="S3762" s="13">
        <f t="shared" si="235"/>
        <v>41739.525300925925</v>
      </c>
      <c r="T3762" s="14">
        <f t="shared" si="236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3"/>
        <v>166.66669999999999</v>
      </c>
      <c r="Q3763" s="10" t="s">
        <v>8315</v>
      </c>
      <c r="R3763" t="s">
        <v>8357</v>
      </c>
      <c r="S3763" s="13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3"/>
        <v>47.428600000000003</v>
      </c>
      <c r="Q3764" s="10" t="s">
        <v>8315</v>
      </c>
      <c r="R3764" t="s">
        <v>8357</v>
      </c>
      <c r="S3764" s="13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3"/>
        <v>64.935100000000006</v>
      </c>
      <c r="Q3765" s="10" t="s">
        <v>8315</v>
      </c>
      <c r="R3765" t="s">
        <v>8357</v>
      </c>
      <c r="S3765" s="13">
        <f t="shared" si="235"/>
        <v>42065.750300925924</v>
      </c>
      <c r="T3765" s="14">
        <f t="shared" si="236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3"/>
        <v>55.555599999999998</v>
      </c>
      <c r="Q3766" s="10" t="s">
        <v>8315</v>
      </c>
      <c r="R3766" t="s">
        <v>8357</v>
      </c>
      <c r="S3766" s="13">
        <f t="shared" si="235"/>
        <v>42499.842962962968</v>
      </c>
      <c r="T3766" s="14">
        <f t="shared" si="236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3"/>
        <v>74.224299999999999</v>
      </c>
      <c r="Q3767" s="10" t="s">
        <v>8315</v>
      </c>
      <c r="R3767" t="s">
        <v>8357</v>
      </c>
      <c r="S3767" s="13">
        <f t="shared" si="235"/>
        <v>41820.776412037041</v>
      </c>
      <c r="T3767" s="14">
        <f t="shared" si="236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3"/>
        <v>106.9272</v>
      </c>
      <c r="Q3768" s="10" t="s">
        <v>8315</v>
      </c>
      <c r="R3768" t="s">
        <v>8357</v>
      </c>
      <c r="S3768" s="13">
        <f t="shared" si="235"/>
        <v>41788.167187500003</v>
      </c>
      <c r="T3768" s="14">
        <f t="shared" si="236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3"/>
        <v>41.696399999999997</v>
      </c>
      <c r="Q3769" s="10" t="s">
        <v>8315</v>
      </c>
      <c r="R3769" t="s">
        <v>8357</v>
      </c>
      <c r="S3769" s="13">
        <f t="shared" si="235"/>
        <v>42050.019641203704</v>
      </c>
      <c r="T3769" s="14">
        <f t="shared" si="236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3"/>
        <v>74.243300000000005</v>
      </c>
      <c r="Q3770" s="10" t="s">
        <v>8315</v>
      </c>
      <c r="R3770" t="s">
        <v>8357</v>
      </c>
      <c r="S3770" s="13">
        <f t="shared" si="235"/>
        <v>41772.727893518517</v>
      </c>
      <c r="T3770" s="14">
        <f t="shared" si="236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3"/>
        <v>73.333299999999994</v>
      </c>
      <c r="Q3771" s="10" t="s">
        <v>8315</v>
      </c>
      <c r="R3771" t="s">
        <v>8357</v>
      </c>
      <c r="S3771" s="13">
        <f t="shared" si="235"/>
        <v>42445.598136574074</v>
      </c>
      <c r="T3771" s="14">
        <f t="shared" si="236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ref="P3773:P3836" si="238">IFERROR(ROUND(E3773/L3773,4),"N/A")</f>
        <v>38.421100000000003</v>
      </c>
      <c r="Q3773" s="10" t="s">
        <v>8315</v>
      </c>
      <c r="R3773" t="s">
        <v>8357</v>
      </c>
      <c r="S3773" s="13">
        <f t="shared" si="235"/>
        <v>42493.857083333336</v>
      </c>
      <c r="T3773" s="14">
        <f t="shared" si="236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8"/>
        <v>166.96969999999999</v>
      </c>
      <c r="Q3774" s="10" t="s">
        <v>8315</v>
      </c>
      <c r="R3774" t="s">
        <v>8357</v>
      </c>
      <c r="S3774" s="13">
        <f t="shared" si="235"/>
        <v>42682.616967592592</v>
      </c>
      <c r="T3774" s="14">
        <f t="shared" si="236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8"/>
        <v>94.912300000000002</v>
      </c>
      <c r="Q3775" s="10" t="s">
        <v>8315</v>
      </c>
      <c r="R3775" t="s">
        <v>8357</v>
      </c>
      <c r="S3775" s="13">
        <f t="shared" si="235"/>
        <v>42656.005173611105</v>
      </c>
      <c r="T3775" s="14">
        <f t="shared" si="236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8"/>
        <v>100</v>
      </c>
      <c r="Q3776" s="10" t="s">
        <v>8315</v>
      </c>
      <c r="R3776" t="s">
        <v>8357</v>
      </c>
      <c r="S3776" s="13">
        <f t="shared" si="235"/>
        <v>42087.792303240742</v>
      </c>
      <c r="T3776" s="14">
        <f t="shared" si="236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8"/>
        <v>143.21430000000001</v>
      </c>
      <c r="Q3777" s="10" t="s">
        <v>8315</v>
      </c>
      <c r="R3777" t="s">
        <v>8357</v>
      </c>
      <c r="S3777" s="13">
        <f t="shared" si="235"/>
        <v>42075.942627314813</v>
      </c>
      <c r="T3777" s="14">
        <f t="shared" si="236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107</v>
      </c>
      <c r="P3778">
        <f t="shared" si="238"/>
        <v>90.819100000000006</v>
      </c>
      <c r="Q3778" s="10" t="s">
        <v>8315</v>
      </c>
      <c r="R3778" t="s">
        <v>8357</v>
      </c>
      <c r="S3778" s="13">
        <f t="shared" si="235"/>
        <v>41814.367800925924</v>
      </c>
      <c r="T3778" s="14">
        <f t="shared" si="236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8"/>
        <v>48.542400000000001</v>
      </c>
      <c r="Q3779" s="10" t="s">
        <v>8315</v>
      </c>
      <c r="R3779" t="s">
        <v>8357</v>
      </c>
      <c r="S3779" s="13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8"/>
        <v>70.027799999999999</v>
      </c>
      <c r="Q3780" s="10" t="s">
        <v>8315</v>
      </c>
      <c r="R3780" t="s">
        <v>8357</v>
      </c>
      <c r="S3780" s="13">
        <f t="shared" si="240"/>
        <v>41989.819212962961</v>
      </c>
      <c r="T3780" s="14">
        <f t="shared" si="241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8"/>
        <v>135.62610000000001</v>
      </c>
      <c r="Q3781" s="10" t="s">
        <v>8315</v>
      </c>
      <c r="R3781" t="s">
        <v>8357</v>
      </c>
      <c r="S3781" s="13">
        <f t="shared" si="240"/>
        <v>42425.735416666663</v>
      </c>
      <c r="T3781" s="14">
        <f t="shared" si="241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8"/>
        <v>100</v>
      </c>
      <c r="Q3782" s="10" t="s">
        <v>8315</v>
      </c>
      <c r="R3782" t="s">
        <v>8357</v>
      </c>
      <c r="S3782" s="13">
        <f t="shared" si="240"/>
        <v>42166.219733796301</v>
      </c>
      <c r="T3782" s="14">
        <f t="shared" si="241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8"/>
        <v>94.903800000000004</v>
      </c>
      <c r="Q3783" s="10" t="s">
        <v>8315</v>
      </c>
      <c r="R3783" t="s">
        <v>8357</v>
      </c>
      <c r="S3783" s="13">
        <f t="shared" si="240"/>
        <v>41865.882928240739</v>
      </c>
      <c r="T3783" s="14">
        <f t="shared" si="241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8"/>
        <v>75.370400000000004</v>
      </c>
      <c r="Q3784" s="10" t="s">
        <v>8315</v>
      </c>
      <c r="R3784" t="s">
        <v>8357</v>
      </c>
      <c r="S3784" s="13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8"/>
        <v>64.458299999999994</v>
      </c>
      <c r="Q3785" s="10" t="s">
        <v>8315</v>
      </c>
      <c r="R3785" t="s">
        <v>8357</v>
      </c>
      <c r="S3785" s="13">
        <f t="shared" si="240"/>
        <v>42420.140277777777</v>
      </c>
      <c r="T3785" s="14">
        <f t="shared" si="241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8"/>
        <v>115</v>
      </c>
      <c r="Q3786" s="10" t="s">
        <v>8315</v>
      </c>
      <c r="R3786" t="s">
        <v>8357</v>
      </c>
      <c r="S3786" s="13">
        <f t="shared" si="240"/>
        <v>42531.980694444443</v>
      </c>
      <c r="T3786" s="14">
        <f t="shared" si="241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8"/>
        <v>100.5</v>
      </c>
      <c r="Q3787" s="10" t="s">
        <v>8315</v>
      </c>
      <c r="R3787" t="s">
        <v>8357</v>
      </c>
      <c r="S3787" s="13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8"/>
        <v>93.774600000000007</v>
      </c>
      <c r="Q3788" s="10" t="s">
        <v>8315</v>
      </c>
      <c r="R3788" t="s">
        <v>8357</v>
      </c>
      <c r="S3788" s="13">
        <f t="shared" si="240"/>
        <v>42487.037905092591</v>
      </c>
      <c r="T3788" s="14">
        <f t="shared" si="241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8"/>
        <v>35.1</v>
      </c>
      <c r="Q3789" s="10" t="s">
        <v>8315</v>
      </c>
      <c r="R3789" t="s">
        <v>8357</v>
      </c>
      <c r="S3789" s="13">
        <f t="shared" si="240"/>
        <v>42167.534791666665</v>
      </c>
      <c r="T3789" s="14">
        <f t="shared" si="241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8"/>
        <v>500</v>
      </c>
      <c r="Q3790" s="10" t="s">
        <v>8315</v>
      </c>
      <c r="R3790" t="s">
        <v>8357</v>
      </c>
      <c r="S3790" s="13">
        <f t="shared" si="240"/>
        <v>42333.695821759262</v>
      </c>
      <c r="T3790" s="14">
        <f t="shared" si="241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8"/>
        <v>29</v>
      </c>
      <c r="Q3791" s="10" t="s">
        <v>8315</v>
      </c>
      <c r="R3791" t="s">
        <v>8357</v>
      </c>
      <c r="S3791" s="13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t="str">
        <f t="shared" si="238"/>
        <v>N/A</v>
      </c>
      <c r="Q3792" s="10" t="s">
        <v>8315</v>
      </c>
      <c r="R3792" t="s">
        <v>8357</v>
      </c>
      <c r="S3792" s="13">
        <f t="shared" si="240"/>
        <v>42666.666932870372</v>
      </c>
      <c r="T3792" s="14">
        <f t="shared" si="241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t="str">
        <f t="shared" si="238"/>
        <v>N/A</v>
      </c>
      <c r="Q3793" s="10" t="s">
        <v>8315</v>
      </c>
      <c r="R3793" t="s">
        <v>8357</v>
      </c>
      <c r="S3793" s="13">
        <f t="shared" si="240"/>
        <v>41766.692037037035</v>
      </c>
      <c r="T3793" s="14">
        <f t="shared" si="241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8"/>
        <v>17.5</v>
      </c>
      <c r="Q3794" s="10" t="s">
        <v>8315</v>
      </c>
      <c r="R3794" t="s">
        <v>8357</v>
      </c>
      <c r="S3794" s="13">
        <f t="shared" si="240"/>
        <v>42170.447013888886</v>
      </c>
      <c r="T3794" s="14">
        <f t="shared" si="241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8"/>
        <v>174</v>
      </c>
      <c r="Q3795" s="10" t="s">
        <v>8315</v>
      </c>
      <c r="R3795" t="s">
        <v>8357</v>
      </c>
      <c r="S3795" s="13">
        <f t="shared" si="240"/>
        <v>41968.938993055555</v>
      </c>
      <c r="T3795" s="14">
        <f t="shared" si="241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8"/>
        <v>50</v>
      </c>
      <c r="Q3796" s="10" t="s">
        <v>8315</v>
      </c>
      <c r="R3796" t="s">
        <v>8357</v>
      </c>
      <c r="S3796" s="13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8"/>
        <v>5</v>
      </c>
      <c r="Q3797" s="10" t="s">
        <v>8315</v>
      </c>
      <c r="R3797" t="s">
        <v>8357</v>
      </c>
      <c r="S3797" s="13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8"/>
        <v>1</v>
      </c>
      <c r="Q3798" s="10" t="s">
        <v>8315</v>
      </c>
      <c r="R3798" t="s">
        <v>8357</v>
      </c>
      <c r="S3798" s="13">
        <f t="shared" si="240"/>
        <v>42689.029583333337</v>
      </c>
      <c r="T3798" s="14">
        <f t="shared" si="241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8"/>
        <v>145.40539999999999</v>
      </c>
      <c r="Q3799" s="10" t="s">
        <v>8315</v>
      </c>
      <c r="R3799" t="s">
        <v>8357</v>
      </c>
      <c r="S3799" s="13">
        <f t="shared" si="240"/>
        <v>42084.881539351853</v>
      </c>
      <c r="T3799" s="14">
        <f t="shared" si="241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8"/>
        <v>205</v>
      </c>
      <c r="Q3800" s="10" t="s">
        <v>8315</v>
      </c>
      <c r="R3800" t="s">
        <v>8357</v>
      </c>
      <c r="S3800" s="13">
        <f t="shared" si="240"/>
        <v>41831.722777777781</v>
      </c>
      <c r="T3800" s="14">
        <f t="shared" si="241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8"/>
        <v>100.5</v>
      </c>
      <c r="Q3801" s="10" t="s">
        <v>8315</v>
      </c>
      <c r="R3801" t="s">
        <v>8357</v>
      </c>
      <c r="S3801" s="13">
        <f t="shared" si="240"/>
        <v>42410.93105324074</v>
      </c>
      <c r="T3801" s="14">
        <f t="shared" si="241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8"/>
        <v>55.0625</v>
      </c>
      <c r="Q3802" s="10" t="s">
        <v>8315</v>
      </c>
      <c r="R3802" t="s">
        <v>8357</v>
      </c>
      <c r="S3802" s="13">
        <f t="shared" si="240"/>
        <v>41982.737071759257</v>
      </c>
      <c r="T3802" s="14">
        <f t="shared" si="241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8"/>
        <v>47.333300000000001</v>
      </c>
      <c r="Q3803" s="10" t="s">
        <v>8315</v>
      </c>
      <c r="R3803" t="s">
        <v>8357</v>
      </c>
      <c r="S3803" s="13">
        <f t="shared" si="240"/>
        <v>41975.676111111112</v>
      </c>
      <c r="T3803" s="14">
        <f t="shared" si="241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t="str">
        <f t="shared" si="238"/>
        <v>N/A</v>
      </c>
      <c r="Q3804" s="10" t="s">
        <v>8315</v>
      </c>
      <c r="R3804" t="s">
        <v>8357</v>
      </c>
      <c r="S3804" s="13">
        <f t="shared" si="240"/>
        <v>42269.126226851848</v>
      </c>
      <c r="T3804" s="14">
        <f t="shared" si="241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8"/>
        <v>58.95</v>
      </c>
      <c r="Q3805" s="10" t="s">
        <v>8315</v>
      </c>
      <c r="R3805" t="s">
        <v>8357</v>
      </c>
      <c r="S3805" s="13">
        <f t="shared" si="240"/>
        <v>42403.971851851849</v>
      </c>
      <c r="T3805" s="14">
        <f t="shared" si="241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t="str">
        <f t="shared" si="238"/>
        <v>N/A</v>
      </c>
      <c r="Q3806" s="10" t="s">
        <v>8315</v>
      </c>
      <c r="R3806" t="s">
        <v>8357</v>
      </c>
      <c r="S3806" s="13">
        <f t="shared" si="240"/>
        <v>42527.00953703704</v>
      </c>
      <c r="T3806" s="14">
        <f t="shared" si="241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8"/>
        <v>1.5</v>
      </c>
      <c r="Q3807" s="10" t="s">
        <v>8315</v>
      </c>
      <c r="R3807" t="s">
        <v>8357</v>
      </c>
      <c r="S3807" s="13">
        <f t="shared" si="240"/>
        <v>41849.887037037035</v>
      </c>
      <c r="T3807" s="14">
        <f t="shared" si="241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8"/>
        <v>5</v>
      </c>
      <c r="Q3808" s="10" t="s">
        <v>8315</v>
      </c>
      <c r="R3808" t="s">
        <v>8357</v>
      </c>
      <c r="S3808" s="13">
        <f t="shared" si="240"/>
        <v>41799.259039351848</v>
      </c>
      <c r="T3808" s="14">
        <f t="shared" si="24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8"/>
        <v>50.555599999999998</v>
      </c>
      <c r="Q3809" s="10" t="s">
        <v>8315</v>
      </c>
      <c r="R3809" t="s">
        <v>8357</v>
      </c>
      <c r="S3809" s="13">
        <f t="shared" si="240"/>
        <v>42090.909016203703</v>
      </c>
      <c r="T3809" s="14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8"/>
        <v>41.666699999999999</v>
      </c>
      <c r="Q3810" s="10" t="s">
        <v>8315</v>
      </c>
      <c r="R3810" t="s">
        <v>8316</v>
      </c>
      <c r="S3810" s="13">
        <f t="shared" si="240"/>
        <v>42059.453923611116</v>
      </c>
      <c r="T3810" s="14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8"/>
        <v>53.289499999999997</v>
      </c>
      <c r="Q3811" s="10" t="s">
        <v>8315</v>
      </c>
      <c r="R3811" t="s">
        <v>8316</v>
      </c>
      <c r="S3811" s="13">
        <f t="shared" si="240"/>
        <v>41800.526701388888</v>
      </c>
      <c r="T3811" s="14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8"/>
        <v>70.230800000000002</v>
      </c>
      <c r="Q3812" s="10" t="s">
        <v>8315</v>
      </c>
      <c r="R3812" t="s">
        <v>8316</v>
      </c>
      <c r="S3812" s="13">
        <f t="shared" si="240"/>
        <v>42054.849050925928</v>
      </c>
      <c r="T3812" s="14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8"/>
        <v>43.421100000000003</v>
      </c>
      <c r="Q3813" s="10" t="s">
        <v>8315</v>
      </c>
      <c r="R3813" t="s">
        <v>8316</v>
      </c>
      <c r="S3813" s="13">
        <f t="shared" si="240"/>
        <v>42487.62700231481</v>
      </c>
      <c r="T3813" s="14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8"/>
        <v>199.18180000000001</v>
      </c>
      <c r="Q3814" s="10" t="s">
        <v>8315</v>
      </c>
      <c r="R3814" t="s">
        <v>8316</v>
      </c>
      <c r="S3814" s="13">
        <f t="shared" si="240"/>
        <v>42109.751250000001</v>
      </c>
      <c r="T3814" s="14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8"/>
        <v>78.518100000000004</v>
      </c>
      <c r="Q3815" s="10" t="s">
        <v>8315</v>
      </c>
      <c r="R3815" t="s">
        <v>8316</v>
      </c>
      <c r="S3815" s="13">
        <f t="shared" si="240"/>
        <v>42497.275706018518</v>
      </c>
      <c r="T3815" s="14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8"/>
        <v>61.823500000000003</v>
      </c>
      <c r="Q3816" s="10" t="s">
        <v>8315</v>
      </c>
      <c r="R3816" t="s">
        <v>8316</v>
      </c>
      <c r="S3816" s="13">
        <f t="shared" si="240"/>
        <v>42058.904074074075</v>
      </c>
      <c r="T3816" s="14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8"/>
        <v>50.000500000000002</v>
      </c>
      <c r="Q3817" s="10" t="s">
        <v>8315</v>
      </c>
      <c r="R3817" t="s">
        <v>8316</v>
      </c>
      <c r="S3817" s="13">
        <f t="shared" si="240"/>
        <v>42207.259918981479</v>
      </c>
      <c r="T3817" s="14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8"/>
        <v>48.339700000000001</v>
      </c>
      <c r="Q3818" s="10" t="s">
        <v>8315</v>
      </c>
      <c r="R3818" t="s">
        <v>8316</v>
      </c>
      <c r="S3818" s="13">
        <f t="shared" si="240"/>
        <v>41807.690081018518</v>
      </c>
      <c r="T3818" s="14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8"/>
        <v>107.25</v>
      </c>
      <c r="Q3819" s="10" t="s">
        <v>8315</v>
      </c>
      <c r="R3819" t="s">
        <v>8316</v>
      </c>
      <c r="S3819" s="13">
        <f t="shared" si="240"/>
        <v>42284.69694444444</v>
      </c>
      <c r="T3819" s="14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8"/>
        <v>57</v>
      </c>
      <c r="Q3820" s="10" t="s">
        <v>8315</v>
      </c>
      <c r="R3820" t="s">
        <v>8316</v>
      </c>
      <c r="S3820" s="13">
        <f t="shared" si="240"/>
        <v>42045.84238425926</v>
      </c>
      <c r="T3820" s="14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8"/>
        <v>40.923099999999998</v>
      </c>
      <c r="Q3821" s="10" t="s">
        <v>8315</v>
      </c>
      <c r="R3821" t="s">
        <v>8316</v>
      </c>
      <c r="S3821" s="13">
        <f t="shared" si="240"/>
        <v>42184.209537037037</v>
      </c>
      <c r="T3821" s="14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8"/>
        <v>21.5</v>
      </c>
      <c r="Q3822" s="10" t="s">
        <v>8315</v>
      </c>
      <c r="R3822" t="s">
        <v>8316</v>
      </c>
      <c r="S3822" s="13">
        <f t="shared" si="240"/>
        <v>42160.651817129634</v>
      </c>
      <c r="T3822" s="14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8"/>
        <v>79.543499999999995</v>
      </c>
      <c r="Q3823" s="10" t="s">
        <v>8315</v>
      </c>
      <c r="R3823" t="s">
        <v>8316</v>
      </c>
      <c r="S3823" s="13">
        <f t="shared" si="240"/>
        <v>42341.180636574078</v>
      </c>
      <c r="T3823" s="14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8"/>
        <v>72.381600000000006</v>
      </c>
      <c r="Q3824" s="10" t="s">
        <v>8315</v>
      </c>
      <c r="R3824" t="s">
        <v>8316</v>
      </c>
      <c r="S3824" s="13">
        <f t="shared" si="240"/>
        <v>42329.838159722218</v>
      </c>
      <c r="T3824" s="14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8"/>
        <v>64.634100000000004</v>
      </c>
      <c r="Q3825" s="10" t="s">
        <v>8315</v>
      </c>
      <c r="R3825" t="s">
        <v>8316</v>
      </c>
      <c r="S3825" s="13">
        <f t="shared" si="240"/>
        <v>42170.910231481481</v>
      </c>
      <c r="T3825" s="14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8"/>
        <v>38.571399999999997</v>
      </c>
      <c r="Q3826" s="10" t="s">
        <v>8315</v>
      </c>
      <c r="R3826" t="s">
        <v>8316</v>
      </c>
      <c r="S3826" s="13">
        <f t="shared" si="240"/>
        <v>42571.626192129625</v>
      </c>
      <c r="T3826" s="14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8"/>
        <v>107.5714</v>
      </c>
      <c r="Q3827" s="10" t="s">
        <v>8315</v>
      </c>
      <c r="R3827" t="s">
        <v>8316</v>
      </c>
      <c r="S3827" s="13">
        <f t="shared" si="240"/>
        <v>42151.069606481484</v>
      </c>
      <c r="T3827" s="14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8"/>
        <v>27.5</v>
      </c>
      <c r="Q3828" s="10" t="s">
        <v>8315</v>
      </c>
      <c r="R3828" t="s">
        <v>8316</v>
      </c>
      <c r="S3828" s="13">
        <f t="shared" si="240"/>
        <v>42101.423541666663</v>
      </c>
      <c r="T3828" s="14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8"/>
        <v>70.461500000000001</v>
      </c>
      <c r="Q3829" s="10" t="s">
        <v>8315</v>
      </c>
      <c r="R3829" t="s">
        <v>8316</v>
      </c>
      <c r="S3829" s="13">
        <f t="shared" si="240"/>
        <v>42034.928252314814</v>
      </c>
      <c r="T3829" s="14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8"/>
        <v>178.57140000000001</v>
      </c>
      <c r="Q3830" s="10" t="s">
        <v>8315</v>
      </c>
      <c r="R3830" t="s">
        <v>8316</v>
      </c>
      <c r="S3830" s="13">
        <f t="shared" si="240"/>
        <v>41944.527627314819</v>
      </c>
      <c r="T3830" s="14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8"/>
        <v>62.625</v>
      </c>
      <c r="Q3831" s="10" t="s">
        <v>8315</v>
      </c>
      <c r="R3831" t="s">
        <v>8316</v>
      </c>
      <c r="S3831" s="13">
        <f t="shared" si="240"/>
        <v>42593.865405092598</v>
      </c>
      <c r="T3831" s="14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8"/>
        <v>75</v>
      </c>
      <c r="Q3832" s="10" t="s">
        <v>8315</v>
      </c>
      <c r="R3832" t="s">
        <v>8316</v>
      </c>
      <c r="S3832" s="13">
        <f t="shared" si="240"/>
        <v>42503.740868055553</v>
      </c>
      <c r="T3832" s="14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8"/>
        <v>58.9011</v>
      </c>
      <c r="Q3833" s="10" t="s">
        <v>8315</v>
      </c>
      <c r="R3833" t="s">
        <v>8316</v>
      </c>
      <c r="S3833" s="13">
        <f t="shared" si="240"/>
        <v>41927.848900462966</v>
      </c>
      <c r="T3833" s="14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8"/>
        <v>139.5556</v>
      </c>
      <c r="Q3834" s="10" t="s">
        <v>8315</v>
      </c>
      <c r="R3834" t="s">
        <v>8316</v>
      </c>
      <c r="S3834" s="13">
        <f t="shared" si="240"/>
        <v>42375.114988425921</v>
      </c>
      <c r="T3834" s="14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8"/>
        <v>70</v>
      </c>
      <c r="Q3835" s="10" t="s">
        <v>8315</v>
      </c>
      <c r="R3835" t="s">
        <v>8316</v>
      </c>
      <c r="S3835" s="13">
        <f t="shared" si="240"/>
        <v>41963.872361111105</v>
      </c>
      <c r="T3835" s="14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8"/>
        <v>57.386000000000003</v>
      </c>
      <c r="Q3836" s="10" t="s">
        <v>8315</v>
      </c>
      <c r="R3836" t="s">
        <v>8316</v>
      </c>
      <c r="S3836" s="13">
        <f t="shared" si="240"/>
        <v>42143.445219907408</v>
      </c>
      <c r="T3836" s="14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ref="P3837:P3900" si="243">IFERROR(ROUND(E3837/L3837,4),"N/A")</f>
        <v>40</v>
      </c>
      <c r="Q3837" s="10" t="s">
        <v>8315</v>
      </c>
      <c r="R3837" t="s">
        <v>8316</v>
      </c>
      <c r="S3837" s="13">
        <f t="shared" si="240"/>
        <v>42460.94222222222</v>
      </c>
      <c r="T3837" s="14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43"/>
        <v>64.285700000000006</v>
      </c>
      <c r="Q3838" s="10" t="s">
        <v>8315</v>
      </c>
      <c r="R3838" t="s">
        <v>8316</v>
      </c>
      <c r="S3838" s="13">
        <f t="shared" si="240"/>
        <v>42553.926527777774</v>
      </c>
      <c r="T3838" s="14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43"/>
        <v>120.1176</v>
      </c>
      <c r="Q3839" s="10" t="s">
        <v>8315</v>
      </c>
      <c r="R3839" t="s">
        <v>8316</v>
      </c>
      <c r="S3839" s="13">
        <f t="shared" si="240"/>
        <v>42152.765717592592</v>
      </c>
      <c r="T3839" s="14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43"/>
        <v>1008.24</v>
      </c>
      <c r="Q3840" s="10" t="s">
        <v>8315</v>
      </c>
      <c r="R3840" t="s">
        <v>8316</v>
      </c>
      <c r="S3840" s="13">
        <f t="shared" si="240"/>
        <v>42116.710752314815</v>
      </c>
      <c r="T3840" s="14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43"/>
        <v>63.281300000000002</v>
      </c>
      <c r="Q3841" s="10" t="s">
        <v>8315</v>
      </c>
      <c r="R3841" t="s">
        <v>8316</v>
      </c>
      <c r="S3841" s="13">
        <f t="shared" si="240"/>
        <v>42155.142638888887</v>
      </c>
      <c r="T3841" s="14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si="243"/>
        <v>21.666699999999999</v>
      </c>
      <c r="Q3842" s="10" t="s">
        <v>8315</v>
      </c>
      <c r="R3842" t="s">
        <v>8316</v>
      </c>
      <c r="S3842" s="13">
        <f t="shared" si="240"/>
        <v>42432.701724537037</v>
      </c>
      <c r="T3842" s="14">
        <f t="shared" si="24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4">ROUND(E3843/D3843*100,0)</f>
        <v>9</v>
      </c>
      <c r="P3843">
        <f t="shared" si="243"/>
        <v>25.647099999999998</v>
      </c>
      <c r="Q3843" s="10" t="s">
        <v>8315</v>
      </c>
      <c r="R3843" t="s">
        <v>8316</v>
      </c>
      <c r="S3843" s="13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47.695700000000002</v>
      </c>
      <c r="Q3844" s="10" t="s">
        <v>8315</v>
      </c>
      <c r="R3844" t="s">
        <v>8316</v>
      </c>
      <c r="S3844" s="13">
        <f t="shared" si="245"/>
        <v>41740.493657407409</v>
      </c>
      <c r="T3844" s="14">
        <f t="shared" si="24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56.052599999999998</v>
      </c>
      <c r="Q3845" s="10" t="s">
        <v>8315</v>
      </c>
      <c r="R3845" t="s">
        <v>8316</v>
      </c>
      <c r="S3845" s="13">
        <f t="shared" si="245"/>
        <v>41766.072500000002</v>
      </c>
      <c r="T3845" s="14">
        <f t="shared" si="24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0" t="s">
        <v>8315</v>
      </c>
      <c r="R3846" t="s">
        <v>8316</v>
      </c>
      <c r="S3846" s="13">
        <f t="shared" si="245"/>
        <v>41766.617291666669</v>
      </c>
      <c r="T3846" s="14">
        <f t="shared" si="24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70.166700000000006</v>
      </c>
      <c r="Q3847" s="10" t="s">
        <v>8315</v>
      </c>
      <c r="R3847" t="s">
        <v>8316</v>
      </c>
      <c r="S3847" s="13">
        <f t="shared" si="245"/>
        <v>42248.627013888887</v>
      </c>
      <c r="T3847" s="14">
        <f t="shared" si="24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23.625</v>
      </c>
      <c r="Q3848" s="10" t="s">
        <v>8315</v>
      </c>
      <c r="R3848" t="s">
        <v>8316</v>
      </c>
      <c r="S3848" s="13">
        <f t="shared" si="245"/>
        <v>41885.221550925926</v>
      </c>
      <c r="T3848" s="14">
        <f t="shared" si="24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188.5556</v>
      </c>
      <c r="Q3849" s="10" t="s">
        <v>8315</v>
      </c>
      <c r="R3849" t="s">
        <v>8316</v>
      </c>
      <c r="S3849" s="13">
        <f t="shared" si="245"/>
        <v>42159.224432870367</v>
      </c>
      <c r="T3849" s="14">
        <f t="shared" si="24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49.511600000000001</v>
      </c>
      <c r="Q3850" s="10" t="s">
        <v>8315</v>
      </c>
      <c r="R3850" t="s">
        <v>8316</v>
      </c>
      <c r="S3850" s="13">
        <f t="shared" si="245"/>
        <v>42265.817002314812</v>
      </c>
      <c r="T3850" s="14">
        <f t="shared" si="24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75.464299999999994</v>
      </c>
      <c r="Q3851" s="10" t="s">
        <v>8315</v>
      </c>
      <c r="R3851" t="s">
        <v>8316</v>
      </c>
      <c r="S3851" s="13">
        <f t="shared" si="245"/>
        <v>42136.767175925925</v>
      </c>
      <c r="T3851" s="14">
        <f t="shared" si="24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0" t="s">
        <v>8315</v>
      </c>
      <c r="R3852" t="s">
        <v>8316</v>
      </c>
      <c r="S3852" s="13">
        <f t="shared" si="245"/>
        <v>41975.124340277776</v>
      </c>
      <c r="T3852" s="14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0" t="s">
        <v>8315</v>
      </c>
      <c r="R3853" t="s">
        <v>8316</v>
      </c>
      <c r="S3853" s="13">
        <f t="shared" si="245"/>
        <v>42172.439571759256</v>
      </c>
      <c r="T3853" s="14">
        <f t="shared" si="24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0" t="s">
        <v>8315</v>
      </c>
      <c r="R3854" t="s">
        <v>8316</v>
      </c>
      <c r="S3854" s="13">
        <f t="shared" si="245"/>
        <v>42065.190694444449</v>
      </c>
      <c r="T3854" s="14">
        <f t="shared" si="24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0" t="s">
        <v>8315</v>
      </c>
      <c r="R3855" t="s">
        <v>8316</v>
      </c>
      <c r="S3855" s="13">
        <f t="shared" si="245"/>
        <v>41848.84002314815</v>
      </c>
      <c r="T3855" s="14">
        <f t="shared" si="24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0" t="s">
        <v>8315</v>
      </c>
      <c r="R3856" t="s">
        <v>8316</v>
      </c>
      <c r="S3856" s="13">
        <f t="shared" si="245"/>
        <v>42103.884930555556</v>
      </c>
      <c r="T3856" s="14">
        <f t="shared" si="24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0" t="s">
        <v>8315</v>
      </c>
      <c r="R3857" t="s">
        <v>8316</v>
      </c>
      <c r="S3857" s="13">
        <f t="shared" si="245"/>
        <v>42059.970729166671</v>
      </c>
      <c r="T3857" s="14">
        <f t="shared" si="24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0" t="s">
        <v>8315</v>
      </c>
      <c r="R3858" t="s">
        <v>8316</v>
      </c>
      <c r="S3858" s="13">
        <f t="shared" si="245"/>
        <v>42041.743090277778</v>
      </c>
      <c r="T3858" s="14">
        <f t="shared" si="24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0" t="s">
        <v>8315</v>
      </c>
      <c r="R3859" t="s">
        <v>8316</v>
      </c>
      <c r="S3859" s="13">
        <f t="shared" si="245"/>
        <v>41829.73715277778</v>
      </c>
      <c r="T3859" s="14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0" t="s">
        <v>8315</v>
      </c>
      <c r="R3860" t="s">
        <v>8316</v>
      </c>
      <c r="S3860" s="13">
        <f t="shared" si="245"/>
        <v>42128.431064814817</v>
      </c>
      <c r="T3860" s="14">
        <f t="shared" si="24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0" t="s">
        <v>8315</v>
      </c>
      <c r="R3861" t="s">
        <v>8316</v>
      </c>
      <c r="S3861" s="13">
        <f t="shared" si="245"/>
        <v>41789.893599537041</v>
      </c>
      <c r="T3861" s="14">
        <f t="shared" si="24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81.538499999999999</v>
      </c>
      <c r="Q3862" s="10" t="s">
        <v>8315</v>
      </c>
      <c r="R3862" t="s">
        <v>8316</v>
      </c>
      <c r="S3862" s="13">
        <f t="shared" si="245"/>
        <v>41833.660995370366</v>
      </c>
      <c r="T3862" s="14">
        <f t="shared" si="24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0" t="s">
        <v>8315</v>
      </c>
      <c r="R3863" t="s">
        <v>8316</v>
      </c>
      <c r="S3863" s="13">
        <f t="shared" si="245"/>
        <v>41914.590011574073</v>
      </c>
      <c r="T3863" s="14">
        <f t="shared" si="24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0" t="s">
        <v>8315</v>
      </c>
      <c r="R3864" t="s">
        <v>8316</v>
      </c>
      <c r="S3864" s="13">
        <f t="shared" si="245"/>
        <v>42611.261064814811</v>
      </c>
      <c r="T3864" s="14">
        <f t="shared" si="24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 t="str">
        <f t="shared" si="243"/>
        <v>N/A</v>
      </c>
      <c r="Q3865" s="10" t="s">
        <v>8315</v>
      </c>
      <c r="R3865" t="s">
        <v>8316</v>
      </c>
      <c r="S3865" s="13">
        <f t="shared" si="245"/>
        <v>42253.633159722223</v>
      </c>
      <c r="T3865" s="14">
        <f t="shared" si="24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0" t="s">
        <v>8315</v>
      </c>
      <c r="R3866" t="s">
        <v>8316</v>
      </c>
      <c r="S3866" s="13">
        <f t="shared" si="245"/>
        <v>42295.891828703709</v>
      </c>
      <c r="T3866" s="14">
        <f t="shared" si="24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46.428600000000003</v>
      </c>
      <c r="Q3867" s="10" t="s">
        <v>8315</v>
      </c>
      <c r="R3867" t="s">
        <v>8316</v>
      </c>
      <c r="S3867" s="13">
        <f t="shared" si="245"/>
        <v>41841.651597222226</v>
      </c>
      <c r="T3867" s="14">
        <f t="shared" si="24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0" t="s">
        <v>8315</v>
      </c>
      <c r="R3868" t="s">
        <v>8316</v>
      </c>
      <c r="S3868" s="13">
        <f t="shared" si="245"/>
        <v>42402.947002314817</v>
      </c>
      <c r="T3868" s="14">
        <f t="shared" si="24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0" t="s">
        <v>8315</v>
      </c>
      <c r="R3869" t="s">
        <v>8316</v>
      </c>
      <c r="S3869" s="13">
        <f t="shared" si="245"/>
        <v>42509.814108796301</v>
      </c>
      <c r="T3869" s="14">
        <f t="shared" si="246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0" t="s">
        <v>8315</v>
      </c>
      <c r="R3870" t="s">
        <v>8357</v>
      </c>
      <c r="S3870" s="13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3"/>
        <v>30.133299999999998</v>
      </c>
      <c r="Q3871" s="10" t="s">
        <v>8315</v>
      </c>
      <c r="R3871" t="s">
        <v>8357</v>
      </c>
      <c r="S3871" s="13">
        <f t="shared" si="245"/>
        <v>42047.724444444444</v>
      </c>
      <c r="T3871" s="14">
        <f t="shared" si="246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3"/>
        <v>150</v>
      </c>
      <c r="Q3872" s="10" t="s">
        <v>8315</v>
      </c>
      <c r="R3872" t="s">
        <v>8357</v>
      </c>
      <c r="S3872" s="13">
        <f t="shared" si="245"/>
        <v>41793.17219907407</v>
      </c>
      <c r="T3872" s="14">
        <f t="shared" si="246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3"/>
        <v>13.333299999999999</v>
      </c>
      <c r="Q3873" s="10" t="s">
        <v>8315</v>
      </c>
      <c r="R3873" t="s">
        <v>8357</v>
      </c>
      <c r="S3873" s="13">
        <f t="shared" si="245"/>
        <v>42763.780671296292</v>
      </c>
      <c r="T3873" s="14">
        <f t="shared" si="246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t="str">
        <f t="shared" si="243"/>
        <v>N/A</v>
      </c>
      <c r="Q3874" s="10" t="s">
        <v>8315</v>
      </c>
      <c r="R3874" t="s">
        <v>8357</v>
      </c>
      <c r="S3874" s="13">
        <f t="shared" si="245"/>
        <v>42180.145787037036</v>
      </c>
      <c r="T3874" s="14">
        <f t="shared" si="246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t="str">
        <f t="shared" si="243"/>
        <v>N/A</v>
      </c>
      <c r="Q3875" s="10" t="s">
        <v>8315</v>
      </c>
      <c r="R3875" t="s">
        <v>8357</v>
      </c>
      <c r="S3875" s="13">
        <f t="shared" si="245"/>
        <v>42255.696006944447</v>
      </c>
      <c r="T3875" s="14">
        <f t="shared" si="246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t="str">
        <f t="shared" si="243"/>
        <v>N/A</v>
      </c>
      <c r="Q3876" s="10" t="s">
        <v>8315</v>
      </c>
      <c r="R3876" t="s">
        <v>8357</v>
      </c>
      <c r="S3876" s="13">
        <f t="shared" si="245"/>
        <v>42007.016458333332</v>
      </c>
      <c r="T3876" s="14">
        <f t="shared" si="246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t="str">
        <f t="shared" si="243"/>
        <v>N/A</v>
      </c>
      <c r="Q3877" s="10" t="s">
        <v>8315</v>
      </c>
      <c r="R3877" t="s">
        <v>8357</v>
      </c>
      <c r="S3877" s="13">
        <f t="shared" si="245"/>
        <v>42615.346817129626</v>
      </c>
      <c r="T3877" s="14">
        <f t="shared" si="246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3"/>
        <v>44.760899999999999</v>
      </c>
      <c r="Q3878" s="10" t="s">
        <v>8315</v>
      </c>
      <c r="R3878" t="s">
        <v>8357</v>
      </c>
      <c r="S3878" s="13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3"/>
        <v>88.642899999999997</v>
      </c>
      <c r="Q3879" s="10" t="s">
        <v>8315</v>
      </c>
      <c r="R3879" t="s">
        <v>8357</v>
      </c>
      <c r="S3879" s="13">
        <f t="shared" si="245"/>
        <v>42682.67768518519</v>
      </c>
      <c r="T3879" s="14">
        <f t="shared" si="246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3"/>
        <v>10</v>
      </c>
      <c r="Q3880" s="10" t="s">
        <v>8315</v>
      </c>
      <c r="R3880" t="s">
        <v>8357</v>
      </c>
      <c r="S3880" s="13">
        <f t="shared" si="245"/>
        <v>42154.818819444445</v>
      </c>
      <c r="T3880" s="14">
        <f t="shared" si="246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t="str">
        <f t="shared" si="243"/>
        <v>N/A</v>
      </c>
      <c r="Q3881" s="10" t="s">
        <v>8315</v>
      </c>
      <c r="R3881" t="s">
        <v>8357</v>
      </c>
      <c r="S3881" s="13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3"/>
        <v>57.647100000000002</v>
      </c>
      <c r="Q3882" s="10" t="s">
        <v>8315</v>
      </c>
      <c r="R3882" t="s">
        <v>8357</v>
      </c>
      <c r="S3882" s="13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3"/>
        <v>25</v>
      </c>
      <c r="Q3883" s="10" t="s">
        <v>8315</v>
      </c>
      <c r="R3883" t="s">
        <v>8357</v>
      </c>
      <c r="S3883" s="13">
        <f t="shared" si="245"/>
        <v>42756.018506944441</v>
      </c>
      <c r="T3883" s="14">
        <f t="shared" si="246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t="str">
        <f t="shared" si="243"/>
        <v>N/A</v>
      </c>
      <c r="Q3884" s="10" t="s">
        <v>8315</v>
      </c>
      <c r="R3884" t="s">
        <v>8357</v>
      </c>
      <c r="S3884" s="13">
        <f t="shared" si="245"/>
        <v>42373.983449074076</v>
      </c>
      <c r="T3884" s="14">
        <f t="shared" si="246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t="str">
        <f t="shared" si="243"/>
        <v>N/A</v>
      </c>
      <c r="Q3885" s="10" t="s">
        <v>8315</v>
      </c>
      <c r="R3885" t="s">
        <v>8357</v>
      </c>
      <c r="S3885" s="13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t="str">
        <f t="shared" si="243"/>
        <v>N/A</v>
      </c>
      <c r="Q3886" s="10" t="s">
        <v>8315</v>
      </c>
      <c r="R3886" t="s">
        <v>8357</v>
      </c>
      <c r="S3886" s="13">
        <f t="shared" si="245"/>
        <v>42065.791574074072</v>
      </c>
      <c r="T3886" s="14">
        <f t="shared" si="246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t="str">
        <f t="shared" si="243"/>
        <v>N/A</v>
      </c>
      <c r="Q3887" s="10" t="s">
        <v>8315</v>
      </c>
      <c r="R3887" t="s">
        <v>8357</v>
      </c>
      <c r="S3887" s="13">
        <f t="shared" si="245"/>
        <v>42469.951284722221</v>
      </c>
      <c r="T3887" s="14">
        <f t="shared" si="246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t="str">
        <f t="shared" si="243"/>
        <v>N/A</v>
      </c>
      <c r="Q3888" s="10" t="s">
        <v>8315</v>
      </c>
      <c r="R3888" t="s">
        <v>8357</v>
      </c>
      <c r="S3888" s="13">
        <f t="shared" si="245"/>
        <v>41954.228032407409</v>
      </c>
      <c r="T3888" s="14">
        <f t="shared" si="246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3"/>
        <v>17.5</v>
      </c>
      <c r="Q3889" s="10" t="s">
        <v>8315</v>
      </c>
      <c r="R3889" t="s">
        <v>8357</v>
      </c>
      <c r="S3889" s="13">
        <f t="shared" si="245"/>
        <v>42079.857974537037</v>
      </c>
      <c r="T3889" s="14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3"/>
        <v>38.714300000000001</v>
      </c>
      <c r="Q3890" s="10" t="s">
        <v>8315</v>
      </c>
      <c r="R3890" t="s">
        <v>8316</v>
      </c>
      <c r="S3890" s="13">
        <f t="shared" si="245"/>
        <v>42762.545810185184</v>
      </c>
      <c r="T3890" s="14">
        <f t="shared" si="24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3"/>
        <v>13.1111</v>
      </c>
      <c r="Q3891" s="10" t="s">
        <v>8315</v>
      </c>
      <c r="R3891" t="s">
        <v>8316</v>
      </c>
      <c r="S3891" s="13">
        <f t="shared" si="245"/>
        <v>41977.004976851851</v>
      </c>
      <c r="T3891" s="14">
        <f t="shared" si="24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3"/>
        <v>315.5</v>
      </c>
      <c r="Q3892" s="10" t="s">
        <v>8315</v>
      </c>
      <c r="R3892" t="s">
        <v>8316</v>
      </c>
      <c r="S3892" s="13">
        <f t="shared" si="245"/>
        <v>42171.758611111116</v>
      </c>
      <c r="T3892" s="14">
        <f t="shared" si="24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3"/>
        <v>37.142899999999997</v>
      </c>
      <c r="Q3893" s="10" t="s">
        <v>8315</v>
      </c>
      <c r="R3893" t="s">
        <v>8316</v>
      </c>
      <c r="S3893" s="13">
        <f t="shared" si="245"/>
        <v>42056.1324537037</v>
      </c>
      <c r="T3893" s="14">
        <f t="shared" si="24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t="str">
        <f t="shared" si="243"/>
        <v>N/A</v>
      </c>
      <c r="Q3894" s="10" t="s">
        <v>8315</v>
      </c>
      <c r="R3894" t="s">
        <v>8316</v>
      </c>
      <c r="S3894" s="13">
        <f t="shared" si="245"/>
        <v>41867.652280092596</v>
      </c>
      <c r="T3894" s="14">
        <f t="shared" si="24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3"/>
        <v>128.27379999999999</v>
      </c>
      <c r="Q3895" s="10" t="s">
        <v>8315</v>
      </c>
      <c r="R3895" t="s">
        <v>8316</v>
      </c>
      <c r="S3895" s="13">
        <f t="shared" si="245"/>
        <v>41779.657870370371</v>
      </c>
      <c r="T3895" s="14">
        <f t="shared" si="24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3"/>
        <v>47.2727</v>
      </c>
      <c r="Q3896" s="10" t="s">
        <v>8315</v>
      </c>
      <c r="R3896" t="s">
        <v>8316</v>
      </c>
      <c r="S3896" s="13">
        <f t="shared" si="245"/>
        <v>42679.958472222221</v>
      </c>
      <c r="T3896" s="14">
        <f t="shared" si="24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3"/>
        <v>50</v>
      </c>
      <c r="Q3897" s="10" t="s">
        <v>8315</v>
      </c>
      <c r="R3897" t="s">
        <v>8316</v>
      </c>
      <c r="S3897" s="13">
        <f t="shared" si="245"/>
        <v>42032.250208333338</v>
      </c>
      <c r="T3897" s="14">
        <f t="shared" si="24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3"/>
        <v>42.5</v>
      </c>
      <c r="Q3898" s="10" t="s">
        <v>8315</v>
      </c>
      <c r="R3898" t="s">
        <v>8316</v>
      </c>
      <c r="S3898" s="13">
        <f t="shared" si="245"/>
        <v>41793.191875000004</v>
      </c>
      <c r="T3898" s="14">
        <f t="shared" si="24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3"/>
        <v>44</v>
      </c>
      <c r="Q3899" s="10" t="s">
        <v>8315</v>
      </c>
      <c r="R3899" t="s">
        <v>8316</v>
      </c>
      <c r="S3899" s="13">
        <f t="shared" si="245"/>
        <v>41982.87364583333</v>
      </c>
      <c r="T3899" s="14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3"/>
        <v>50.875</v>
      </c>
      <c r="Q3900" s="10" t="s">
        <v>8315</v>
      </c>
      <c r="R3900" t="s">
        <v>8316</v>
      </c>
      <c r="S3900" s="13">
        <f t="shared" si="245"/>
        <v>42193.482291666667</v>
      </c>
      <c r="T3900" s="14">
        <f t="shared" si="24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ref="P3901:P3964" si="248">IFERROR(ROUND(E3901/L3901,4),"N/A")</f>
        <v>62.5</v>
      </c>
      <c r="Q3901" s="10" t="s">
        <v>8315</v>
      </c>
      <c r="R3901" t="s">
        <v>8316</v>
      </c>
      <c r="S3901" s="13">
        <f t="shared" si="245"/>
        <v>41843.775011574071</v>
      </c>
      <c r="T3901" s="14">
        <f t="shared" si="24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8"/>
        <v>27</v>
      </c>
      <c r="Q3902" s="10" t="s">
        <v>8315</v>
      </c>
      <c r="R3902" t="s">
        <v>8316</v>
      </c>
      <c r="S3902" s="13">
        <f t="shared" si="245"/>
        <v>42136.092488425929</v>
      </c>
      <c r="T3902" s="14">
        <f t="shared" si="24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8"/>
        <v>25</v>
      </c>
      <c r="Q3903" s="10" t="s">
        <v>8315</v>
      </c>
      <c r="R3903" t="s">
        <v>8316</v>
      </c>
      <c r="S3903" s="13">
        <f t="shared" si="245"/>
        <v>42317.826377314821</v>
      </c>
      <c r="T3903" s="14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8"/>
        <v>47.258099999999999</v>
      </c>
      <c r="Q3904" s="10" t="s">
        <v>8315</v>
      </c>
      <c r="R3904" t="s">
        <v>8316</v>
      </c>
      <c r="S3904" s="13">
        <f t="shared" si="245"/>
        <v>42663.468078703707</v>
      </c>
      <c r="T3904" s="14">
        <f t="shared" si="24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t="str">
        <f t="shared" si="248"/>
        <v>N/A</v>
      </c>
      <c r="Q3905" s="10" t="s">
        <v>8315</v>
      </c>
      <c r="R3905" t="s">
        <v>8316</v>
      </c>
      <c r="S3905" s="13">
        <f t="shared" si="245"/>
        <v>42186.01116898148</v>
      </c>
      <c r="T3905" s="14">
        <f t="shared" si="24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8"/>
        <v>1.5</v>
      </c>
      <c r="Q3906" s="10" t="s">
        <v>8315</v>
      </c>
      <c r="R3906" t="s">
        <v>8316</v>
      </c>
      <c r="S3906" s="13">
        <f t="shared" si="245"/>
        <v>42095.229166666672</v>
      </c>
      <c r="T3906" s="14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9">ROUND(E3907/D3907*100,0)</f>
        <v>12</v>
      </c>
      <c r="P3907">
        <f t="shared" si="248"/>
        <v>24.714300000000001</v>
      </c>
      <c r="Q3907" s="10" t="s">
        <v>8315</v>
      </c>
      <c r="R3907" t="s">
        <v>8316</v>
      </c>
      <c r="S3907" s="13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9"/>
        <v>67</v>
      </c>
      <c r="P3908">
        <f t="shared" si="248"/>
        <v>63.125</v>
      </c>
      <c r="Q3908" s="10" t="s">
        <v>8315</v>
      </c>
      <c r="R3908" t="s">
        <v>8316</v>
      </c>
      <c r="S3908" s="13">
        <f t="shared" si="250"/>
        <v>42143.917743055557</v>
      </c>
      <c r="T3908" s="14">
        <f t="shared" si="25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9"/>
        <v>15</v>
      </c>
      <c r="P3909">
        <f t="shared" si="248"/>
        <v>38.25</v>
      </c>
      <c r="Q3909" s="10" t="s">
        <v>8315</v>
      </c>
      <c r="R3909" t="s">
        <v>8316</v>
      </c>
      <c r="S3909" s="13">
        <f t="shared" si="250"/>
        <v>41906.819513888891</v>
      </c>
      <c r="T3909" s="14">
        <f t="shared" si="25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9"/>
        <v>9</v>
      </c>
      <c r="P3910">
        <f t="shared" si="248"/>
        <v>16.25</v>
      </c>
      <c r="Q3910" s="10" t="s">
        <v>8315</v>
      </c>
      <c r="R3910" t="s">
        <v>8316</v>
      </c>
      <c r="S3910" s="13">
        <f t="shared" si="250"/>
        <v>41834.135370370372</v>
      </c>
      <c r="T3910" s="14">
        <f t="shared" si="25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9"/>
        <v>0</v>
      </c>
      <c r="P3911">
        <f t="shared" si="248"/>
        <v>33.75</v>
      </c>
      <c r="Q3911" s="10" t="s">
        <v>8315</v>
      </c>
      <c r="R3911" t="s">
        <v>8316</v>
      </c>
      <c r="S3911" s="13">
        <f t="shared" si="250"/>
        <v>41863.359282407408</v>
      </c>
      <c r="T3911" s="14">
        <f t="shared" si="25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9"/>
        <v>3</v>
      </c>
      <c r="P3912">
        <f t="shared" si="248"/>
        <v>61.666699999999999</v>
      </c>
      <c r="Q3912" s="10" t="s">
        <v>8315</v>
      </c>
      <c r="R3912" t="s">
        <v>8316</v>
      </c>
      <c r="S3912" s="13">
        <f t="shared" si="250"/>
        <v>42224.756909722222</v>
      </c>
      <c r="T3912" s="14">
        <f t="shared" si="25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9"/>
        <v>37</v>
      </c>
      <c r="P3913">
        <f t="shared" si="248"/>
        <v>83.138900000000007</v>
      </c>
      <c r="Q3913" s="10" t="s">
        <v>8315</v>
      </c>
      <c r="R3913" t="s">
        <v>8316</v>
      </c>
      <c r="S3913" s="13">
        <f t="shared" si="250"/>
        <v>41939.8122337963</v>
      </c>
      <c r="T3913" s="14">
        <f t="shared" si="25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9"/>
        <v>0</v>
      </c>
      <c r="P3914">
        <f t="shared" si="248"/>
        <v>1</v>
      </c>
      <c r="Q3914" s="10" t="s">
        <v>8315</v>
      </c>
      <c r="R3914" t="s">
        <v>8316</v>
      </c>
      <c r="S3914" s="13">
        <f t="shared" si="250"/>
        <v>42059.270023148143</v>
      </c>
      <c r="T3914" s="14">
        <f t="shared" si="25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9"/>
        <v>10</v>
      </c>
      <c r="P3915">
        <f t="shared" si="248"/>
        <v>142.8571</v>
      </c>
      <c r="Q3915" s="10" t="s">
        <v>8315</v>
      </c>
      <c r="R3915" t="s">
        <v>8316</v>
      </c>
      <c r="S3915" s="13">
        <f t="shared" si="250"/>
        <v>42308.211215277777</v>
      </c>
      <c r="T3915" s="14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9"/>
        <v>36</v>
      </c>
      <c r="P3916">
        <f t="shared" si="248"/>
        <v>33.666699999999999</v>
      </c>
      <c r="Q3916" s="10" t="s">
        <v>8315</v>
      </c>
      <c r="R3916" t="s">
        <v>8316</v>
      </c>
      <c r="S3916" s="13">
        <f t="shared" si="250"/>
        <v>42114.818935185183</v>
      </c>
      <c r="T3916" s="14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9"/>
        <v>0</v>
      </c>
      <c r="P3917">
        <f t="shared" si="248"/>
        <v>5</v>
      </c>
      <c r="Q3917" s="10" t="s">
        <v>8315</v>
      </c>
      <c r="R3917" t="s">
        <v>8316</v>
      </c>
      <c r="S3917" s="13">
        <f t="shared" si="250"/>
        <v>42492.98505787037</v>
      </c>
      <c r="T3917" s="14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9"/>
        <v>0</v>
      </c>
      <c r="P3918" t="str">
        <f t="shared" si="248"/>
        <v>N/A</v>
      </c>
      <c r="Q3918" s="10" t="s">
        <v>8315</v>
      </c>
      <c r="R3918" t="s">
        <v>8316</v>
      </c>
      <c r="S3918" s="13">
        <f t="shared" si="250"/>
        <v>42494.471666666665</v>
      </c>
      <c r="T3918" s="14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9"/>
        <v>0</v>
      </c>
      <c r="P3919">
        <f t="shared" si="248"/>
        <v>10</v>
      </c>
      <c r="Q3919" s="10" t="s">
        <v>8315</v>
      </c>
      <c r="R3919" t="s">
        <v>8316</v>
      </c>
      <c r="S3919" s="13">
        <f t="shared" si="250"/>
        <v>41863.527326388888</v>
      </c>
      <c r="T3919" s="14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9"/>
        <v>0</v>
      </c>
      <c r="P3920">
        <f t="shared" si="248"/>
        <v>40</v>
      </c>
      <c r="Q3920" s="10" t="s">
        <v>8315</v>
      </c>
      <c r="R3920" t="s">
        <v>8316</v>
      </c>
      <c r="S3920" s="13">
        <f t="shared" si="250"/>
        <v>41843.664618055554</v>
      </c>
      <c r="T3920" s="14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9"/>
        <v>2</v>
      </c>
      <c r="P3921">
        <f t="shared" si="248"/>
        <v>30</v>
      </c>
      <c r="Q3921" s="10" t="s">
        <v>8315</v>
      </c>
      <c r="R3921" t="s">
        <v>8316</v>
      </c>
      <c r="S3921" s="13">
        <f t="shared" si="250"/>
        <v>42358.684872685189</v>
      </c>
      <c r="T3921" s="14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9"/>
        <v>5</v>
      </c>
      <c r="P3922">
        <f t="shared" si="248"/>
        <v>45</v>
      </c>
      <c r="Q3922" s="10" t="s">
        <v>8315</v>
      </c>
      <c r="R3922" t="s">
        <v>8316</v>
      </c>
      <c r="S3922" s="13">
        <f t="shared" si="250"/>
        <v>42657.38726851852</v>
      </c>
      <c r="T3922" s="14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9"/>
        <v>0</v>
      </c>
      <c r="P3923" t="str">
        <f t="shared" si="248"/>
        <v>N/A</v>
      </c>
      <c r="Q3923" s="10" t="s">
        <v>8315</v>
      </c>
      <c r="R3923" t="s">
        <v>8316</v>
      </c>
      <c r="S3923" s="13">
        <f t="shared" si="250"/>
        <v>41926.542303240742</v>
      </c>
      <c r="T3923" s="14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9"/>
        <v>8</v>
      </c>
      <c r="P3924">
        <f t="shared" si="248"/>
        <v>10.166700000000001</v>
      </c>
      <c r="Q3924" s="10" t="s">
        <v>8315</v>
      </c>
      <c r="R3924" t="s">
        <v>8316</v>
      </c>
      <c r="S3924" s="13">
        <f t="shared" si="250"/>
        <v>42020.768634259264</v>
      </c>
      <c r="T3924" s="14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>
        <f t="shared" si="248"/>
        <v>81.411799999999999</v>
      </c>
      <c r="Q3925" s="10" t="s">
        <v>8315</v>
      </c>
      <c r="R3925" t="s">
        <v>8316</v>
      </c>
      <c r="S3925" s="13">
        <f t="shared" si="250"/>
        <v>42075.979988425926</v>
      </c>
      <c r="T3925" s="14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>
        <f t="shared" si="248"/>
        <v>57.25</v>
      </c>
      <c r="Q3926" s="10" t="s">
        <v>8315</v>
      </c>
      <c r="R3926" t="s">
        <v>8316</v>
      </c>
      <c r="S3926" s="13">
        <f t="shared" si="250"/>
        <v>41786.959745370368</v>
      </c>
      <c r="T3926" s="14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>
        <f t="shared" si="248"/>
        <v>5</v>
      </c>
      <c r="Q3927" s="10" t="s">
        <v>8315</v>
      </c>
      <c r="R3927" t="s">
        <v>8316</v>
      </c>
      <c r="S3927" s="13">
        <f t="shared" si="250"/>
        <v>41820.870821759258</v>
      </c>
      <c r="T3927" s="14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>
        <f t="shared" si="248"/>
        <v>15</v>
      </c>
      <c r="Q3928" s="10" t="s">
        <v>8315</v>
      </c>
      <c r="R3928" t="s">
        <v>8316</v>
      </c>
      <c r="S3928" s="13">
        <f t="shared" si="250"/>
        <v>41970.085046296299</v>
      </c>
      <c r="T3928" s="14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>
        <f t="shared" si="248"/>
        <v>12.5</v>
      </c>
      <c r="Q3929" s="10" t="s">
        <v>8315</v>
      </c>
      <c r="R3929" t="s">
        <v>8316</v>
      </c>
      <c r="S3929" s="13">
        <f t="shared" si="250"/>
        <v>41830.267407407409</v>
      </c>
      <c r="T3929" s="14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>
        <f t="shared" si="248"/>
        <v>93</v>
      </c>
      <c r="Q3930" s="10" t="s">
        <v>8315</v>
      </c>
      <c r="R3930" t="s">
        <v>8316</v>
      </c>
      <c r="S3930" s="13">
        <f t="shared" si="250"/>
        <v>42265.683182870373</v>
      </c>
      <c r="T3930" s="14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>
        <f t="shared" si="248"/>
        <v>32.357100000000003</v>
      </c>
      <c r="Q3931" s="10" t="s">
        <v>8315</v>
      </c>
      <c r="R3931" t="s">
        <v>8316</v>
      </c>
      <c r="S3931" s="13">
        <f t="shared" si="250"/>
        <v>42601.827141203699</v>
      </c>
      <c r="T3931" s="14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 t="str">
        <f t="shared" si="248"/>
        <v>N/A</v>
      </c>
      <c r="Q3932" s="10" t="s">
        <v>8315</v>
      </c>
      <c r="R3932" t="s">
        <v>8316</v>
      </c>
      <c r="S3932" s="13">
        <f t="shared" si="250"/>
        <v>42433.338749999995</v>
      </c>
      <c r="T3932" s="14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 t="str">
        <f t="shared" si="248"/>
        <v>N/A</v>
      </c>
      <c r="Q3933" s="10" t="s">
        <v>8315</v>
      </c>
      <c r="R3933" t="s">
        <v>8316</v>
      </c>
      <c r="S3933" s="13">
        <f t="shared" si="250"/>
        <v>42228.151701388888</v>
      </c>
      <c r="T3933" s="14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>
        <f t="shared" si="248"/>
        <v>1</v>
      </c>
      <c r="Q3934" s="10" t="s">
        <v>8315</v>
      </c>
      <c r="R3934" t="s">
        <v>8316</v>
      </c>
      <c r="S3934" s="13">
        <f t="shared" si="250"/>
        <v>42415.168564814812</v>
      </c>
      <c r="T3934" s="14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>
        <f t="shared" si="248"/>
        <v>91.833299999999994</v>
      </c>
      <c r="Q3935" s="10" t="s">
        <v>8315</v>
      </c>
      <c r="R3935" t="s">
        <v>8316</v>
      </c>
      <c r="S3935" s="13">
        <f t="shared" si="250"/>
        <v>42538.968310185184</v>
      </c>
      <c r="T3935" s="14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>
        <f t="shared" si="248"/>
        <v>45.833300000000001</v>
      </c>
      <c r="Q3936" s="10" t="s">
        <v>8315</v>
      </c>
      <c r="R3936" t="s">
        <v>8316</v>
      </c>
      <c r="S3936" s="13">
        <f t="shared" si="250"/>
        <v>42233.671747685185</v>
      </c>
      <c r="T3936" s="14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>
        <f t="shared" si="248"/>
        <v>57.173900000000003</v>
      </c>
      <c r="Q3937" s="10" t="s">
        <v>8315</v>
      </c>
      <c r="R3937" t="s">
        <v>8316</v>
      </c>
      <c r="S3937" s="13">
        <f t="shared" si="250"/>
        <v>42221.656782407401</v>
      </c>
      <c r="T3937" s="14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 t="str">
        <f t="shared" si="248"/>
        <v>N/A</v>
      </c>
      <c r="Q3938" s="10" t="s">
        <v>8315</v>
      </c>
      <c r="R3938" t="s">
        <v>8316</v>
      </c>
      <c r="S3938" s="13">
        <f t="shared" si="250"/>
        <v>42675.262962962966</v>
      </c>
      <c r="T3938" s="14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>
        <f t="shared" si="248"/>
        <v>248.5</v>
      </c>
      <c r="Q3939" s="10" t="s">
        <v>8315</v>
      </c>
      <c r="R3939" t="s">
        <v>8316</v>
      </c>
      <c r="S3939" s="13">
        <f t="shared" si="250"/>
        <v>42534.631481481483</v>
      </c>
      <c r="T3939" s="14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>
        <f t="shared" si="248"/>
        <v>79.400000000000006</v>
      </c>
      <c r="Q3940" s="10" t="s">
        <v>8315</v>
      </c>
      <c r="R3940" t="s">
        <v>8316</v>
      </c>
      <c r="S3940" s="13">
        <f t="shared" si="250"/>
        <v>42151.905717592599</v>
      </c>
      <c r="T3940" s="14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>
        <f t="shared" si="248"/>
        <v>5</v>
      </c>
      <c r="Q3941" s="10" t="s">
        <v>8315</v>
      </c>
      <c r="R3941" t="s">
        <v>8316</v>
      </c>
      <c r="S3941" s="13">
        <f t="shared" si="250"/>
        <v>41915.400219907409</v>
      </c>
      <c r="T3941" s="14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>
        <f t="shared" si="248"/>
        <v>5.5</v>
      </c>
      <c r="Q3942" s="10" t="s">
        <v>8315</v>
      </c>
      <c r="R3942" t="s">
        <v>8316</v>
      </c>
      <c r="S3942" s="13">
        <f t="shared" si="250"/>
        <v>41961.492488425924</v>
      </c>
      <c r="T3942" s="14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>
        <f t="shared" si="248"/>
        <v>25</v>
      </c>
      <c r="Q3943" s="10" t="s">
        <v>8315</v>
      </c>
      <c r="R3943" t="s">
        <v>8316</v>
      </c>
      <c r="S3943" s="13">
        <f t="shared" si="250"/>
        <v>41940.587233796294</v>
      </c>
      <c r="T3943" s="14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 t="str">
        <f t="shared" si="248"/>
        <v>N/A</v>
      </c>
      <c r="Q3944" s="10" t="s">
        <v>8315</v>
      </c>
      <c r="R3944" t="s">
        <v>8316</v>
      </c>
      <c r="S3944" s="13">
        <f t="shared" si="250"/>
        <v>42111.904097222221</v>
      </c>
      <c r="T3944" s="14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>
        <f t="shared" si="248"/>
        <v>137.07689999999999</v>
      </c>
      <c r="Q3945" s="10" t="s">
        <v>8315</v>
      </c>
      <c r="R3945" t="s">
        <v>8316</v>
      </c>
      <c r="S3945" s="13">
        <f t="shared" si="250"/>
        <v>42279.778564814813</v>
      </c>
      <c r="T3945" s="14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 t="str">
        <f t="shared" si="248"/>
        <v>N/A</v>
      </c>
      <c r="Q3946" s="10" t="s">
        <v>8315</v>
      </c>
      <c r="R3946" t="s">
        <v>8316</v>
      </c>
      <c r="S3946" s="13">
        <f t="shared" si="250"/>
        <v>42213.662905092591</v>
      </c>
      <c r="T3946" s="14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>
        <f t="shared" si="248"/>
        <v>5</v>
      </c>
      <c r="Q3947" s="10" t="s">
        <v>8315</v>
      </c>
      <c r="R3947" t="s">
        <v>8316</v>
      </c>
      <c r="S3947" s="13">
        <f t="shared" si="250"/>
        <v>42109.801712962959</v>
      </c>
      <c r="T3947" s="14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>
        <f t="shared" si="248"/>
        <v>39</v>
      </c>
      <c r="Q3948" s="10" t="s">
        <v>8315</v>
      </c>
      <c r="R3948" t="s">
        <v>8316</v>
      </c>
      <c r="S3948" s="13">
        <f t="shared" si="250"/>
        <v>42031.833587962959</v>
      </c>
      <c r="T3948" s="14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>
        <f t="shared" si="248"/>
        <v>50.5</v>
      </c>
      <c r="Q3949" s="10" t="s">
        <v>8315</v>
      </c>
      <c r="R3949" t="s">
        <v>8316</v>
      </c>
      <c r="S3949" s="13">
        <f t="shared" si="250"/>
        <v>42615.142870370371</v>
      </c>
      <c r="T3949" s="14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 t="str">
        <f t="shared" si="248"/>
        <v>N/A</v>
      </c>
      <c r="Q3950" s="10" t="s">
        <v>8315</v>
      </c>
      <c r="R3950" t="s">
        <v>8316</v>
      </c>
      <c r="S3950" s="13">
        <f t="shared" si="250"/>
        <v>41829.325497685182</v>
      </c>
      <c r="T3950" s="14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>
        <f t="shared" si="248"/>
        <v>49.281300000000002</v>
      </c>
      <c r="Q3951" s="10" t="s">
        <v>8315</v>
      </c>
      <c r="R3951" t="s">
        <v>8316</v>
      </c>
      <c r="S3951" s="13">
        <f t="shared" si="250"/>
        <v>42016.120613425926</v>
      </c>
      <c r="T3951" s="14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>
        <f t="shared" si="248"/>
        <v>25</v>
      </c>
      <c r="Q3952" s="10" t="s">
        <v>8315</v>
      </c>
      <c r="R3952" t="s">
        <v>8316</v>
      </c>
      <c r="S3952" s="13">
        <f t="shared" si="250"/>
        <v>42439.702314814815</v>
      </c>
      <c r="T3952" s="14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>
        <f t="shared" si="248"/>
        <v>1</v>
      </c>
      <c r="Q3953" s="10" t="s">
        <v>8315</v>
      </c>
      <c r="R3953" t="s">
        <v>8316</v>
      </c>
      <c r="S3953" s="13">
        <f t="shared" si="250"/>
        <v>42433.825717592597</v>
      </c>
      <c r="T3953" s="14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>
        <f t="shared" si="248"/>
        <v>25</v>
      </c>
      <c r="Q3954" s="10" t="s">
        <v>8315</v>
      </c>
      <c r="R3954" t="s">
        <v>8316</v>
      </c>
      <c r="S3954" s="13">
        <f t="shared" si="250"/>
        <v>42243.790393518517</v>
      </c>
      <c r="T3954" s="14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 t="str">
        <f t="shared" si="248"/>
        <v>N/A</v>
      </c>
      <c r="Q3955" s="10" t="s">
        <v>8315</v>
      </c>
      <c r="R3955" t="s">
        <v>8316</v>
      </c>
      <c r="S3955" s="13">
        <f t="shared" si="250"/>
        <v>42550.048449074078</v>
      </c>
      <c r="T3955" s="14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 t="str">
        <f t="shared" si="248"/>
        <v>N/A</v>
      </c>
      <c r="Q3956" s="10" t="s">
        <v>8315</v>
      </c>
      <c r="R3956" t="s">
        <v>8316</v>
      </c>
      <c r="S3956" s="13">
        <f t="shared" si="250"/>
        <v>41774.651203703703</v>
      </c>
      <c r="T3956" s="14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>
        <f t="shared" si="248"/>
        <v>53.125</v>
      </c>
      <c r="Q3957" s="10" t="s">
        <v>8315</v>
      </c>
      <c r="R3957" t="s">
        <v>8316</v>
      </c>
      <c r="S3957" s="13">
        <f t="shared" si="250"/>
        <v>42306.848854166667</v>
      </c>
      <c r="T3957" s="14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 t="str">
        <f t="shared" si="248"/>
        <v>N/A</v>
      </c>
      <c r="Q3958" s="10" t="s">
        <v>8315</v>
      </c>
      <c r="R3958" t="s">
        <v>8316</v>
      </c>
      <c r="S3958" s="13">
        <f t="shared" si="250"/>
        <v>42457.932025462964</v>
      </c>
      <c r="T3958" s="14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>
        <f t="shared" si="248"/>
        <v>7</v>
      </c>
      <c r="Q3959" s="10" t="s">
        <v>8315</v>
      </c>
      <c r="R3959" t="s">
        <v>8316</v>
      </c>
      <c r="S3959" s="13">
        <f t="shared" si="250"/>
        <v>42513.976319444439</v>
      </c>
      <c r="T3959" s="14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>
        <f t="shared" si="248"/>
        <v>40.0625</v>
      </c>
      <c r="Q3960" s="10" t="s">
        <v>8315</v>
      </c>
      <c r="R3960" t="s">
        <v>8316</v>
      </c>
      <c r="S3960" s="13">
        <f t="shared" si="250"/>
        <v>41816.950370370374</v>
      </c>
      <c r="T3960" s="14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>
        <f t="shared" si="248"/>
        <v>24.333300000000001</v>
      </c>
      <c r="Q3961" s="10" t="s">
        <v>8315</v>
      </c>
      <c r="R3961" t="s">
        <v>8316</v>
      </c>
      <c r="S3961" s="13">
        <f t="shared" si="250"/>
        <v>41880.788842592592</v>
      </c>
      <c r="T3961" s="14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>
        <f t="shared" si="248"/>
        <v>11.25</v>
      </c>
      <c r="Q3962" s="10" t="s">
        <v>8315</v>
      </c>
      <c r="R3962" t="s">
        <v>8316</v>
      </c>
      <c r="S3962" s="13">
        <f t="shared" si="250"/>
        <v>42342.845555555556</v>
      </c>
      <c r="T3962" s="14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>
        <f t="shared" si="248"/>
        <v>10.5</v>
      </c>
      <c r="Q3963" s="10" t="s">
        <v>8315</v>
      </c>
      <c r="R3963" t="s">
        <v>8316</v>
      </c>
      <c r="S3963" s="13">
        <f t="shared" si="250"/>
        <v>41745.891319444447</v>
      </c>
      <c r="T3963" s="14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>
        <f t="shared" si="248"/>
        <v>15</v>
      </c>
      <c r="Q3964" s="10" t="s">
        <v>8315</v>
      </c>
      <c r="R3964" t="s">
        <v>8316</v>
      </c>
      <c r="S3964" s="13">
        <f t="shared" si="250"/>
        <v>42311.621458333335</v>
      </c>
      <c r="T3964" s="14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 t="str">
        <f t="shared" ref="P3965:P4028" si="252">IFERROR(ROUND(E3965/L3965,4),"N/A")</f>
        <v>N/A</v>
      </c>
      <c r="Q3965" s="10" t="s">
        <v>8315</v>
      </c>
      <c r="R3965" t="s">
        <v>8316</v>
      </c>
      <c r="S3965" s="13">
        <f t="shared" si="250"/>
        <v>42296.154131944444</v>
      </c>
      <c r="T3965" s="14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>
        <f t="shared" si="252"/>
        <v>42</v>
      </c>
      <c r="Q3966" s="10" t="s">
        <v>8315</v>
      </c>
      <c r="R3966" t="s">
        <v>8316</v>
      </c>
      <c r="S3966" s="13">
        <f t="shared" si="250"/>
        <v>42053.722060185188</v>
      </c>
      <c r="T3966" s="14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>
        <f t="shared" si="252"/>
        <v>71.25</v>
      </c>
      <c r="Q3967" s="10" t="s">
        <v>8315</v>
      </c>
      <c r="R3967" t="s">
        <v>8316</v>
      </c>
      <c r="S3967" s="13">
        <f t="shared" si="250"/>
        <v>42414.235879629632</v>
      </c>
      <c r="T3967" s="14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>
        <f t="shared" si="252"/>
        <v>22.5</v>
      </c>
      <c r="Q3968" s="10" t="s">
        <v>8315</v>
      </c>
      <c r="R3968" t="s">
        <v>8316</v>
      </c>
      <c r="S3968" s="13">
        <f t="shared" si="250"/>
        <v>41801.711550925924</v>
      </c>
      <c r="T3968" s="14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>
        <f t="shared" si="252"/>
        <v>41</v>
      </c>
      <c r="Q3969" s="10" t="s">
        <v>8315</v>
      </c>
      <c r="R3969" t="s">
        <v>8316</v>
      </c>
      <c r="S3969" s="13">
        <f t="shared" si="250"/>
        <v>42770.290590277778</v>
      </c>
      <c r="T3969" s="14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9"/>
        <v>11</v>
      </c>
      <c r="P3970">
        <f t="shared" si="252"/>
        <v>47.909100000000002</v>
      </c>
      <c r="Q3970" s="10" t="s">
        <v>8315</v>
      </c>
      <c r="R3970" t="s">
        <v>8316</v>
      </c>
      <c r="S3970" s="13">
        <f t="shared" si="250"/>
        <v>42452.815659722226</v>
      </c>
      <c r="T3970" s="14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3">ROUND(E3971/D3971*100,0)</f>
        <v>7</v>
      </c>
      <c r="P3971">
        <f t="shared" si="252"/>
        <v>35.166699999999999</v>
      </c>
      <c r="Q3971" s="10" t="s">
        <v>8315</v>
      </c>
      <c r="R3971" t="s">
        <v>8316</v>
      </c>
      <c r="S3971" s="13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3"/>
        <v>0</v>
      </c>
      <c r="P3972">
        <f t="shared" si="252"/>
        <v>5.5</v>
      </c>
      <c r="Q3972" s="10" t="s">
        <v>8315</v>
      </c>
      <c r="R3972" t="s">
        <v>8316</v>
      </c>
      <c r="S3972" s="13">
        <f t="shared" si="254"/>
        <v>42447.863553240735</v>
      </c>
      <c r="T3972" s="14">
        <f t="shared" si="25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3"/>
        <v>1</v>
      </c>
      <c r="P3973">
        <f t="shared" si="252"/>
        <v>22.666699999999999</v>
      </c>
      <c r="Q3973" s="10" t="s">
        <v>8315</v>
      </c>
      <c r="R3973" t="s">
        <v>8316</v>
      </c>
      <c r="S3973" s="13">
        <f t="shared" si="254"/>
        <v>41811.536180555559</v>
      </c>
      <c r="T3973" s="14">
        <f t="shared" si="25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3"/>
        <v>21</v>
      </c>
      <c r="P3974">
        <f t="shared" si="252"/>
        <v>26.375</v>
      </c>
      <c r="Q3974" s="10" t="s">
        <v>8315</v>
      </c>
      <c r="R3974" t="s">
        <v>8316</v>
      </c>
      <c r="S3974" s="13">
        <f t="shared" si="254"/>
        <v>41981.067523148144</v>
      </c>
      <c r="T3974" s="14">
        <f t="shared" si="25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3"/>
        <v>78</v>
      </c>
      <c r="P3975">
        <f t="shared" si="252"/>
        <v>105.54049999999999</v>
      </c>
      <c r="Q3975" s="10" t="s">
        <v>8315</v>
      </c>
      <c r="R3975" t="s">
        <v>8316</v>
      </c>
      <c r="S3975" s="13">
        <f t="shared" si="254"/>
        <v>42469.68414351852</v>
      </c>
      <c r="T3975" s="14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3"/>
        <v>32</v>
      </c>
      <c r="P3976">
        <f t="shared" si="252"/>
        <v>29.090900000000001</v>
      </c>
      <c r="Q3976" s="10" t="s">
        <v>8315</v>
      </c>
      <c r="R3976" t="s">
        <v>8316</v>
      </c>
      <c r="S3976" s="13">
        <f t="shared" si="254"/>
        <v>42493.546851851846</v>
      </c>
      <c r="T3976" s="14">
        <f t="shared" si="25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3"/>
        <v>0</v>
      </c>
      <c r="P3977" t="str">
        <f t="shared" si="252"/>
        <v>N/A</v>
      </c>
      <c r="Q3977" s="10" t="s">
        <v>8315</v>
      </c>
      <c r="R3977" t="s">
        <v>8316</v>
      </c>
      <c r="S3977" s="13">
        <f t="shared" si="254"/>
        <v>42534.866875</v>
      </c>
      <c r="T3977" s="14">
        <f t="shared" si="25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3"/>
        <v>48</v>
      </c>
      <c r="P3978">
        <f t="shared" si="252"/>
        <v>62</v>
      </c>
      <c r="Q3978" s="10" t="s">
        <v>8315</v>
      </c>
      <c r="R3978" t="s">
        <v>8316</v>
      </c>
      <c r="S3978" s="13">
        <f t="shared" si="254"/>
        <v>41830.858344907407</v>
      </c>
      <c r="T3978" s="14">
        <f t="shared" si="25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3"/>
        <v>1</v>
      </c>
      <c r="P3979">
        <f t="shared" si="252"/>
        <v>217.5</v>
      </c>
      <c r="Q3979" s="10" t="s">
        <v>8315</v>
      </c>
      <c r="R3979" t="s">
        <v>8316</v>
      </c>
      <c r="S3979" s="13">
        <f t="shared" si="254"/>
        <v>42543.788564814815</v>
      </c>
      <c r="T3979" s="14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3"/>
        <v>11</v>
      </c>
      <c r="P3980">
        <f t="shared" si="252"/>
        <v>26.75</v>
      </c>
      <c r="Q3980" s="10" t="s">
        <v>8315</v>
      </c>
      <c r="R3980" t="s">
        <v>8316</v>
      </c>
      <c r="S3980" s="13">
        <f t="shared" si="254"/>
        <v>41975.642974537041</v>
      </c>
      <c r="T3980" s="14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3"/>
        <v>2</v>
      </c>
      <c r="P3981">
        <f t="shared" si="252"/>
        <v>18.333300000000001</v>
      </c>
      <c r="Q3981" s="10" t="s">
        <v>8315</v>
      </c>
      <c r="R3981" t="s">
        <v>8316</v>
      </c>
      <c r="S3981" s="13">
        <f t="shared" si="254"/>
        <v>42069.903437500005</v>
      </c>
      <c r="T3981" s="14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3"/>
        <v>18</v>
      </c>
      <c r="P3982">
        <f t="shared" si="252"/>
        <v>64.285700000000006</v>
      </c>
      <c r="Q3982" s="10" t="s">
        <v>8315</v>
      </c>
      <c r="R3982" t="s">
        <v>8316</v>
      </c>
      <c r="S3982" s="13">
        <f t="shared" si="254"/>
        <v>41795.598923611113</v>
      </c>
      <c r="T3982" s="14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3"/>
        <v>4</v>
      </c>
      <c r="P3983">
        <f t="shared" si="252"/>
        <v>175</v>
      </c>
      <c r="Q3983" s="10" t="s">
        <v>8315</v>
      </c>
      <c r="R3983" t="s">
        <v>8316</v>
      </c>
      <c r="S3983" s="13">
        <f t="shared" si="254"/>
        <v>42508.179965277777</v>
      </c>
      <c r="T3983" s="14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3"/>
        <v>20</v>
      </c>
      <c r="P3984">
        <f t="shared" si="252"/>
        <v>34</v>
      </c>
      <c r="Q3984" s="10" t="s">
        <v>8315</v>
      </c>
      <c r="R3984" t="s">
        <v>8316</v>
      </c>
      <c r="S3984" s="13">
        <f t="shared" si="254"/>
        <v>42132.809953703705</v>
      </c>
      <c r="T3984" s="14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3"/>
        <v>35</v>
      </c>
      <c r="P3985">
        <f t="shared" si="252"/>
        <v>84.282600000000002</v>
      </c>
      <c r="Q3985" s="10" t="s">
        <v>8315</v>
      </c>
      <c r="R3985" t="s">
        <v>8316</v>
      </c>
      <c r="S3985" s="13">
        <f t="shared" si="254"/>
        <v>41747.86986111111</v>
      </c>
      <c r="T3985" s="14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3"/>
        <v>6</v>
      </c>
      <c r="P3986">
        <f t="shared" si="252"/>
        <v>9.5</v>
      </c>
      <c r="Q3986" s="10" t="s">
        <v>8315</v>
      </c>
      <c r="R3986" t="s">
        <v>8316</v>
      </c>
      <c r="S3986" s="13">
        <f t="shared" si="254"/>
        <v>41920.963472222218</v>
      </c>
      <c r="T3986" s="14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3"/>
        <v>32</v>
      </c>
      <c r="P3987">
        <f t="shared" si="252"/>
        <v>33.736800000000002</v>
      </c>
      <c r="Q3987" s="10" t="s">
        <v>8315</v>
      </c>
      <c r="R3987" t="s">
        <v>8316</v>
      </c>
      <c r="S3987" s="13">
        <f t="shared" si="254"/>
        <v>42399.707407407404</v>
      </c>
      <c r="T3987" s="14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3"/>
        <v>10</v>
      </c>
      <c r="P3988">
        <f t="shared" si="252"/>
        <v>37.538499999999999</v>
      </c>
      <c r="Q3988" s="10" t="s">
        <v>8315</v>
      </c>
      <c r="R3988" t="s">
        <v>8316</v>
      </c>
      <c r="S3988" s="13">
        <f t="shared" si="254"/>
        <v>42467.548541666663</v>
      </c>
      <c r="T3988" s="14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2"/>
        <v>11.615399999999999</v>
      </c>
      <c r="Q3989" s="10" t="s">
        <v>8315</v>
      </c>
      <c r="R3989" t="s">
        <v>8316</v>
      </c>
      <c r="S3989" s="13">
        <f t="shared" si="254"/>
        <v>41765.92465277778</v>
      </c>
      <c r="T3989" s="14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2"/>
        <v>8</v>
      </c>
      <c r="Q3990" s="10" t="s">
        <v>8315</v>
      </c>
      <c r="R3990" t="s">
        <v>8316</v>
      </c>
      <c r="S3990" s="13">
        <f t="shared" si="254"/>
        <v>42230.08116898148</v>
      </c>
      <c r="T3990" s="14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 t="str">
        <f t="shared" si="252"/>
        <v>N/A</v>
      </c>
      <c r="Q3991" s="10" t="s">
        <v>8315</v>
      </c>
      <c r="R3991" t="s">
        <v>8316</v>
      </c>
      <c r="S3991" s="13">
        <f t="shared" si="254"/>
        <v>42286.749780092592</v>
      </c>
      <c r="T3991" s="14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2"/>
        <v>23</v>
      </c>
      <c r="Q3992" s="10" t="s">
        <v>8315</v>
      </c>
      <c r="R3992" t="s">
        <v>8316</v>
      </c>
      <c r="S3992" s="13">
        <f t="shared" si="254"/>
        <v>42401.672372685185</v>
      </c>
      <c r="T3992" s="14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2"/>
        <v>100</v>
      </c>
      <c r="Q3993" s="10" t="s">
        <v>8315</v>
      </c>
      <c r="R3993" t="s">
        <v>8316</v>
      </c>
      <c r="S3993" s="13">
        <f t="shared" si="254"/>
        <v>42125.644467592589</v>
      </c>
      <c r="T3993" s="14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2"/>
        <v>60.1111</v>
      </c>
      <c r="Q3994" s="10" t="s">
        <v>8315</v>
      </c>
      <c r="R3994" t="s">
        <v>8316</v>
      </c>
      <c r="S3994" s="13">
        <f t="shared" si="254"/>
        <v>42289.94049768518</v>
      </c>
      <c r="T3994" s="14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2"/>
        <v>3</v>
      </c>
      <c r="Q3995" s="10" t="s">
        <v>8315</v>
      </c>
      <c r="R3995" t="s">
        <v>8316</v>
      </c>
      <c r="S3995" s="13">
        <f t="shared" si="254"/>
        <v>42107.864722222221</v>
      </c>
      <c r="T3995" s="14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2"/>
        <v>5</v>
      </c>
      <c r="Q3996" s="10" t="s">
        <v>8315</v>
      </c>
      <c r="R3996" t="s">
        <v>8316</v>
      </c>
      <c r="S3996" s="13">
        <f t="shared" si="254"/>
        <v>41809.389930555553</v>
      </c>
      <c r="T3996" s="14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>
        <f t="shared" si="252"/>
        <v>17.5</v>
      </c>
      <c r="Q3997" s="10" t="s">
        <v>8315</v>
      </c>
      <c r="R3997" t="s">
        <v>8316</v>
      </c>
      <c r="S3997" s="13">
        <f t="shared" si="254"/>
        <v>42019.683761574073</v>
      </c>
      <c r="T3997" s="14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>
        <f t="shared" si="252"/>
        <v>29.235299999999999</v>
      </c>
      <c r="Q3998" s="10" t="s">
        <v>8315</v>
      </c>
      <c r="R3998" t="s">
        <v>8316</v>
      </c>
      <c r="S3998" s="13">
        <f t="shared" si="254"/>
        <v>41950.26694444444</v>
      </c>
      <c r="T3998" s="14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 t="str">
        <f t="shared" si="252"/>
        <v>N/A</v>
      </c>
      <c r="Q3999" s="10" t="s">
        <v>8315</v>
      </c>
      <c r="R3999" t="s">
        <v>8316</v>
      </c>
      <c r="S3999" s="13">
        <f t="shared" si="254"/>
        <v>42069.391446759255</v>
      </c>
      <c r="T3999" s="14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>
        <f t="shared" si="252"/>
        <v>59.583300000000001</v>
      </c>
      <c r="Q4000" s="10" t="s">
        <v>8315</v>
      </c>
      <c r="R4000" t="s">
        <v>8316</v>
      </c>
      <c r="S4000" s="13">
        <f t="shared" si="254"/>
        <v>42061.963263888887</v>
      </c>
      <c r="T4000" s="14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>
        <f t="shared" si="252"/>
        <v>82.571399999999997</v>
      </c>
      <c r="Q4001" s="10" t="s">
        <v>8315</v>
      </c>
      <c r="R4001" t="s">
        <v>8316</v>
      </c>
      <c r="S4001" s="13">
        <f t="shared" si="254"/>
        <v>41842.828680555554</v>
      </c>
      <c r="T4001" s="14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>
        <f t="shared" si="252"/>
        <v>10</v>
      </c>
      <c r="Q4002" s="10" t="s">
        <v>8315</v>
      </c>
      <c r="R4002" t="s">
        <v>8316</v>
      </c>
      <c r="S4002" s="13">
        <f t="shared" si="254"/>
        <v>42437.64534722222</v>
      </c>
      <c r="T4002" s="14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>
        <f t="shared" si="252"/>
        <v>32.357100000000003</v>
      </c>
      <c r="Q4003" s="10" t="s">
        <v>8315</v>
      </c>
      <c r="R4003" t="s">
        <v>8316</v>
      </c>
      <c r="S4003" s="13">
        <f t="shared" si="254"/>
        <v>42775.964212962965</v>
      </c>
      <c r="T4003" s="14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>
        <f t="shared" si="252"/>
        <v>5.75</v>
      </c>
      <c r="Q4004" s="10" t="s">
        <v>8315</v>
      </c>
      <c r="R4004" t="s">
        <v>8316</v>
      </c>
      <c r="S4004" s="13">
        <f t="shared" si="254"/>
        <v>41879.043530092589</v>
      </c>
      <c r="T4004" s="14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>
        <f t="shared" si="252"/>
        <v>100.5</v>
      </c>
      <c r="Q4005" s="10" t="s">
        <v>8315</v>
      </c>
      <c r="R4005" t="s">
        <v>8316</v>
      </c>
      <c r="S4005" s="13">
        <f t="shared" si="254"/>
        <v>42020.587349537032</v>
      </c>
      <c r="T4005" s="14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>
        <f t="shared" si="252"/>
        <v>1</v>
      </c>
      <c r="Q4006" s="10" t="s">
        <v>8315</v>
      </c>
      <c r="R4006" t="s">
        <v>8316</v>
      </c>
      <c r="S4006" s="13">
        <f t="shared" si="254"/>
        <v>41890.16269675926</v>
      </c>
      <c r="T4006" s="14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>
        <f t="shared" si="252"/>
        <v>20</v>
      </c>
      <c r="Q4007" s="10" t="s">
        <v>8315</v>
      </c>
      <c r="R4007" t="s">
        <v>8316</v>
      </c>
      <c r="S4007" s="13">
        <f t="shared" si="254"/>
        <v>41872.807696759257</v>
      </c>
      <c r="T4007" s="14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>
        <f t="shared" si="252"/>
        <v>2</v>
      </c>
      <c r="Q4008" s="10" t="s">
        <v>8315</v>
      </c>
      <c r="R4008" t="s">
        <v>8316</v>
      </c>
      <c r="S4008" s="13">
        <f t="shared" si="254"/>
        <v>42391.772997685184</v>
      </c>
      <c r="T4008" s="14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>
        <f t="shared" si="252"/>
        <v>5</v>
      </c>
      <c r="Q4009" s="10" t="s">
        <v>8315</v>
      </c>
      <c r="R4009" t="s">
        <v>8316</v>
      </c>
      <c r="S4009" s="13">
        <f t="shared" si="254"/>
        <v>41848.772928240738</v>
      </c>
      <c r="T4009" s="14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>
        <f t="shared" si="252"/>
        <v>15</v>
      </c>
      <c r="Q4010" s="10" t="s">
        <v>8315</v>
      </c>
      <c r="R4010" t="s">
        <v>8316</v>
      </c>
      <c r="S4010" s="13">
        <f t="shared" si="254"/>
        <v>42177.964201388888</v>
      </c>
      <c r="T4010" s="14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>
        <f t="shared" si="252"/>
        <v>25</v>
      </c>
      <c r="Q4011" s="10" t="s">
        <v>8315</v>
      </c>
      <c r="R4011" t="s">
        <v>8316</v>
      </c>
      <c r="S4011" s="13">
        <f t="shared" si="254"/>
        <v>41851.700925925928</v>
      </c>
      <c r="T4011" s="14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>
        <f t="shared" si="252"/>
        <v>45.842100000000002</v>
      </c>
      <c r="Q4012" s="10" t="s">
        <v>8315</v>
      </c>
      <c r="R4012" t="s">
        <v>8316</v>
      </c>
      <c r="S4012" s="13">
        <f t="shared" si="254"/>
        <v>41921.770439814813</v>
      </c>
      <c r="T4012" s="14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>
        <f t="shared" si="252"/>
        <v>4.75</v>
      </c>
      <c r="Q4013" s="10" t="s">
        <v>8315</v>
      </c>
      <c r="R4013" t="s">
        <v>8316</v>
      </c>
      <c r="S4013" s="13">
        <f t="shared" si="254"/>
        <v>42002.54488425926</v>
      </c>
      <c r="T4013" s="14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 t="str">
        <f t="shared" si="252"/>
        <v>N/A</v>
      </c>
      <c r="Q4014" s="10" t="s">
        <v>8315</v>
      </c>
      <c r="R4014" t="s">
        <v>8316</v>
      </c>
      <c r="S4014" s="13">
        <f t="shared" si="254"/>
        <v>42096.544548611113</v>
      </c>
      <c r="T4014" s="14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>
        <f t="shared" si="252"/>
        <v>13</v>
      </c>
      <c r="Q4015" s="10" t="s">
        <v>8315</v>
      </c>
      <c r="R4015" t="s">
        <v>8316</v>
      </c>
      <c r="S4015" s="13">
        <f t="shared" si="254"/>
        <v>42021.301192129627</v>
      </c>
      <c r="T4015" s="14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 t="str">
        <f t="shared" si="252"/>
        <v>N/A</v>
      </c>
      <c r="Q4016" s="10" t="s">
        <v>8315</v>
      </c>
      <c r="R4016" t="s">
        <v>8316</v>
      </c>
      <c r="S4016" s="13">
        <f t="shared" si="254"/>
        <v>42419.246168981481</v>
      </c>
      <c r="T4016" s="14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>
        <f t="shared" si="252"/>
        <v>1</v>
      </c>
      <c r="Q4017" s="10" t="s">
        <v>8315</v>
      </c>
      <c r="R4017" t="s">
        <v>8316</v>
      </c>
      <c r="S4017" s="13">
        <f t="shared" si="254"/>
        <v>42174.780821759254</v>
      </c>
      <c r="T4017" s="14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>
        <f t="shared" si="252"/>
        <v>10</v>
      </c>
      <c r="Q4018" s="10" t="s">
        <v>8315</v>
      </c>
      <c r="R4018" t="s">
        <v>8316</v>
      </c>
      <c r="S4018" s="13">
        <f t="shared" si="254"/>
        <v>41869.872685185182</v>
      </c>
      <c r="T4018" s="14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>
        <f t="shared" si="252"/>
        <v>52.5</v>
      </c>
      <c r="Q4019" s="10" t="s">
        <v>8315</v>
      </c>
      <c r="R4019" t="s">
        <v>8316</v>
      </c>
      <c r="S4019" s="13">
        <f t="shared" si="254"/>
        <v>41856.672152777777</v>
      </c>
      <c r="T4019" s="14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>
        <f t="shared" si="252"/>
        <v>32.5</v>
      </c>
      <c r="Q4020" s="10" t="s">
        <v>8315</v>
      </c>
      <c r="R4020" t="s">
        <v>8316</v>
      </c>
      <c r="S4020" s="13">
        <f t="shared" si="254"/>
        <v>42620.91097222222</v>
      </c>
      <c r="T4020" s="14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>
        <f t="shared" si="252"/>
        <v>7.25</v>
      </c>
      <c r="Q4021" s="10" t="s">
        <v>8315</v>
      </c>
      <c r="R4021" t="s">
        <v>8316</v>
      </c>
      <c r="S4021" s="13">
        <f t="shared" si="254"/>
        <v>42417.675879629634</v>
      </c>
      <c r="T4021" s="14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>
        <f t="shared" si="252"/>
        <v>33.333300000000001</v>
      </c>
      <c r="Q4022" s="10" t="s">
        <v>8315</v>
      </c>
      <c r="R4022" t="s">
        <v>8316</v>
      </c>
      <c r="S4022" s="13">
        <f t="shared" si="254"/>
        <v>42057.190960648149</v>
      </c>
      <c r="T4022" s="14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>
        <f t="shared" si="252"/>
        <v>62.5</v>
      </c>
      <c r="Q4023" s="10" t="s">
        <v>8315</v>
      </c>
      <c r="R4023" t="s">
        <v>8316</v>
      </c>
      <c r="S4023" s="13">
        <f t="shared" si="254"/>
        <v>41878.911550925928</v>
      </c>
      <c r="T4023" s="14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>
        <f t="shared" si="252"/>
        <v>63.558399999999999</v>
      </c>
      <c r="Q4024" s="10" t="s">
        <v>8315</v>
      </c>
      <c r="R4024" t="s">
        <v>8316</v>
      </c>
      <c r="S4024" s="13">
        <f t="shared" si="254"/>
        <v>41990.584108796291</v>
      </c>
      <c r="T4024" s="14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 t="str">
        <f t="shared" si="252"/>
        <v>N/A</v>
      </c>
      <c r="Q4025" s="10" t="s">
        <v>8315</v>
      </c>
      <c r="R4025" t="s">
        <v>8316</v>
      </c>
      <c r="S4025" s="13">
        <f t="shared" si="254"/>
        <v>42408.999571759254</v>
      </c>
      <c r="T4025" s="14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>
        <f t="shared" si="252"/>
        <v>10</v>
      </c>
      <c r="Q4026" s="10" t="s">
        <v>8315</v>
      </c>
      <c r="R4026" t="s">
        <v>8316</v>
      </c>
      <c r="S4026" s="13">
        <f t="shared" si="254"/>
        <v>42217.670104166667</v>
      </c>
      <c r="T4026" s="14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>
        <f t="shared" si="252"/>
        <v>62.5</v>
      </c>
      <c r="Q4027" s="10" t="s">
        <v>8315</v>
      </c>
      <c r="R4027" t="s">
        <v>8316</v>
      </c>
      <c r="S4027" s="13">
        <f t="shared" si="254"/>
        <v>42151.237685185188</v>
      </c>
      <c r="T4027" s="14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 t="str">
        <f t="shared" si="252"/>
        <v>N/A</v>
      </c>
      <c r="Q4028" s="10" t="s">
        <v>8315</v>
      </c>
      <c r="R4028" t="s">
        <v>8316</v>
      </c>
      <c r="S4028" s="13">
        <f t="shared" si="254"/>
        <v>42282.655543981484</v>
      </c>
      <c r="T4028" s="14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>
        <f t="shared" ref="P4029:P4092" si="256">IFERROR(ROUND(E4029/L4029,4),"N/A")</f>
        <v>30.714300000000001</v>
      </c>
      <c r="Q4029" s="10" t="s">
        <v>8315</v>
      </c>
      <c r="R4029" t="s">
        <v>8316</v>
      </c>
      <c r="S4029" s="13">
        <f t="shared" si="254"/>
        <v>42768.97084490741</v>
      </c>
      <c r="T4029" s="14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>
        <f t="shared" si="256"/>
        <v>51</v>
      </c>
      <c r="Q4030" s="10" t="s">
        <v>8315</v>
      </c>
      <c r="R4030" t="s">
        <v>8316</v>
      </c>
      <c r="S4030" s="13">
        <f t="shared" si="254"/>
        <v>41765.938657407409</v>
      </c>
      <c r="T4030" s="14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 t="str">
        <f t="shared" si="256"/>
        <v>N/A</v>
      </c>
      <c r="Q4031" s="10" t="s">
        <v>8315</v>
      </c>
      <c r="R4031" t="s">
        <v>8316</v>
      </c>
      <c r="S4031" s="13">
        <f t="shared" si="254"/>
        <v>42322.025115740747</v>
      </c>
      <c r="T4031" s="14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>
        <f t="shared" si="256"/>
        <v>66.666700000000006</v>
      </c>
      <c r="Q4032" s="10" t="s">
        <v>8315</v>
      </c>
      <c r="R4032" t="s">
        <v>8316</v>
      </c>
      <c r="S4032" s="13">
        <f t="shared" si="254"/>
        <v>42374.655081018514</v>
      </c>
      <c r="T4032" s="14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 t="str">
        <f t="shared" si="256"/>
        <v>N/A</v>
      </c>
      <c r="Q4033" s="10" t="s">
        <v>8315</v>
      </c>
      <c r="R4033" t="s">
        <v>8316</v>
      </c>
      <c r="S4033" s="13">
        <f t="shared" si="254"/>
        <v>41941.585231481484</v>
      </c>
      <c r="T4033" s="14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3"/>
        <v>7</v>
      </c>
      <c r="P4034">
        <f t="shared" si="256"/>
        <v>59</v>
      </c>
      <c r="Q4034" s="10" t="s">
        <v>8315</v>
      </c>
      <c r="R4034" t="s">
        <v>8316</v>
      </c>
      <c r="S4034" s="13">
        <f t="shared" si="254"/>
        <v>42293.809212962966</v>
      </c>
      <c r="T4034" s="14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7">ROUND(E4035/D4035*100,0)</f>
        <v>26</v>
      </c>
      <c r="P4035">
        <f t="shared" si="256"/>
        <v>65.340299999999999</v>
      </c>
      <c r="Q4035" s="10" t="s">
        <v>8315</v>
      </c>
      <c r="R4035" t="s">
        <v>8316</v>
      </c>
      <c r="S4035" s="13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7"/>
        <v>1</v>
      </c>
      <c r="P4036">
        <f t="shared" si="256"/>
        <v>100</v>
      </c>
      <c r="Q4036" s="10" t="s">
        <v>8315</v>
      </c>
      <c r="R4036" t="s">
        <v>8316</v>
      </c>
      <c r="S4036" s="13">
        <f t="shared" si="258"/>
        <v>42067.947337962964</v>
      </c>
      <c r="T4036" s="14">
        <f t="shared" si="2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7"/>
        <v>37</v>
      </c>
      <c r="P4037">
        <f t="shared" si="256"/>
        <v>147.4</v>
      </c>
      <c r="Q4037" s="10" t="s">
        <v>8315</v>
      </c>
      <c r="R4037" t="s">
        <v>8316</v>
      </c>
      <c r="S4037" s="13">
        <f t="shared" si="258"/>
        <v>41903.882951388885</v>
      </c>
      <c r="T4037" s="14">
        <f t="shared" si="2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7"/>
        <v>47</v>
      </c>
      <c r="P4038">
        <f t="shared" si="256"/>
        <v>166.05879999999999</v>
      </c>
      <c r="Q4038" s="10" t="s">
        <v>8315</v>
      </c>
      <c r="R4038" t="s">
        <v>8316</v>
      </c>
      <c r="S4038" s="13">
        <f t="shared" si="258"/>
        <v>41804.937083333331</v>
      </c>
      <c r="T4038" s="14">
        <f t="shared" si="2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7"/>
        <v>11</v>
      </c>
      <c r="P4039">
        <f t="shared" si="256"/>
        <v>40</v>
      </c>
      <c r="Q4039" s="10" t="s">
        <v>8315</v>
      </c>
      <c r="R4039" t="s">
        <v>8316</v>
      </c>
      <c r="S4039" s="13">
        <f t="shared" si="258"/>
        <v>42497.070775462969</v>
      </c>
      <c r="T4039" s="14">
        <f t="shared" si="2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7"/>
        <v>12</v>
      </c>
      <c r="P4040">
        <f t="shared" si="256"/>
        <v>75.25</v>
      </c>
      <c r="Q4040" s="10" t="s">
        <v>8315</v>
      </c>
      <c r="R4040" t="s">
        <v>8316</v>
      </c>
      <c r="S4040" s="13">
        <f t="shared" si="258"/>
        <v>41869.798726851855</v>
      </c>
      <c r="T4040" s="14">
        <f t="shared" si="2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7"/>
        <v>60</v>
      </c>
      <c r="P4041">
        <f t="shared" si="256"/>
        <v>60</v>
      </c>
      <c r="Q4041" s="10" t="s">
        <v>8315</v>
      </c>
      <c r="R4041" t="s">
        <v>8316</v>
      </c>
      <c r="S4041" s="13">
        <f t="shared" si="258"/>
        <v>42305.670914351853</v>
      </c>
      <c r="T4041" s="14">
        <f t="shared" si="2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7"/>
        <v>31</v>
      </c>
      <c r="P4042">
        <f t="shared" si="256"/>
        <v>1250</v>
      </c>
      <c r="Q4042" s="10" t="s">
        <v>8315</v>
      </c>
      <c r="R4042" t="s">
        <v>8316</v>
      </c>
      <c r="S4042" s="13">
        <f t="shared" si="258"/>
        <v>42144.231527777782</v>
      </c>
      <c r="T4042" s="14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7"/>
        <v>0</v>
      </c>
      <c r="P4043">
        <f t="shared" si="256"/>
        <v>10.5</v>
      </c>
      <c r="Q4043" s="10" t="s">
        <v>8315</v>
      </c>
      <c r="R4043" t="s">
        <v>8316</v>
      </c>
      <c r="S4043" s="13">
        <f t="shared" si="258"/>
        <v>42559.474004629628</v>
      </c>
      <c r="T4043" s="14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7"/>
        <v>0</v>
      </c>
      <c r="P4044">
        <f t="shared" si="256"/>
        <v>7</v>
      </c>
      <c r="Q4044" s="10" t="s">
        <v>8315</v>
      </c>
      <c r="R4044" t="s">
        <v>8316</v>
      </c>
      <c r="S4044" s="13">
        <f t="shared" si="258"/>
        <v>41995.084074074075</v>
      </c>
      <c r="T4044" s="14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7"/>
        <v>0</v>
      </c>
      <c r="P4045" t="str">
        <f t="shared" si="256"/>
        <v>N/A</v>
      </c>
      <c r="Q4045" s="10" t="s">
        <v>8315</v>
      </c>
      <c r="R4045" t="s">
        <v>8316</v>
      </c>
      <c r="S4045" s="13">
        <f t="shared" si="258"/>
        <v>41948.957465277781</v>
      </c>
      <c r="T4045" s="14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7"/>
        <v>38</v>
      </c>
      <c r="P4046">
        <f t="shared" si="256"/>
        <v>56.25</v>
      </c>
      <c r="Q4046" s="10" t="s">
        <v>8315</v>
      </c>
      <c r="R4046" t="s">
        <v>8316</v>
      </c>
      <c r="S4046" s="13">
        <f t="shared" si="258"/>
        <v>42074.219699074078</v>
      </c>
      <c r="T4046" s="14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0</v>
      </c>
      <c r="P4047">
        <f t="shared" si="256"/>
        <v>1</v>
      </c>
      <c r="Q4047" s="10" t="s">
        <v>8315</v>
      </c>
      <c r="R4047" t="s">
        <v>8316</v>
      </c>
      <c r="S4047" s="13">
        <f t="shared" si="258"/>
        <v>41842.201261574075</v>
      </c>
      <c r="T4047" s="14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7"/>
        <v>8</v>
      </c>
      <c r="P4048">
        <f t="shared" si="256"/>
        <v>38.333300000000001</v>
      </c>
      <c r="Q4048" s="10" t="s">
        <v>8315</v>
      </c>
      <c r="R4048" t="s">
        <v>8316</v>
      </c>
      <c r="S4048" s="13">
        <f t="shared" si="258"/>
        <v>41904.650578703702</v>
      </c>
      <c r="T4048" s="14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7"/>
        <v>2</v>
      </c>
      <c r="P4049">
        <f t="shared" si="256"/>
        <v>27.5</v>
      </c>
      <c r="Q4049" s="10" t="s">
        <v>8315</v>
      </c>
      <c r="R4049" t="s">
        <v>8316</v>
      </c>
      <c r="S4049" s="13">
        <f t="shared" si="258"/>
        <v>41991.022488425922</v>
      </c>
      <c r="T4049" s="14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7"/>
        <v>18</v>
      </c>
      <c r="P4050">
        <f t="shared" si="256"/>
        <v>32.978000000000002</v>
      </c>
      <c r="Q4050" s="10" t="s">
        <v>8315</v>
      </c>
      <c r="R4050" t="s">
        <v>8316</v>
      </c>
      <c r="S4050" s="13">
        <f t="shared" si="258"/>
        <v>42436.509108796294</v>
      </c>
      <c r="T4050" s="14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7"/>
        <v>0</v>
      </c>
      <c r="P4051">
        <f t="shared" si="256"/>
        <v>16</v>
      </c>
      <c r="Q4051" s="10" t="s">
        <v>8315</v>
      </c>
      <c r="R4051" t="s">
        <v>8316</v>
      </c>
      <c r="S4051" s="13">
        <f t="shared" si="258"/>
        <v>42169.958506944444</v>
      </c>
      <c r="T4051" s="14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7"/>
        <v>0</v>
      </c>
      <c r="P4052">
        <f t="shared" si="256"/>
        <v>1</v>
      </c>
      <c r="Q4052" s="10" t="s">
        <v>8315</v>
      </c>
      <c r="R4052" t="s">
        <v>8316</v>
      </c>
      <c r="S4052" s="13">
        <f t="shared" si="258"/>
        <v>41905.636469907404</v>
      </c>
      <c r="T4052" s="14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 t="str">
        <f t="shared" si="256"/>
        <v>N/A</v>
      </c>
      <c r="Q4053" s="10" t="s">
        <v>8315</v>
      </c>
      <c r="R4053" t="s">
        <v>8316</v>
      </c>
      <c r="S4053" s="13">
        <f t="shared" si="258"/>
        <v>41761.810150462967</v>
      </c>
      <c r="T4053" s="14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6"/>
        <v>86.615399999999994</v>
      </c>
      <c r="Q4054" s="10" t="s">
        <v>8315</v>
      </c>
      <c r="R4054" t="s">
        <v>8316</v>
      </c>
      <c r="S4054" s="13">
        <f t="shared" si="258"/>
        <v>41865.878657407404</v>
      </c>
      <c r="T4054" s="14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6"/>
        <v>55</v>
      </c>
      <c r="Q4055" s="10" t="s">
        <v>8315</v>
      </c>
      <c r="R4055" t="s">
        <v>8316</v>
      </c>
      <c r="S4055" s="13">
        <f t="shared" si="258"/>
        <v>41928.690138888887</v>
      </c>
      <c r="T4055" s="14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 t="str">
        <f t="shared" si="256"/>
        <v>N/A</v>
      </c>
      <c r="Q4056" s="10" t="s">
        <v>8315</v>
      </c>
      <c r="R4056" t="s">
        <v>8316</v>
      </c>
      <c r="S4056" s="13">
        <f t="shared" si="258"/>
        <v>42613.841261574074</v>
      </c>
      <c r="T4056" s="14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6"/>
        <v>41.952399999999997</v>
      </c>
      <c r="Q4057" s="10" t="s">
        <v>8315</v>
      </c>
      <c r="R4057" t="s">
        <v>8316</v>
      </c>
      <c r="S4057" s="13">
        <f t="shared" si="258"/>
        <v>41779.648506944446</v>
      </c>
      <c r="T4057" s="14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6"/>
        <v>88.333299999999994</v>
      </c>
      <c r="Q4058" s="10" t="s">
        <v>8315</v>
      </c>
      <c r="R4058" t="s">
        <v>8316</v>
      </c>
      <c r="S4058" s="13">
        <f t="shared" si="258"/>
        <v>42534.933321759265</v>
      </c>
      <c r="T4058" s="14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6"/>
        <v>129.16669999999999</v>
      </c>
      <c r="Q4059" s="10" t="s">
        <v>8315</v>
      </c>
      <c r="R4059" t="s">
        <v>8316</v>
      </c>
      <c r="S4059" s="13">
        <f t="shared" si="258"/>
        <v>42310.968518518523</v>
      </c>
      <c r="T4059" s="14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6"/>
        <v>23.75</v>
      </c>
      <c r="Q4060" s="10" t="s">
        <v>8315</v>
      </c>
      <c r="R4060" t="s">
        <v>8316</v>
      </c>
      <c r="S4060" s="13">
        <f t="shared" si="258"/>
        <v>42446.060694444444</v>
      </c>
      <c r="T4060" s="14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>
        <f t="shared" si="256"/>
        <v>35.714300000000001</v>
      </c>
      <c r="Q4061" s="10" t="s">
        <v>8315</v>
      </c>
      <c r="R4061" t="s">
        <v>8316</v>
      </c>
      <c r="S4061" s="13">
        <f t="shared" si="258"/>
        <v>41866.640648148146</v>
      </c>
      <c r="T4061" s="14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>
        <f t="shared" si="256"/>
        <v>57</v>
      </c>
      <c r="Q4062" s="10" t="s">
        <v>8315</v>
      </c>
      <c r="R4062" t="s">
        <v>8316</v>
      </c>
      <c r="S4062" s="13">
        <f t="shared" si="258"/>
        <v>41779.695092592592</v>
      </c>
      <c r="T4062" s="14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 t="str">
        <f t="shared" si="256"/>
        <v>N/A</v>
      </c>
      <c r="Q4063" s="10" t="s">
        <v>8315</v>
      </c>
      <c r="R4063" t="s">
        <v>8316</v>
      </c>
      <c r="S4063" s="13">
        <f t="shared" si="258"/>
        <v>42421.141469907408</v>
      </c>
      <c r="T4063" s="14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>
        <f t="shared" si="256"/>
        <v>163.33330000000001</v>
      </c>
      <c r="Q4064" s="10" t="s">
        <v>8315</v>
      </c>
      <c r="R4064" t="s">
        <v>8316</v>
      </c>
      <c r="S4064" s="13">
        <f t="shared" si="258"/>
        <v>42523.739212962959</v>
      </c>
      <c r="T4064" s="14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>
        <f t="shared" si="256"/>
        <v>15</v>
      </c>
      <c r="Q4065" s="10" t="s">
        <v>8315</v>
      </c>
      <c r="R4065" t="s">
        <v>8316</v>
      </c>
      <c r="S4065" s="13">
        <f t="shared" si="258"/>
        <v>41787.681527777779</v>
      </c>
      <c r="T4065" s="14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>
        <f t="shared" si="256"/>
        <v>64.166700000000006</v>
      </c>
      <c r="Q4066" s="10" t="s">
        <v>8315</v>
      </c>
      <c r="R4066" t="s">
        <v>8316</v>
      </c>
      <c r="S4066" s="13">
        <f t="shared" si="258"/>
        <v>42093.588263888887</v>
      </c>
      <c r="T4066" s="14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>
        <f t="shared" si="256"/>
        <v>6.75</v>
      </c>
      <c r="Q4067" s="10" t="s">
        <v>8315</v>
      </c>
      <c r="R4067" t="s">
        <v>8316</v>
      </c>
      <c r="S4067" s="13">
        <f t="shared" si="258"/>
        <v>41833.951516203706</v>
      </c>
      <c r="T4067" s="14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>
        <f t="shared" si="256"/>
        <v>25</v>
      </c>
      <c r="Q4068" s="10" t="s">
        <v>8315</v>
      </c>
      <c r="R4068" t="s">
        <v>8316</v>
      </c>
      <c r="S4068" s="13">
        <f t="shared" si="258"/>
        <v>42479.039212962962</v>
      </c>
      <c r="T4068" s="14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>
        <f t="shared" si="256"/>
        <v>179.11760000000001</v>
      </c>
      <c r="Q4069" s="10" t="s">
        <v>8315</v>
      </c>
      <c r="R4069" t="s">
        <v>8316</v>
      </c>
      <c r="S4069" s="13">
        <f t="shared" si="258"/>
        <v>42235.117476851854</v>
      </c>
      <c r="T4069" s="14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>
        <f t="shared" si="256"/>
        <v>34.950000000000003</v>
      </c>
      <c r="Q4070" s="10" t="s">
        <v>8315</v>
      </c>
      <c r="R4070" t="s">
        <v>8316</v>
      </c>
      <c r="S4070" s="13">
        <f t="shared" si="258"/>
        <v>42718.963599537034</v>
      </c>
      <c r="T4070" s="14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>
        <f t="shared" si="256"/>
        <v>33.076900000000002</v>
      </c>
      <c r="Q4071" s="10" t="s">
        <v>8315</v>
      </c>
      <c r="R4071" t="s">
        <v>8316</v>
      </c>
      <c r="S4071" s="13">
        <f t="shared" si="258"/>
        <v>42022.661527777775</v>
      </c>
      <c r="T4071" s="14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>
        <f t="shared" si="256"/>
        <v>27.5</v>
      </c>
      <c r="Q4072" s="10" t="s">
        <v>8315</v>
      </c>
      <c r="R4072" t="s">
        <v>8316</v>
      </c>
      <c r="S4072" s="13">
        <f t="shared" si="258"/>
        <v>42031.666898148149</v>
      </c>
      <c r="T4072" s="14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 t="str">
        <f t="shared" si="256"/>
        <v>N/A</v>
      </c>
      <c r="Q4073" s="10" t="s">
        <v>8315</v>
      </c>
      <c r="R4073" t="s">
        <v>8316</v>
      </c>
      <c r="S4073" s="13">
        <f t="shared" si="258"/>
        <v>42700.804756944446</v>
      </c>
      <c r="T4073" s="14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>
        <f t="shared" si="256"/>
        <v>2</v>
      </c>
      <c r="Q4074" s="10" t="s">
        <v>8315</v>
      </c>
      <c r="R4074" t="s">
        <v>8316</v>
      </c>
      <c r="S4074" s="13">
        <f t="shared" si="258"/>
        <v>41812.77443287037</v>
      </c>
      <c r="T4074" s="14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>
        <f t="shared" si="256"/>
        <v>18.5</v>
      </c>
      <c r="Q4075" s="10" t="s">
        <v>8315</v>
      </c>
      <c r="R4075" t="s">
        <v>8316</v>
      </c>
      <c r="S4075" s="13">
        <f t="shared" si="258"/>
        <v>42078.34520833334</v>
      </c>
      <c r="T4075" s="14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>
        <f t="shared" si="256"/>
        <v>35</v>
      </c>
      <c r="Q4076" s="10" t="s">
        <v>8315</v>
      </c>
      <c r="R4076" t="s">
        <v>8316</v>
      </c>
      <c r="S4076" s="13">
        <f t="shared" si="258"/>
        <v>42283.552951388891</v>
      </c>
      <c r="T4076" s="14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>
        <f t="shared" si="256"/>
        <v>44.307699999999997</v>
      </c>
      <c r="Q4077" s="10" t="s">
        <v>8315</v>
      </c>
      <c r="R4077" t="s">
        <v>8316</v>
      </c>
      <c r="S4077" s="13">
        <f t="shared" si="258"/>
        <v>41779.045937499999</v>
      </c>
      <c r="T4077" s="14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 t="str">
        <f t="shared" si="256"/>
        <v>N/A</v>
      </c>
      <c r="Q4078" s="10" t="s">
        <v>8315</v>
      </c>
      <c r="R4078" t="s">
        <v>8316</v>
      </c>
      <c r="S4078" s="13">
        <f t="shared" si="258"/>
        <v>41905.795706018522</v>
      </c>
      <c r="T4078" s="14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>
        <f t="shared" si="256"/>
        <v>222.5</v>
      </c>
      <c r="Q4079" s="10" t="s">
        <v>8315</v>
      </c>
      <c r="R4079" t="s">
        <v>8316</v>
      </c>
      <c r="S4079" s="13">
        <f t="shared" si="258"/>
        <v>42695.7105787037</v>
      </c>
      <c r="T4079" s="14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 t="str">
        <f t="shared" si="256"/>
        <v>N/A</v>
      </c>
      <c r="Q4080" s="10" t="s">
        <v>8315</v>
      </c>
      <c r="R4080" t="s">
        <v>8316</v>
      </c>
      <c r="S4080" s="13">
        <f t="shared" si="258"/>
        <v>42732.787523148145</v>
      </c>
      <c r="T4080" s="14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>
        <f t="shared" si="256"/>
        <v>5</v>
      </c>
      <c r="Q4081" s="10" t="s">
        <v>8315</v>
      </c>
      <c r="R4081" t="s">
        <v>8316</v>
      </c>
      <c r="S4081" s="13">
        <f t="shared" si="258"/>
        <v>42510.938900462963</v>
      </c>
      <c r="T4081" s="14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 t="str">
        <f t="shared" si="256"/>
        <v>N/A</v>
      </c>
      <c r="Q4082" s="10" t="s">
        <v>8315</v>
      </c>
      <c r="R4082" t="s">
        <v>8316</v>
      </c>
      <c r="S4082" s="13">
        <f t="shared" si="258"/>
        <v>42511.698101851856</v>
      </c>
      <c r="T4082" s="14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>
        <f t="shared" si="256"/>
        <v>29.166699999999999</v>
      </c>
      <c r="Q4083" s="10" t="s">
        <v>8315</v>
      </c>
      <c r="R4083" t="s">
        <v>8316</v>
      </c>
      <c r="S4083" s="13">
        <f t="shared" si="258"/>
        <v>42041.581307870365</v>
      </c>
      <c r="T4083" s="14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>
        <f t="shared" si="256"/>
        <v>1.5</v>
      </c>
      <c r="Q4084" s="10" t="s">
        <v>8315</v>
      </c>
      <c r="R4084" t="s">
        <v>8316</v>
      </c>
      <c r="S4084" s="13">
        <f t="shared" si="258"/>
        <v>42307.189270833333</v>
      </c>
      <c r="T4084" s="14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>
        <f t="shared" si="256"/>
        <v>126.5</v>
      </c>
      <c r="Q4085" s="10" t="s">
        <v>8315</v>
      </c>
      <c r="R4085" t="s">
        <v>8316</v>
      </c>
      <c r="S4085" s="13">
        <f t="shared" si="258"/>
        <v>42353.761759259258</v>
      </c>
      <c r="T4085" s="14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>
        <f t="shared" si="256"/>
        <v>10</v>
      </c>
      <c r="Q4086" s="10" t="s">
        <v>8315</v>
      </c>
      <c r="R4086" t="s">
        <v>8316</v>
      </c>
      <c r="S4086" s="13">
        <f t="shared" si="258"/>
        <v>42622.436412037037</v>
      </c>
      <c r="T4086" s="14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>
        <f t="shared" si="256"/>
        <v>10</v>
      </c>
      <c r="Q4087" s="10" t="s">
        <v>8315</v>
      </c>
      <c r="R4087" t="s">
        <v>8316</v>
      </c>
      <c r="S4087" s="13">
        <f t="shared" si="258"/>
        <v>42058.603877314818</v>
      </c>
      <c r="T4087" s="14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>
        <f t="shared" si="256"/>
        <v>9.4</v>
      </c>
      <c r="Q4088" s="10" t="s">
        <v>8315</v>
      </c>
      <c r="R4088" t="s">
        <v>8316</v>
      </c>
      <c r="S4088" s="13">
        <f t="shared" si="258"/>
        <v>42304.940960648149</v>
      </c>
      <c r="T4088" s="14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 t="str">
        <f t="shared" si="256"/>
        <v>N/A</v>
      </c>
      <c r="Q4089" s="10" t="s">
        <v>8315</v>
      </c>
      <c r="R4089" t="s">
        <v>8316</v>
      </c>
      <c r="S4089" s="13">
        <f t="shared" si="258"/>
        <v>42538.742893518516</v>
      </c>
      <c r="T4089" s="14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>
        <f t="shared" si="256"/>
        <v>72</v>
      </c>
      <c r="Q4090" s="10" t="s">
        <v>8315</v>
      </c>
      <c r="R4090" t="s">
        <v>8316</v>
      </c>
      <c r="S4090" s="13">
        <f t="shared" si="258"/>
        <v>41990.612546296295</v>
      </c>
      <c r="T4090" s="14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>
        <f t="shared" si="256"/>
        <v>30</v>
      </c>
      <c r="Q4091" s="10" t="s">
        <v>8315</v>
      </c>
      <c r="R4091" t="s">
        <v>8316</v>
      </c>
      <c r="S4091" s="13">
        <f t="shared" si="258"/>
        <v>42122.732499999998</v>
      </c>
      <c r="T4091" s="14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>
        <f t="shared" si="256"/>
        <v>10.666700000000001</v>
      </c>
      <c r="Q4092" s="10" t="s">
        <v>8315</v>
      </c>
      <c r="R4092" t="s">
        <v>8316</v>
      </c>
      <c r="S4092" s="13">
        <f t="shared" si="258"/>
        <v>42209.67288194444</v>
      </c>
      <c r="T4092" s="14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>
        <f t="shared" ref="P4093:P4115" si="260">IFERROR(ROUND(E4093/L4093,4),"N/A")</f>
        <v>25.5</v>
      </c>
      <c r="Q4093" s="10" t="s">
        <v>8315</v>
      </c>
      <c r="R4093" t="s">
        <v>8316</v>
      </c>
      <c r="S4093" s="13">
        <f t="shared" si="258"/>
        <v>41990.506377314814</v>
      </c>
      <c r="T4093" s="14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>
        <f t="shared" si="260"/>
        <v>20</v>
      </c>
      <c r="Q4094" s="10" t="s">
        <v>8315</v>
      </c>
      <c r="R4094" t="s">
        <v>8316</v>
      </c>
      <c r="S4094" s="13">
        <f t="shared" si="258"/>
        <v>42039.194988425923</v>
      </c>
      <c r="T4094" s="14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>
        <f t="shared" si="260"/>
        <v>15</v>
      </c>
      <c r="Q4095" s="10" t="s">
        <v>8315</v>
      </c>
      <c r="R4095" t="s">
        <v>8316</v>
      </c>
      <c r="S4095" s="13">
        <f t="shared" si="258"/>
        <v>42178.815891203703</v>
      </c>
      <c r="T4095" s="14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>
        <f t="shared" si="260"/>
        <v>91.25</v>
      </c>
      <c r="Q4096" s="10" t="s">
        <v>8315</v>
      </c>
      <c r="R4096" t="s">
        <v>8316</v>
      </c>
      <c r="S4096" s="13">
        <f t="shared" si="258"/>
        <v>41890.086805555555</v>
      </c>
      <c r="T4096" s="14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>
        <f t="shared" si="260"/>
        <v>800</v>
      </c>
      <c r="Q4097" s="10" t="s">
        <v>8315</v>
      </c>
      <c r="R4097" t="s">
        <v>8316</v>
      </c>
      <c r="S4097" s="13">
        <f t="shared" si="258"/>
        <v>42693.031828703708</v>
      </c>
      <c r="T4097" s="14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7"/>
        <v>11</v>
      </c>
      <c r="P4098">
        <f t="shared" si="260"/>
        <v>80</v>
      </c>
      <c r="Q4098" s="10" t="s">
        <v>8315</v>
      </c>
      <c r="R4098" t="s">
        <v>8316</v>
      </c>
      <c r="S4098" s="13">
        <f t="shared" si="258"/>
        <v>42750.530312499999</v>
      </c>
      <c r="T4098" s="14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1">ROUND(E4099/D4099*100,0)</f>
        <v>0</v>
      </c>
      <c r="P4099" t="str">
        <f t="shared" si="260"/>
        <v>N/A</v>
      </c>
      <c r="Q4099" s="10" t="s">
        <v>8315</v>
      </c>
      <c r="R4099" t="s">
        <v>8316</v>
      </c>
      <c r="S4099" s="13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 t="str">
        <f t="shared" si="260"/>
        <v>N/A</v>
      </c>
      <c r="Q4100" s="10" t="s">
        <v>8315</v>
      </c>
      <c r="R4100" t="s">
        <v>8316</v>
      </c>
      <c r="S4100" s="13">
        <f t="shared" si="262"/>
        <v>42495.722187499996</v>
      </c>
      <c r="T4100" s="14">
        <f t="shared" si="263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0"/>
        <v>50</v>
      </c>
      <c r="Q4101" s="10" t="s">
        <v>8315</v>
      </c>
      <c r="R4101" t="s">
        <v>8316</v>
      </c>
      <c r="S4101" s="13">
        <f t="shared" si="262"/>
        <v>42570.850381944445</v>
      </c>
      <c r="T4101" s="14">
        <f t="shared" si="263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 t="str">
        <f t="shared" si="260"/>
        <v>N/A</v>
      </c>
      <c r="Q4102" s="10" t="s">
        <v>8315</v>
      </c>
      <c r="R4102" t="s">
        <v>8316</v>
      </c>
      <c r="S4102" s="13">
        <f t="shared" si="262"/>
        <v>41927.124884259261</v>
      </c>
      <c r="T4102" s="14">
        <f t="shared" si="263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 t="str">
        <f t="shared" si="260"/>
        <v>N/A</v>
      </c>
      <c r="Q4103" s="10" t="s">
        <v>8315</v>
      </c>
      <c r="R4103" t="s">
        <v>8316</v>
      </c>
      <c r="S4103" s="13">
        <f t="shared" si="262"/>
        <v>42730.903726851851</v>
      </c>
      <c r="T4103" s="14">
        <f t="shared" si="263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0"/>
        <v>22.833300000000001</v>
      </c>
      <c r="Q4104" s="10" t="s">
        <v>8315</v>
      </c>
      <c r="R4104" t="s">
        <v>8316</v>
      </c>
      <c r="S4104" s="13">
        <f t="shared" si="262"/>
        <v>42475.848067129627</v>
      </c>
      <c r="T4104" s="14">
        <f t="shared" si="263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0"/>
        <v>16.666699999999999</v>
      </c>
      <c r="Q4105" s="10" t="s">
        <v>8315</v>
      </c>
      <c r="R4105" t="s">
        <v>8316</v>
      </c>
      <c r="S4105" s="13">
        <f t="shared" si="262"/>
        <v>42188.83293981482</v>
      </c>
      <c r="T4105" s="14">
        <f t="shared" si="263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0"/>
        <v>45.785699999999999</v>
      </c>
      <c r="Q4106" s="10" t="s">
        <v>8315</v>
      </c>
      <c r="R4106" t="s">
        <v>8316</v>
      </c>
      <c r="S4106" s="13">
        <f t="shared" si="262"/>
        <v>42640.278171296297</v>
      </c>
      <c r="T4106" s="14">
        <f t="shared" si="263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0"/>
        <v>383.33330000000001</v>
      </c>
      <c r="Q4107" s="10" t="s">
        <v>8315</v>
      </c>
      <c r="R4107" t="s">
        <v>8316</v>
      </c>
      <c r="S4107" s="13">
        <f t="shared" si="262"/>
        <v>42697.010520833333</v>
      </c>
      <c r="T4107" s="14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0"/>
        <v>106.9697</v>
      </c>
      <c r="Q4108" s="10" t="s">
        <v>8315</v>
      </c>
      <c r="R4108" t="s">
        <v>8316</v>
      </c>
      <c r="S4108" s="13">
        <f t="shared" si="262"/>
        <v>42053.049375000002</v>
      </c>
      <c r="T4108" s="14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0"/>
        <v>10.25</v>
      </c>
      <c r="Q4109" s="10" t="s">
        <v>8315</v>
      </c>
      <c r="R4109" t="s">
        <v>8316</v>
      </c>
      <c r="S4109" s="13">
        <f t="shared" si="262"/>
        <v>41883.916678240741</v>
      </c>
      <c r="T4109" s="14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0"/>
        <v>59</v>
      </c>
      <c r="Q4110" s="10" t="s">
        <v>8315</v>
      </c>
      <c r="R4110" t="s">
        <v>8316</v>
      </c>
      <c r="S4110" s="13">
        <f t="shared" si="262"/>
        <v>42767.031678240746</v>
      </c>
      <c r="T4110" s="14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 t="str">
        <f t="shared" si="260"/>
        <v>N/A</v>
      </c>
      <c r="Q4111" s="10" t="s">
        <v>8315</v>
      </c>
      <c r="R4111" t="s">
        <v>8316</v>
      </c>
      <c r="S4111" s="13">
        <f t="shared" si="262"/>
        <v>42307.539398148147</v>
      </c>
      <c r="T4111" s="14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0"/>
        <v>14.333299999999999</v>
      </c>
      <c r="Q4112" s="10" t="s">
        <v>8315</v>
      </c>
      <c r="R4112" t="s">
        <v>8316</v>
      </c>
      <c r="S4112" s="13">
        <f t="shared" si="262"/>
        <v>42512.626747685179</v>
      </c>
      <c r="T4112" s="14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0"/>
        <v>15.666700000000001</v>
      </c>
      <c r="Q4113" s="10" t="s">
        <v>8315</v>
      </c>
      <c r="R4113" t="s">
        <v>8316</v>
      </c>
      <c r="S4113" s="13">
        <f t="shared" si="262"/>
        <v>42029.135879629626</v>
      </c>
      <c r="T4113" s="14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0"/>
        <v>1</v>
      </c>
      <c r="Q4114" s="10" t="s">
        <v>8315</v>
      </c>
      <c r="R4114" t="s">
        <v>8316</v>
      </c>
      <c r="S4114" s="13">
        <f t="shared" si="262"/>
        <v>42400.946597222224</v>
      </c>
      <c r="T4114" s="14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0"/>
        <v>1</v>
      </c>
      <c r="Q4115" s="10" t="s">
        <v>8315</v>
      </c>
      <c r="R4115" t="s">
        <v>8316</v>
      </c>
      <c r="S4115" s="13">
        <f t="shared" si="262"/>
        <v>42358.573182870372</v>
      </c>
      <c r="T4115" s="14">
        <f t="shared" si="263"/>
        <v>42377.273611111115</v>
      </c>
    </row>
  </sheetData>
  <autoFilter ref="A1:U4115" xr:uid="{00000000-0001-0000-0000-000000000000}"/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"succesful"</formula>
    </cfRule>
    <cfRule type="cellIs" dxfId="10" priority="6" operator="equal">
      <formula>"live"</formula>
    </cfRule>
  </conditionalFormatting>
  <conditionalFormatting sqref="O1:O1048576 P1:Q1 S1:U1">
    <cfRule type="colorScale" priority="1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10AF3-FDD2-4A12-BAF1-A16EEC7EA874}">
  <dimension ref="A1:H15"/>
  <sheetViews>
    <sheetView tabSelected="1" workbookViewId="0">
      <selection activeCell="M2" sqref="M2"/>
    </sheetView>
  </sheetViews>
  <sheetFormatPr defaultRowHeight="14.4" x14ac:dyDescent="0.3"/>
  <cols>
    <col min="1" max="1" width="13.77734375" bestFit="1" customWidth="1"/>
    <col min="2" max="2" width="15.66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8401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3">
      <c r="A2" t="s">
        <v>8409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 cm="1">
        <f t="array" ref="F2:H2">B2:D2/E2</f>
        <v>0.75806451612903225</v>
      </c>
      <c r="G2" s="17">
        <v>0.24193548387096775</v>
      </c>
      <c r="H2" s="17">
        <v>0</v>
      </c>
    </row>
    <row r="3" spans="1:8" x14ac:dyDescent="0.3">
      <c r="A3" t="s">
        <v>8420</v>
      </c>
      <c r="B3">
        <f>COUNTIFS(Kickstarter!$D:$D,"&gt;=1000",Kickstarter!$F:$F,"successful",Kickstarter!D:D,"&lt;=4999",Kickstarter!$R:$R,"plays")</f>
        <v>388</v>
      </c>
      <c r="C3">
        <f>COUNTIFS(Kickstarter!$D:$D,"&gt;=1000",Kickstarter!$F:$F,"failed",Kickstarter!D:D,"&lt;=4999",Kickstarter!$R:$R,"plays")</f>
        <v>146</v>
      </c>
      <c r="D3">
        <f>COUNTIFS(Kickstarter!$E:$E,"&gt;=1000",Kickstarter!$F:$F,"Canceled",Kickstarter!E:E,"&lt;=4999",Kickstarter!$R:$R,"plays")</f>
        <v>0</v>
      </c>
      <c r="E3">
        <f t="shared" ref="E3:E13" si="0">SUM(B3:D3)</f>
        <v>534</v>
      </c>
      <c r="F3" s="17" cm="1">
        <f t="array" ref="F3:H3">B3:D3/E3</f>
        <v>0.72659176029962547</v>
      </c>
      <c r="G3" s="17">
        <v>0.27340823970037453</v>
      </c>
      <c r="H3" s="17">
        <v>0</v>
      </c>
    </row>
    <row r="4" spans="1:8" x14ac:dyDescent="0.3">
      <c r="A4" t="s">
        <v>8410</v>
      </c>
      <c r="B4">
        <f>COUNTIFS(Kickstarter!$D:$D,"&gt;=5000",Kickstarter!$F:$F,"successful",Kickstarter!D:D,"&lt;=9999",Kickstarter!$R:$R,"plays")</f>
        <v>93</v>
      </c>
      <c r="C4">
        <f>COUNTIFS(Kickstarter!$D:$D,"&gt;=5000",Kickstarter!$F:$F,"failed",Kickstarter!D:D,"&lt;=9999",Kickstarter!$R:$R,"plays")</f>
        <v>76</v>
      </c>
      <c r="D4">
        <f>COUNTIFS(Kickstarter!$E:$E,"&gt;=5000",Kickstarter!$F:$F,"Canceled",Kickstarter!E:E,"&lt;=9999",Kickstarter!$R:$R,"plays")</f>
        <v>0</v>
      </c>
      <c r="E4">
        <f t="shared" si="0"/>
        <v>169</v>
      </c>
      <c r="F4" s="17" cm="1">
        <f t="array" ref="F4:H4">B4:D4/E4</f>
        <v>0.55029585798816572</v>
      </c>
      <c r="G4" s="17">
        <v>0.44970414201183434</v>
      </c>
      <c r="H4" s="17">
        <v>0</v>
      </c>
    </row>
    <row r="5" spans="1:8" x14ac:dyDescent="0.3">
      <c r="A5" t="s">
        <v>8411</v>
      </c>
      <c r="B5">
        <f>COUNTIFS(Kickstarter!$D:$D,"&gt;=10000",Kickstarter!$F:$F,"successful",Kickstarter!D:D,"&lt;=14999",Kickstarter!$R:$R,"plays")</f>
        <v>39</v>
      </c>
      <c r="C5">
        <f>COUNTIFS(Kickstarter!$D:$D,"&gt;=10000",Kickstarter!$F:$F,"failed",Kickstarter!D:D,"&lt;=14999",Kickstarter!$R:$R,"plays")</f>
        <v>33</v>
      </c>
      <c r="D5">
        <f>COUNTIFS(Kickstarter!$E:$E,"&gt;=10000",Kickstarter!$F:$F,"Canceled",Kickstarter!E:E,"&lt;=14999",Kickstarter!$R:$R,"plays")</f>
        <v>0</v>
      </c>
      <c r="E5">
        <f t="shared" si="0"/>
        <v>72</v>
      </c>
      <c r="F5" s="17" cm="1">
        <f t="array" ref="F5:H5">B5:D5/E5</f>
        <v>0.54166666666666663</v>
      </c>
      <c r="G5" s="17">
        <v>0.45833333333333331</v>
      </c>
      <c r="H5" s="17">
        <v>0</v>
      </c>
    </row>
    <row r="6" spans="1:8" x14ac:dyDescent="0.3">
      <c r="A6" t="s">
        <v>8412</v>
      </c>
      <c r="B6">
        <f>COUNTIFS(Kickstarter!$D:$D,"&gt;=15000",Kickstarter!$F:$F,"successful",Kickstarter!D:D,"&lt;=19999",Kickstarter!$R:$R,"plays")</f>
        <v>12</v>
      </c>
      <c r="C6">
        <f>COUNTIFS(Kickstarter!$D:$D,"&gt;=15000",Kickstarter!$F:$F,"failed",Kickstarter!D:D,"&lt;=19999",Kickstarter!$R:$R,"plays")</f>
        <v>12</v>
      </c>
      <c r="D6">
        <f>COUNTIFS(Kickstarter!$E:$E,"&gt;=15000",Kickstarter!$F:$F,"Canceled",Kickstarter!E:E,"&lt;=19999",Kickstarter!$R:$R,"plays")</f>
        <v>0</v>
      </c>
      <c r="E6">
        <f t="shared" si="0"/>
        <v>24</v>
      </c>
      <c r="F6" s="17" cm="1">
        <f t="array" ref="F6:H6">B6:D6/E6</f>
        <v>0.5</v>
      </c>
      <c r="G6" s="17">
        <v>0.5</v>
      </c>
      <c r="H6" s="17">
        <v>0</v>
      </c>
    </row>
    <row r="7" spans="1:8" x14ac:dyDescent="0.3">
      <c r="A7" t="s">
        <v>8413</v>
      </c>
      <c r="B7">
        <f>COUNTIFS(Kickstarter!$D:$D,"&gt;=20000",Kickstarter!$F:$F,"successful",Kickstarter!D:D,"&lt;=24999",Kickstarter!$R:$R,"plays")</f>
        <v>9</v>
      </c>
      <c r="C7">
        <f>COUNTIFS(Kickstarter!$D:$D,"&gt;=20000",Kickstarter!$F:$F,"failed",Kickstarter!D:D,"&lt;=24999",Kickstarter!$R:$R,"plays")</f>
        <v>11</v>
      </c>
      <c r="D7">
        <f>COUNTIFS(Kickstarter!$E:$E,"&gt;=20000",Kickstarter!$F:$F,"Canceled",Kickstarter!E:E,"&lt;=24999",Kickstarter!$R:$R,"plays")</f>
        <v>0</v>
      </c>
      <c r="E7">
        <f t="shared" si="0"/>
        <v>20</v>
      </c>
      <c r="F7" s="17" cm="1">
        <f t="array" ref="F7:H7">B7:D7/E7</f>
        <v>0.45</v>
      </c>
      <c r="G7" s="17">
        <v>0.55000000000000004</v>
      </c>
      <c r="H7" s="17">
        <v>0</v>
      </c>
    </row>
    <row r="8" spans="1:8" x14ac:dyDescent="0.3">
      <c r="A8" t="s">
        <v>8414</v>
      </c>
      <c r="B8">
        <f>COUNTIFS(Kickstarter!$D:$D,"&gt;=25000",Kickstarter!$F:$F,"successful",Kickstarter!D:D,"&lt;=29999",Kickstarter!$R:$R,"plays")</f>
        <v>1</v>
      </c>
      <c r="C8">
        <f>COUNTIFS(Kickstarter!$D:$D,"&gt;=25000",Kickstarter!$F:$F,"failed",Kickstarter!D:D,"&lt;=29999",Kickstarter!$R:$R,"plays")</f>
        <v>4</v>
      </c>
      <c r="D8">
        <f>COUNTIFS(Kickstarter!$E:$E,"&gt;=25000",Kickstarter!$F:$F,"Canceled",Kickstarter!E:E,"&lt;=29999",Kickstarter!$R:$R,"plays")</f>
        <v>0</v>
      </c>
      <c r="E8">
        <f t="shared" si="0"/>
        <v>5</v>
      </c>
      <c r="F8" s="17" cm="1">
        <f t="array" ref="F8:H8">B8:D8/E8</f>
        <v>0.2</v>
      </c>
      <c r="G8" s="17">
        <v>0.8</v>
      </c>
      <c r="H8" s="17">
        <v>0</v>
      </c>
    </row>
    <row r="9" spans="1:8" x14ac:dyDescent="0.3">
      <c r="A9" t="s">
        <v>8415</v>
      </c>
      <c r="B9">
        <f>COUNTIFS(Kickstarter!$D:$D,"&gt;=30000",Kickstarter!$F:$F,"successful",Kickstarter!D:D,"&lt;=34999",Kickstarter!$R:$R,"plays")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COUNTIFS(Kickstarter!$E:$E,"&gt;=30000",Kickstarter!$F:$F,"Canceled",Kickstarter!E:E,"&lt;=34999",Kickstarter!$R:$R,"plays")</f>
        <v>0</v>
      </c>
      <c r="E9">
        <f t="shared" si="0"/>
        <v>11</v>
      </c>
      <c r="F9" s="17" cm="1">
        <f t="array" ref="F9:H9">B9:D9/E9</f>
        <v>0.27272727272727271</v>
      </c>
      <c r="G9" s="17">
        <v>0.72727272727272729</v>
      </c>
      <c r="H9" s="17">
        <v>0</v>
      </c>
    </row>
    <row r="10" spans="1:8" x14ac:dyDescent="0.3">
      <c r="A10" t="s">
        <v>8416</v>
      </c>
      <c r="B10">
        <f>COUNTIFS(Kickstarter!$D:$D,"&gt;=35000",Kickstarter!$F:$F,"successful",Kickstarter!D:D,"&lt;=39999",Kickstarter!$R:$R,"plays")</f>
        <v>4</v>
      </c>
      <c r="C10">
        <f>COUNTIFS(Kickstarter!$D:$D,"&gt;=35000",Kickstarter!$F:$F,"failed",Kickstarter!D:D,"&lt;=39999",Kickstarter!$R:$R,"plays")</f>
        <v>2</v>
      </c>
      <c r="D10">
        <f>COUNTIFS(Kickstarter!$E:$E,"&gt;=35000",Kickstarter!$F:$F,"Canceled",Kickstarter!E:E,"&lt;=39999",Kickstarter!$R:$R,"plays")</f>
        <v>0</v>
      </c>
      <c r="E10">
        <f t="shared" si="0"/>
        <v>6</v>
      </c>
      <c r="F10" s="17" cm="1">
        <f t="array" ref="F10:H10">B10:D10/E10</f>
        <v>0.66666666666666663</v>
      </c>
      <c r="G10" s="17">
        <v>0.33333333333333331</v>
      </c>
      <c r="H10" s="17">
        <v>0</v>
      </c>
    </row>
    <row r="11" spans="1:8" x14ac:dyDescent="0.3">
      <c r="A11" t="s">
        <v>8417</v>
      </c>
      <c r="B11">
        <f>COUNTIFS(Kickstarter!$D:$D,"&gt;=40000",Kickstarter!$F:$F,"successful",Kickstarter!D:D,"&lt;=44999",Kickstarter!$R:$R,"plays")</f>
        <v>2</v>
      </c>
      <c r="C11">
        <f>COUNTIFS(Kickstarter!$D:$D,"&gt;=40000",Kickstarter!$F:$F,"failed",Kickstarter!D:D,"&lt;=44999",Kickstarter!$R:$R,"plays")</f>
        <v>1</v>
      </c>
      <c r="D11">
        <f>COUNTIFS(Kickstarter!$E:$E,"&gt;=40000",Kickstarter!$F:$F,"Canceled",Kickstarter!E:E,"&lt;=44999",Kickstarter!$R:$R,"plays")</f>
        <v>0</v>
      </c>
      <c r="E11">
        <f t="shared" si="0"/>
        <v>3</v>
      </c>
      <c r="F11" s="17" cm="1">
        <f t="array" ref="F11:H11">B11:D11/E11</f>
        <v>0.66666666666666663</v>
      </c>
      <c r="G11" s="17">
        <v>0.33333333333333331</v>
      </c>
      <c r="H11" s="17">
        <v>0</v>
      </c>
    </row>
    <row r="12" spans="1:8" x14ac:dyDescent="0.3">
      <c r="A12" t="s">
        <v>8418</v>
      </c>
      <c r="B12">
        <f>COUNTIFS(Kickstarter!$D:$D,"&gt;=45000",Kickstarter!$F:$F,"successful",Kickstarter!D:D,"&lt;=49999",Kickstarter!$R:$R,"plays")</f>
        <v>0</v>
      </c>
      <c r="C12">
        <f>COUNTIFS(Kickstarter!$D:$D,"&gt;=45000",Kickstarter!$F:$F,"failed",Kickstarter!D:D,"&lt;=49999",Kickstarter!$R:$R,"plays")</f>
        <v>1</v>
      </c>
      <c r="D12">
        <f>COUNTIFS(Kickstarter!$E:$E,"&gt;=45000",Kickstarter!$F:$F,"Canceled",Kickstarter!E:E,"&lt;=49999",Kickstarter!$R:$R,"plays")</f>
        <v>0</v>
      </c>
      <c r="E12">
        <f t="shared" si="0"/>
        <v>1</v>
      </c>
      <c r="F12" s="17" cm="1">
        <f t="array" ref="F12:H12">B12:D12/E12</f>
        <v>0</v>
      </c>
      <c r="G12" s="17">
        <v>1</v>
      </c>
      <c r="H12" s="17">
        <v>0</v>
      </c>
    </row>
    <row r="13" spans="1:8" x14ac:dyDescent="0.3">
      <c r="A13" t="s">
        <v>8419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COUNTIFS(Kickstarter!$E:$E,"&gt;=50000",Kickstarter!$F:$F,"Canceled",Kickstarter!$R:$R,"plays")</f>
        <v>0</v>
      </c>
      <c r="E13">
        <f t="shared" si="0"/>
        <v>16</v>
      </c>
      <c r="F13" s="17" cm="1">
        <f t="array" ref="F13:H13">B13:D13/E13</f>
        <v>0.125</v>
      </c>
      <c r="G13" s="17">
        <v>0.875</v>
      </c>
      <c r="H13" s="17">
        <v>0</v>
      </c>
    </row>
    <row r="14" spans="1:8" x14ac:dyDescent="0.3">
      <c r="F14" s="17"/>
      <c r="H14" s="17"/>
    </row>
    <row r="15" spans="1:8" x14ac:dyDescent="0.3">
      <c r="F15" s="17"/>
      <c r="H15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A10A-B1D6-4165-99D4-7C94D8B49E7F}">
  <dimension ref="A1:T413"/>
  <sheetViews>
    <sheetView topLeftCell="Q1" workbookViewId="0">
      <selection activeCell="U1" sqref="U1:U1048576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8867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8364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IFERROR(ROUND(E2/L2,4),"N/A")</f>
        <v>93.428600000000003</v>
      </c>
      <c r="Q2" s="10" t="s">
        <v>8315</v>
      </c>
      <c r="R2" t="s">
        <v>8316</v>
      </c>
      <c r="S2" s="13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110.96769999999999</v>
      </c>
      <c r="Q3" s="10" t="s">
        <v>8315</v>
      </c>
      <c r="R3" t="s">
        <v>8316</v>
      </c>
      <c r="S3" s="13">
        <f t="shared" si="2"/>
        <v>42430.040798611109</v>
      </c>
      <c r="T3" s="14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71.785700000000006</v>
      </c>
      <c r="Q4" s="10" t="s">
        <v>8315</v>
      </c>
      <c r="R4" t="s">
        <v>8316</v>
      </c>
      <c r="S4" s="13">
        <f t="shared" si="2"/>
        <v>42238.13282407407</v>
      </c>
      <c r="T4" s="14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3">
        <f t="shared" si="2"/>
        <v>41850.400937500002</v>
      </c>
      <c r="T5" s="14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63.829099999999997</v>
      </c>
      <c r="Q6" s="10" t="s">
        <v>8315</v>
      </c>
      <c r="R6" t="s">
        <v>8316</v>
      </c>
      <c r="S6" s="13">
        <f t="shared" si="2"/>
        <v>42753.205625000002</v>
      </c>
      <c r="T6" s="14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44.333300000000001</v>
      </c>
      <c r="Q7" s="10" t="s">
        <v>8315</v>
      </c>
      <c r="R7" t="s">
        <v>8316</v>
      </c>
      <c r="S7" s="13">
        <f t="shared" si="2"/>
        <v>42155.920219907406</v>
      </c>
      <c r="T7" s="14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126.5517</v>
      </c>
      <c r="Q8" s="10" t="s">
        <v>8315</v>
      </c>
      <c r="R8" t="s">
        <v>8316</v>
      </c>
      <c r="S8" s="13">
        <f t="shared" si="2"/>
        <v>42157.591064814813</v>
      </c>
      <c r="T8" s="14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129.03229999999999</v>
      </c>
      <c r="Q9" s="10" t="s">
        <v>8315</v>
      </c>
      <c r="R9" t="s">
        <v>8316</v>
      </c>
      <c r="S9" s="13">
        <f t="shared" si="2"/>
        <v>42676.065150462964</v>
      </c>
      <c r="T9" s="14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71.242800000000003</v>
      </c>
      <c r="Q10" s="10" t="s">
        <v>8315</v>
      </c>
      <c r="R10" t="s">
        <v>8316</v>
      </c>
      <c r="S10" s="13">
        <f t="shared" si="2"/>
        <v>42473.007037037038</v>
      </c>
      <c r="T10" s="14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40.847499999999997</v>
      </c>
      <c r="Q11" s="10" t="s">
        <v>8315</v>
      </c>
      <c r="R11" t="s">
        <v>8316</v>
      </c>
      <c r="S11" s="13">
        <f t="shared" si="2"/>
        <v>42282.768414351856</v>
      </c>
      <c r="T11" s="14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252.01669999999999</v>
      </c>
      <c r="Q12" s="10" t="s">
        <v>8315</v>
      </c>
      <c r="R12" t="s">
        <v>8316</v>
      </c>
      <c r="S12" s="13">
        <f t="shared" si="2"/>
        <v>42473.794710648144</v>
      </c>
      <c r="T12" s="14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65.161299999999997</v>
      </c>
      <c r="Q13" s="10" t="s">
        <v>8315</v>
      </c>
      <c r="R13" t="s">
        <v>8316</v>
      </c>
      <c r="S13" s="13">
        <f t="shared" si="2"/>
        <v>42712.23474537037</v>
      </c>
      <c r="T13" s="14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65.868899999999996</v>
      </c>
      <c r="Q14" s="10" t="s">
        <v>8315</v>
      </c>
      <c r="R14" t="s">
        <v>8316</v>
      </c>
      <c r="S14" s="13">
        <f t="shared" si="2"/>
        <v>42561.154664351852</v>
      </c>
      <c r="T14" s="14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36.076900000000002</v>
      </c>
      <c r="Q15" s="10" t="s">
        <v>8315</v>
      </c>
      <c r="R15" t="s">
        <v>8316</v>
      </c>
      <c r="S15" s="13">
        <f t="shared" si="2"/>
        <v>42709.134780092587</v>
      </c>
      <c r="T15" s="14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44.186</v>
      </c>
      <c r="Q16" s="10" t="s">
        <v>8315</v>
      </c>
      <c r="R16" t="s">
        <v>8316</v>
      </c>
      <c r="S16" s="13">
        <f t="shared" si="2"/>
        <v>42086.614942129629</v>
      </c>
      <c r="T16" s="14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104.0714</v>
      </c>
      <c r="Q17" s="10" t="s">
        <v>8315</v>
      </c>
      <c r="R17" t="s">
        <v>8316</v>
      </c>
      <c r="S17" s="13">
        <f t="shared" si="2"/>
        <v>42064.652673611112</v>
      </c>
      <c r="T17" s="14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127.79170000000001</v>
      </c>
      <c r="Q18" s="10" t="s">
        <v>8315</v>
      </c>
      <c r="R18" t="s">
        <v>8316</v>
      </c>
      <c r="S18" s="13">
        <f t="shared" si="2"/>
        <v>42292.701053240744</v>
      </c>
      <c r="T18" s="14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92.037800000000004</v>
      </c>
      <c r="Q19" s="10" t="s">
        <v>8315</v>
      </c>
      <c r="R19" t="s">
        <v>8316</v>
      </c>
      <c r="S19" s="13">
        <f t="shared" si="2"/>
        <v>42461.747199074074</v>
      </c>
      <c r="T19" s="14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135.625</v>
      </c>
      <c r="Q20" s="10" t="s">
        <v>8315</v>
      </c>
      <c r="R20" t="s">
        <v>8316</v>
      </c>
      <c r="S20" s="13">
        <f t="shared" si="2"/>
        <v>42169.814340277779</v>
      </c>
      <c r="T20" s="14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3">
        <f t="shared" si="2"/>
        <v>42483.675208333334</v>
      </c>
      <c r="T21" s="14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70.862099999999998</v>
      </c>
      <c r="Q22" s="10" t="s">
        <v>8315</v>
      </c>
      <c r="R22" t="s">
        <v>8316</v>
      </c>
      <c r="S22" s="13">
        <f t="shared" si="2"/>
        <v>42195.749745370369</v>
      </c>
      <c r="T22" s="14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3">
        <f t="shared" si="2"/>
        <v>42675.057997685188</v>
      </c>
      <c r="T23" s="14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3">
        <f t="shared" si="2"/>
        <v>42018.94159722222</v>
      </c>
      <c r="T24" s="14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66.666700000000006</v>
      </c>
      <c r="Q25" s="10" t="s">
        <v>8315</v>
      </c>
      <c r="R25" t="s">
        <v>8316</v>
      </c>
      <c r="S25" s="13">
        <f t="shared" si="2"/>
        <v>42026.924976851849</v>
      </c>
      <c r="T25" s="14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66.111099999999993</v>
      </c>
      <c r="Q26" s="10" t="s">
        <v>8315</v>
      </c>
      <c r="R26" t="s">
        <v>8316</v>
      </c>
      <c r="S26" s="13">
        <f t="shared" si="2"/>
        <v>41920.787534722222</v>
      </c>
      <c r="T26" s="14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36.859200000000001</v>
      </c>
      <c r="Q27" s="10" t="s">
        <v>8315</v>
      </c>
      <c r="R27" t="s">
        <v>8316</v>
      </c>
      <c r="S27" s="13">
        <f t="shared" si="2"/>
        <v>42558.189432870371</v>
      </c>
      <c r="T27" s="14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3">
        <f t="shared" si="2"/>
        <v>41808.198518518519</v>
      </c>
      <c r="T28" s="14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3">
        <f t="shared" si="2"/>
        <v>42550.701886574068</v>
      </c>
      <c r="T29" s="14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126.45829999999999</v>
      </c>
      <c r="Q30" s="10" t="s">
        <v>8315</v>
      </c>
      <c r="R30" t="s">
        <v>8316</v>
      </c>
      <c r="S30" s="13">
        <f t="shared" si="2"/>
        <v>42056.013124999998</v>
      </c>
      <c r="T30" s="14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47.878799999999998</v>
      </c>
      <c r="Q31" s="10" t="s">
        <v>8315</v>
      </c>
      <c r="R31" t="s">
        <v>8316</v>
      </c>
      <c r="S31" s="13">
        <f t="shared" si="2"/>
        <v>42016.938692129625</v>
      </c>
      <c r="T31" s="14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73.214299999999994</v>
      </c>
      <c r="Q32" s="10" t="s">
        <v>8315</v>
      </c>
      <c r="R32" t="s">
        <v>8316</v>
      </c>
      <c r="S32" s="13">
        <f t="shared" si="2"/>
        <v>42591.899988425925</v>
      </c>
      <c r="T32" s="14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89.666700000000006</v>
      </c>
      <c r="Q33" s="10" t="s">
        <v>8315</v>
      </c>
      <c r="R33" t="s">
        <v>8316</v>
      </c>
      <c r="S33" s="13">
        <f t="shared" si="2"/>
        <v>42183.231006944443</v>
      </c>
      <c r="T33" s="14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3">
        <f t="shared" si="2"/>
        <v>41780.525937500002</v>
      </c>
      <c r="T34" s="14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90.744699999999995</v>
      </c>
      <c r="Q35" s="10" t="s">
        <v>8315</v>
      </c>
      <c r="R35" t="s">
        <v>8316</v>
      </c>
      <c r="S35" s="13">
        <f t="shared" si="2"/>
        <v>42158.065694444449</v>
      </c>
      <c r="T35" s="14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67.741900000000001</v>
      </c>
      <c r="Q36" s="10" t="s">
        <v>8315</v>
      </c>
      <c r="R36" t="s">
        <v>8316</v>
      </c>
      <c r="S36" s="13">
        <f t="shared" si="2"/>
        <v>42154.873124999998</v>
      </c>
      <c r="T36" s="14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65.376800000000003</v>
      </c>
      <c r="Q37" s="10" t="s">
        <v>8315</v>
      </c>
      <c r="R37" t="s">
        <v>8316</v>
      </c>
      <c r="S37" s="13">
        <f t="shared" si="2"/>
        <v>42208.84646990741</v>
      </c>
      <c r="T37" s="14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121.90479999999999</v>
      </c>
      <c r="Q38" s="10" t="s">
        <v>8315</v>
      </c>
      <c r="R38" t="s">
        <v>8316</v>
      </c>
      <c r="S38" s="13">
        <f t="shared" si="2"/>
        <v>42451.496817129635</v>
      </c>
      <c r="T38" s="14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47.456099999999999</v>
      </c>
      <c r="Q39" s="10" t="s">
        <v>8315</v>
      </c>
      <c r="R39" t="s">
        <v>8316</v>
      </c>
      <c r="S39" s="13">
        <f t="shared" si="2"/>
        <v>41759.13962962963</v>
      </c>
      <c r="T39" s="14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37.209600000000002</v>
      </c>
      <c r="Q40" s="10" t="s">
        <v>8315</v>
      </c>
      <c r="R40" t="s">
        <v>8316</v>
      </c>
      <c r="S40" s="13">
        <f t="shared" si="2"/>
        <v>42693.742604166662</v>
      </c>
      <c r="T40" s="14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103.95099999999999</v>
      </c>
      <c r="Q41" s="10" t="s">
        <v>8315</v>
      </c>
      <c r="R41" t="s">
        <v>8316</v>
      </c>
      <c r="S41" s="13">
        <f t="shared" si="2"/>
        <v>42250.598217592589</v>
      </c>
      <c r="T41" s="14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63.829799999999999</v>
      </c>
      <c r="Q42" s="10" t="s">
        <v>8315</v>
      </c>
      <c r="R42" t="s">
        <v>8316</v>
      </c>
      <c r="S42" s="13">
        <f t="shared" si="2"/>
        <v>42060.683935185181</v>
      </c>
      <c r="T42" s="14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50.666699999999999</v>
      </c>
      <c r="Q43" s="10" t="s">
        <v>8315</v>
      </c>
      <c r="R43" t="s">
        <v>8316</v>
      </c>
      <c r="S43" s="13">
        <f t="shared" si="2"/>
        <v>42136.270787037036</v>
      </c>
      <c r="T43" s="14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113.4211</v>
      </c>
      <c r="Q44" s="10" t="s">
        <v>8315</v>
      </c>
      <c r="R44" t="s">
        <v>8316</v>
      </c>
      <c r="S44" s="13">
        <f t="shared" si="2"/>
        <v>42171.034861111111</v>
      </c>
      <c r="T44" s="14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104.5652</v>
      </c>
      <c r="Q45" s="10" t="s">
        <v>8315</v>
      </c>
      <c r="R45" t="s">
        <v>8316</v>
      </c>
      <c r="S45" s="13">
        <f t="shared" si="2"/>
        <v>42494.683634259258</v>
      </c>
      <c r="T45" s="14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272.72730000000001</v>
      </c>
      <c r="Q46" s="10" t="s">
        <v>8315</v>
      </c>
      <c r="R46" t="s">
        <v>8316</v>
      </c>
      <c r="S46" s="13">
        <f t="shared" si="2"/>
        <v>41758.839675925927</v>
      </c>
      <c r="T46" s="14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63.846200000000003</v>
      </c>
      <c r="Q47" s="10" t="s">
        <v>8315</v>
      </c>
      <c r="R47" t="s">
        <v>8316</v>
      </c>
      <c r="S47" s="13">
        <f t="shared" si="2"/>
        <v>42171.824884259258</v>
      </c>
      <c r="T47" s="14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83.514300000000006</v>
      </c>
      <c r="Q48" s="10" t="s">
        <v>8315</v>
      </c>
      <c r="R48" t="s">
        <v>8316</v>
      </c>
      <c r="S48" s="13">
        <f t="shared" si="2"/>
        <v>42268.127696759257</v>
      </c>
      <c r="T48" s="14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44.090899999999998</v>
      </c>
      <c r="Q49" s="10" t="s">
        <v>8315</v>
      </c>
      <c r="R49" t="s">
        <v>8316</v>
      </c>
      <c r="S49" s="13">
        <f t="shared" si="2"/>
        <v>42746.261782407411</v>
      </c>
      <c r="T49" s="14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44.536999999999999</v>
      </c>
      <c r="Q50" s="10" t="s">
        <v>8315</v>
      </c>
      <c r="R50" t="s">
        <v>8316</v>
      </c>
      <c r="S50" s="13">
        <f t="shared" si="2"/>
        <v>41842.607592592591</v>
      </c>
      <c r="T50" s="14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125.8065</v>
      </c>
      <c r="Q51" s="10" t="s">
        <v>8315</v>
      </c>
      <c r="R51" t="s">
        <v>8316</v>
      </c>
      <c r="S51" s="13">
        <f t="shared" si="2"/>
        <v>41853.240208333329</v>
      </c>
      <c r="T51" s="14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3">
        <f t="shared" si="2"/>
        <v>42061.212488425925</v>
      </c>
      <c r="T52" s="14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3">
        <f t="shared" si="2"/>
        <v>42036.24428240741</v>
      </c>
      <c r="T53" s="14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109.03060000000001</v>
      </c>
      <c r="Q54" s="10" t="s">
        <v>8315</v>
      </c>
      <c r="R54" t="s">
        <v>8316</v>
      </c>
      <c r="S54" s="13">
        <f t="shared" si="2"/>
        <v>42157.470185185186</v>
      </c>
      <c r="T54" s="14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25.692299999999999</v>
      </c>
      <c r="Q55" s="10" t="s">
        <v>8315</v>
      </c>
      <c r="R55" t="s">
        <v>8316</v>
      </c>
      <c r="S55" s="13">
        <f t="shared" si="2"/>
        <v>41827.909942129627</v>
      </c>
      <c r="T55" s="14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41.923099999999998</v>
      </c>
      <c r="Q56" s="10" t="s">
        <v>8315</v>
      </c>
      <c r="R56" t="s">
        <v>8316</v>
      </c>
      <c r="S56" s="13">
        <f t="shared" si="2"/>
        <v>42162.729548611111</v>
      </c>
      <c r="T56" s="14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88.773399999999995</v>
      </c>
      <c r="Q57" s="10" t="s">
        <v>8315</v>
      </c>
      <c r="R57" t="s">
        <v>8316</v>
      </c>
      <c r="S57" s="13">
        <f t="shared" si="2"/>
        <v>42233.738564814819</v>
      </c>
      <c r="T57" s="14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80.225399999999993</v>
      </c>
      <c r="Q58" s="10" t="s">
        <v>8315</v>
      </c>
      <c r="R58" t="s">
        <v>8316</v>
      </c>
      <c r="S58" s="13">
        <f t="shared" si="2"/>
        <v>42042.197824074072</v>
      </c>
      <c r="T58" s="14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78.936199999999999</v>
      </c>
      <c r="Q59" s="10" t="s">
        <v>8315</v>
      </c>
      <c r="R59" t="s">
        <v>8316</v>
      </c>
      <c r="S59" s="13">
        <f t="shared" si="2"/>
        <v>42585.523842592593</v>
      </c>
      <c r="T59" s="14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69.890100000000004</v>
      </c>
      <c r="Q60" s="10" t="s">
        <v>8315</v>
      </c>
      <c r="R60" t="s">
        <v>8316</v>
      </c>
      <c r="S60" s="13">
        <f t="shared" si="2"/>
        <v>41808.669571759259</v>
      </c>
      <c r="T60" s="14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74.534899999999993</v>
      </c>
      <c r="Q61" s="10" t="s">
        <v>8315</v>
      </c>
      <c r="R61" t="s">
        <v>8316</v>
      </c>
      <c r="S61" s="13">
        <f t="shared" si="2"/>
        <v>41852.658310185187</v>
      </c>
      <c r="T61" s="14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123.94119999999999</v>
      </c>
      <c r="Q62" s="10" t="s">
        <v>8315</v>
      </c>
      <c r="R62" t="s">
        <v>8316</v>
      </c>
      <c r="S62" s="13">
        <f t="shared" si="2"/>
        <v>42694.110185185185</v>
      </c>
      <c r="T62" s="14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264.8485</v>
      </c>
      <c r="Q63" s="10" t="s">
        <v>8315</v>
      </c>
      <c r="R63" t="s">
        <v>8316</v>
      </c>
      <c r="S63" s="13">
        <f t="shared" si="2"/>
        <v>42341.818379629629</v>
      </c>
      <c r="T63" s="14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58.620699999999999</v>
      </c>
      <c r="Q64" s="10" t="s">
        <v>8315</v>
      </c>
      <c r="R64" t="s">
        <v>8316</v>
      </c>
      <c r="S64" s="13">
        <f t="shared" si="2"/>
        <v>41880.061006944445</v>
      </c>
      <c r="T64" s="14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70.885000000000005</v>
      </c>
      <c r="Q65" s="10" t="s">
        <v>8315</v>
      </c>
      <c r="R65" t="s">
        <v>8316</v>
      </c>
      <c r="S65" s="13">
        <f t="shared" si="2"/>
        <v>41941.683865740742</v>
      </c>
      <c r="T65" s="14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IFERROR(ROUND(E66/L66,4),"N/A")</f>
        <v>113.5667</v>
      </c>
      <c r="Q66" s="10" t="s">
        <v>8315</v>
      </c>
      <c r="R66" t="s">
        <v>8316</v>
      </c>
      <c r="S66" s="13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60.6875</v>
      </c>
      <c r="Q67" s="10" t="s">
        <v>8315</v>
      </c>
      <c r="R67" t="s">
        <v>8316</v>
      </c>
      <c r="S67" s="13">
        <f t="shared" si="6"/>
        <v>41922.640590277777</v>
      </c>
      <c r="T67" s="14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110.2174</v>
      </c>
      <c r="Q68" s="10" t="s">
        <v>8315</v>
      </c>
      <c r="R68" t="s">
        <v>8316</v>
      </c>
      <c r="S68" s="13">
        <f t="shared" si="6"/>
        <v>41993.824340277773</v>
      </c>
      <c r="T68" s="14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136.45830000000001</v>
      </c>
      <c r="Q69" s="10" t="s">
        <v>8315</v>
      </c>
      <c r="R69" t="s">
        <v>8316</v>
      </c>
      <c r="S69" s="13">
        <f t="shared" si="6"/>
        <v>42219.915856481486</v>
      </c>
      <c r="T69" s="14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110.35209999999999</v>
      </c>
      <c r="Q70" s="10" t="s">
        <v>8315</v>
      </c>
      <c r="R70" t="s">
        <v>8316</v>
      </c>
      <c r="S70" s="13">
        <f t="shared" si="6"/>
        <v>41909.969386574077</v>
      </c>
      <c r="T70" s="14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41.421100000000003</v>
      </c>
      <c r="Q71" s="10" t="s">
        <v>8315</v>
      </c>
      <c r="R71" t="s">
        <v>8316</v>
      </c>
      <c r="S71" s="13">
        <f t="shared" si="6"/>
        <v>41891.665324074071</v>
      </c>
      <c r="T71" s="14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3">
        <f t="shared" si="6"/>
        <v>41226.017361111109</v>
      </c>
      <c r="T72" s="14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33.990400000000001</v>
      </c>
      <c r="Q73" s="10" t="s">
        <v>8315</v>
      </c>
      <c r="R73" t="s">
        <v>8316</v>
      </c>
      <c r="S73" s="13">
        <f t="shared" si="6"/>
        <v>40478.263923611114</v>
      </c>
      <c r="T73" s="14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103.35290000000001</v>
      </c>
      <c r="Q74" s="10" t="s">
        <v>8315</v>
      </c>
      <c r="R74" t="s">
        <v>8316</v>
      </c>
      <c r="S74" s="13">
        <f t="shared" si="6"/>
        <v>41862.83997685185</v>
      </c>
      <c r="T74" s="14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41.773899999999998</v>
      </c>
      <c r="Q75" s="10" t="s">
        <v>8315</v>
      </c>
      <c r="R75" t="s">
        <v>8316</v>
      </c>
      <c r="S75" s="13">
        <f t="shared" si="6"/>
        <v>40633.154363425929</v>
      </c>
      <c r="T75" s="14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64.268299999999996</v>
      </c>
      <c r="Q76" s="10" t="s">
        <v>8315</v>
      </c>
      <c r="R76" t="s">
        <v>8316</v>
      </c>
      <c r="S76" s="13">
        <f t="shared" si="6"/>
        <v>40970.875671296293</v>
      </c>
      <c r="T76" s="14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62.921300000000002</v>
      </c>
      <c r="Q77" s="10" t="s">
        <v>8315</v>
      </c>
      <c r="R77" t="s">
        <v>8316</v>
      </c>
      <c r="S77" s="13">
        <f t="shared" si="6"/>
        <v>41026.953055555554</v>
      </c>
      <c r="T77" s="14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98.536600000000007</v>
      </c>
      <c r="Q78" s="10" t="s">
        <v>8315</v>
      </c>
      <c r="R78" t="s">
        <v>8316</v>
      </c>
      <c r="S78" s="13">
        <f t="shared" si="6"/>
        <v>41829.788252314815</v>
      </c>
      <c r="T78" s="14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82.608699999999999</v>
      </c>
      <c r="Q79" s="10" t="s">
        <v>8315</v>
      </c>
      <c r="R79" t="s">
        <v>8316</v>
      </c>
      <c r="S79" s="13">
        <f t="shared" si="6"/>
        <v>41447.839722222219</v>
      </c>
      <c r="T79" s="14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38.504199999999997</v>
      </c>
      <c r="Q80" s="10" t="s">
        <v>8315</v>
      </c>
      <c r="R80" t="s">
        <v>8316</v>
      </c>
      <c r="S80" s="13">
        <f t="shared" si="6"/>
        <v>40884.066678240742</v>
      </c>
      <c r="T80" s="14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80.157899999999998</v>
      </c>
      <c r="Q81" s="10" t="s">
        <v>8315</v>
      </c>
      <c r="R81" t="s">
        <v>8316</v>
      </c>
      <c r="S81" s="13">
        <f t="shared" si="6"/>
        <v>41841.26489583333</v>
      </c>
      <c r="T81" s="14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80.730199999999996</v>
      </c>
      <c r="Q82" s="10" t="s">
        <v>8315</v>
      </c>
      <c r="R82" t="s">
        <v>8316</v>
      </c>
      <c r="S82" s="13">
        <f t="shared" si="6"/>
        <v>41799.685902777775</v>
      </c>
      <c r="T82" s="14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200.6944</v>
      </c>
      <c r="Q83" s="10" t="s">
        <v>8315</v>
      </c>
      <c r="R83" t="s">
        <v>8316</v>
      </c>
      <c r="S83" s="13">
        <f t="shared" si="6"/>
        <v>41775.753761574073</v>
      </c>
      <c r="T83" s="14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37.591500000000003</v>
      </c>
      <c r="Q84" s="10" t="s">
        <v>8315</v>
      </c>
      <c r="R84" t="s">
        <v>8316</v>
      </c>
      <c r="S84" s="13">
        <f t="shared" si="6"/>
        <v>41766.80572916667</v>
      </c>
      <c r="T84" s="14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58.095199999999998</v>
      </c>
      <c r="Q85" s="10" t="s">
        <v>8315</v>
      </c>
      <c r="R85" t="s">
        <v>8316</v>
      </c>
      <c r="S85" s="13">
        <f t="shared" si="6"/>
        <v>40644.159259259257</v>
      </c>
      <c r="T85" s="14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60.300899999999999</v>
      </c>
      <c r="Q86" s="10" t="s">
        <v>8315</v>
      </c>
      <c r="R86" t="s">
        <v>8316</v>
      </c>
      <c r="S86" s="13">
        <f t="shared" si="6"/>
        <v>41940.69158564815</v>
      </c>
      <c r="T86" s="14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63.363599999999998</v>
      </c>
      <c r="Q87" s="10" t="s">
        <v>8315</v>
      </c>
      <c r="R87" t="s">
        <v>8316</v>
      </c>
      <c r="S87" s="13">
        <f t="shared" si="6"/>
        <v>41839.175706018519</v>
      </c>
      <c r="T87" s="14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50.901600000000002</v>
      </c>
      <c r="Q88" s="10" t="s">
        <v>8315</v>
      </c>
      <c r="R88" t="s">
        <v>8316</v>
      </c>
      <c r="S88" s="13">
        <f t="shared" si="6"/>
        <v>41772.105937500004</v>
      </c>
      <c r="T88" s="14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3">
        <f t="shared" si="6"/>
        <v>41591.737974537034</v>
      </c>
      <c r="T89" s="14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31.619700000000002</v>
      </c>
      <c r="Q90" s="10" t="s">
        <v>8315</v>
      </c>
      <c r="R90" t="s">
        <v>8316</v>
      </c>
      <c r="S90" s="13">
        <f t="shared" si="6"/>
        <v>41789.080370370371</v>
      </c>
      <c r="T90" s="14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79.310299999999998</v>
      </c>
      <c r="Q91" s="10" t="s">
        <v>8315</v>
      </c>
      <c r="R91" t="s">
        <v>8316</v>
      </c>
      <c r="S91" s="13">
        <f t="shared" si="6"/>
        <v>40923.729953703703</v>
      </c>
      <c r="T91" s="14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139.1892</v>
      </c>
      <c r="Q92" s="10" t="s">
        <v>8315</v>
      </c>
      <c r="R92" t="s">
        <v>8316</v>
      </c>
      <c r="S92" s="13">
        <f t="shared" si="6"/>
        <v>41878.878379629627</v>
      </c>
      <c r="T92" s="14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131.91300000000001</v>
      </c>
      <c r="Q93" s="10" t="s">
        <v>8315</v>
      </c>
      <c r="R93" t="s">
        <v>8316</v>
      </c>
      <c r="S93" s="13">
        <f t="shared" si="6"/>
        <v>41862.864675925928</v>
      </c>
      <c r="T93" s="14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3">
        <f t="shared" si="6"/>
        <v>40531.886886574073</v>
      </c>
      <c r="T94" s="14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39.672699999999999</v>
      </c>
      <c r="Q95" s="10" t="s">
        <v>8315</v>
      </c>
      <c r="R95" t="s">
        <v>8316</v>
      </c>
      <c r="S95" s="13">
        <f t="shared" si="6"/>
        <v>41477.930914351848</v>
      </c>
      <c r="T95" s="14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57.548999999999999</v>
      </c>
      <c r="Q96" s="10" t="s">
        <v>8315</v>
      </c>
      <c r="R96" t="s">
        <v>8316</v>
      </c>
      <c r="S96" s="13">
        <f t="shared" si="6"/>
        <v>41781.666770833333</v>
      </c>
      <c r="T96" s="14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77.335800000000006</v>
      </c>
      <c r="Q97" s="10" t="s">
        <v>8315</v>
      </c>
      <c r="R97" t="s">
        <v>8316</v>
      </c>
      <c r="S97" s="13">
        <f t="shared" si="6"/>
        <v>41375.702210648145</v>
      </c>
      <c r="T97" s="14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46.7682</v>
      </c>
      <c r="Q98" s="10" t="s">
        <v>8315</v>
      </c>
      <c r="R98" t="s">
        <v>8316</v>
      </c>
      <c r="S98" s="13">
        <f t="shared" si="6"/>
        <v>40883.949317129627</v>
      </c>
      <c r="T98" s="14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40.073500000000003</v>
      </c>
      <c r="Q99" s="10" t="s">
        <v>8315</v>
      </c>
      <c r="R99" t="s">
        <v>8316</v>
      </c>
      <c r="S99" s="13">
        <f t="shared" si="6"/>
        <v>41491.79478009259</v>
      </c>
      <c r="T99" s="14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100.2174</v>
      </c>
      <c r="Q100" s="10" t="s">
        <v>8315</v>
      </c>
      <c r="R100" t="s">
        <v>8316</v>
      </c>
      <c r="S100" s="13">
        <f t="shared" si="6"/>
        <v>41791.993414351848</v>
      </c>
      <c r="T100" s="14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71.491799999999998</v>
      </c>
      <c r="Q101" s="10" t="s">
        <v>8315</v>
      </c>
      <c r="R101" t="s">
        <v>8316</v>
      </c>
      <c r="S101" s="13">
        <f t="shared" si="6"/>
        <v>41835.666354166664</v>
      </c>
      <c r="T101" s="14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63.1098</v>
      </c>
      <c r="Q102" s="10" t="s">
        <v>8315</v>
      </c>
      <c r="R102" t="s">
        <v>8316</v>
      </c>
      <c r="S102" s="13">
        <f t="shared" si="6"/>
        <v>41827.605057870373</v>
      </c>
      <c r="T102" s="14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50.158000000000001</v>
      </c>
      <c r="Q103" s="10" t="s">
        <v>8315</v>
      </c>
      <c r="R103" t="s">
        <v>8316</v>
      </c>
      <c r="S103" s="13">
        <f t="shared" si="6"/>
        <v>41778.637245370373</v>
      </c>
      <c r="T103" s="14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62.883299999999998</v>
      </c>
      <c r="Q104" s="10" t="s">
        <v>8315</v>
      </c>
      <c r="R104" t="s">
        <v>8316</v>
      </c>
      <c r="S104" s="13">
        <f t="shared" si="6"/>
        <v>41013.936562499999</v>
      </c>
      <c r="T104" s="14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85.531099999999995</v>
      </c>
      <c r="Q105" s="10" t="s">
        <v>8315</v>
      </c>
      <c r="R105" t="s">
        <v>8316</v>
      </c>
      <c r="S105" s="13">
        <f t="shared" si="6"/>
        <v>41834.586574074077</v>
      </c>
      <c r="T105" s="14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53.723399999999998</v>
      </c>
      <c r="Q106" s="10" t="s">
        <v>8315</v>
      </c>
      <c r="R106" t="s">
        <v>8316</v>
      </c>
      <c r="S106" s="13">
        <f t="shared" si="6"/>
        <v>41829.795729166668</v>
      </c>
      <c r="T106" s="14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262.11189999999999</v>
      </c>
      <c r="Q107" s="10" t="s">
        <v>8315</v>
      </c>
      <c r="R107" t="s">
        <v>8316</v>
      </c>
      <c r="S107" s="13">
        <f t="shared" si="6"/>
        <v>42219.665173611109</v>
      </c>
      <c r="T107" s="14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50.201900000000002</v>
      </c>
      <c r="Q108" s="10" t="s">
        <v>8315</v>
      </c>
      <c r="R108" t="s">
        <v>8316</v>
      </c>
      <c r="S108" s="13">
        <f t="shared" si="6"/>
        <v>42648.546111111107</v>
      </c>
      <c r="T108" s="14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168.25210000000001</v>
      </c>
      <c r="Q109" s="10" t="s">
        <v>8315</v>
      </c>
      <c r="R109" t="s">
        <v>8316</v>
      </c>
      <c r="S109" s="13">
        <f t="shared" si="6"/>
        <v>42050.983182870375</v>
      </c>
      <c r="T109" s="14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256.37290000000002</v>
      </c>
      <c r="Q110" s="10" t="s">
        <v>8315</v>
      </c>
      <c r="R110" t="s">
        <v>8316</v>
      </c>
      <c r="S110" s="13">
        <f t="shared" si="6"/>
        <v>42772.833379629628</v>
      </c>
      <c r="T110" s="14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37.142899999999997</v>
      </c>
      <c r="Q111" s="10" t="s">
        <v>8315</v>
      </c>
      <c r="R111" t="s">
        <v>8316</v>
      </c>
      <c r="S111" s="13">
        <f t="shared" si="6"/>
        <v>42270.582141203704</v>
      </c>
      <c r="T111" s="14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45.878399999999999</v>
      </c>
      <c r="Q112" s="10" t="s">
        <v>8315</v>
      </c>
      <c r="R112" t="s">
        <v>8316</v>
      </c>
      <c r="S112" s="13">
        <f t="shared" si="6"/>
        <v>42206.835370370376</v>
      </c>
      <c r="T112" s="14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141.71299999999999</v>
      </c>
      <c r="Q113" s="10" t="s">
        <v>8315</v>
      </c>
      <c r="R113" t="s">
        <v>8316</v>
      </c>
      <c r="S113" s="13">
        <f t="shared" si="6"/>
        <v>42697.850844907407</v>
      </c>
      <c r="T113" s="14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52.487200000000001</v>
      </c>
      <c r="Q114" s="10" t="s">
        <v>8315</v>
      </c>
      <c r="R114" t="s">
        <v>8316</v>
      </c>
      <c r="S114" s="13">
        <f t="shared" si="6"/>
        <v>42503.559467592597</v>
      </c>
      <c r="T114" s="14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193.6216</v>
      </c>
      <c r="Q115" s="10" t="s">
        <v>8315</v>
      </c>
      <c r="R115" t="s">
        <v>8316</v>
      </c>
      <c r="S115" s="13">
        <f t="shared" si="6"/>
        <v>42323.70930555556</v>
      </c>
      <c r="T115" s="14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106.797</v>
      </c>
      <c r="Q116" s="10" t="s">
        <v>8315</v>
      </c>
      <c r="R116" t="s">
        <v>8316</v>
      </c>
      <c r="S116" s="13">
        <f t="shared" si="6"/>
        <v>41933.291643518518</v>
      </c>
      <c r="T116" s="14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77.216200000000001</v>
      </c>
      <c r="Q117" s="10" t="s">
        <v>8315</v>
      </c>
      <c r="R117" t="s">
        <v>8316</v>
      </c>
      <c r="S117" s="13">
        <f t="shared" si="6"/>
        <v>41898.168125000004</v>
      </c>
      <c r="T117" s="14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3">
        <f t="shared" si="6"/>
        <v>42446.943831018521</v>
      </c>
      <c r="T118" s="14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50.461500000000001</v>
      </c>
      <c r="Q119" s="10" t="s">
        <v>8315</v>
      </c>
      <c r="R119" t="s">
        <v>8316</v>
      </c>
      <c r="S119" s="13">
        <f t="shared" si="6"/>
        <v>42463.81385416667</v>
      </c>
      <c r="T119" s="14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97.376999999999995</v>
      </c>
      <c r="Q120" s="10" t="s">
        <v>8315</v>
      </c>
      <c r="R120" t="s">
        <v>8316</v>
      </c>
      <c r="S120" s="13">
        <f t="shared" si="6"/>
        <v>42766.805034722223</v>
      </c>
      <c r="T120" s="14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85.5304</v>
      </c>
      <c r="Q121" s="10" t="s">
        <v>8315</v>
      </c>
      <c r="R121" t="s">
        <v>8316</v>
      </c>
      <c r="S121" s="13">
        <f t="shared" si="6"/>
        <v>42522.347812499997</v>
      </c>
      <c r="T121" s="14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182.9091</v>
      </c>
      <c r="Q122" s="10" t="s">
        <v>8315</v>
      </c>
      <c r="R122" t="s">
        <v>8316</v>
      </c>
      <c r="S122" s="13">
        <f t="shared" si="6"/>
        <v>42702.917048611111</v>
      </c>
      <c r="T122" s="14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131.1362</v>
      </c>
      <c r="Q123" s="10" t="s">
        <v>8315</v>
      </c>
      <c r="R123" t="s">
        <v>8316</v>
      </c>
      <c r="S123" s="13">
        <f t="shared" si="6"/>
        <v>42252.474351851852</v>
      </c>
      <c r="T123" s="14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58.688600000000001</v>
      </c>
      <c r="Q124" s="10" t="s">
        <v>8315</v>
      </c>
      <c r="R124" t="s">
        <v>8316</v>
      </c>
      <c r="S124" s="13">
        <f t="shared" si="6"/>
        <v>41893.324884259258</v>
      </c>
      <c r="T124" s="14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69.565100000000001</v>
      </c>
      <c r="Q125" s="10" t="s">
        <v>8315</v>
      </c>
      <c r="R125" t="s">
        <v>8316</v>
      </c>
      <c r="S125" s="13">
        <f t="shared" si="6"/>
        <v>41871.755694444444</v>
      </c>
      <c r="T125" s="14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115.8732</v>
      </c>
      <c r="Q126" s="10" t="s">
        <v>8315</v>
      </c>
      <c r="R126" t="s">
        <v>8316</v>
      </c>
      <c r="S126" s="13">
        <f t="shared" si="6"/>
        <v>42262.096782407403</v>
      </c>
      <c r="T126" s="14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81.125900000000001</v>
      </c>
      <c r="Q127" s="10" t="s">
        <v>8315</v>
      </c>
      <c r="R127" t="s">
        <v>8316</v>
      </c>
      <c r="S127" s="13">
        <f t="shared" si="6"/>
        <v>42135.60020833333</v>
      </c>
      <c r="T127" s="14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57.626899999999999</v>
      </c>
      <c r="Q128" s="10" t="s">
        <v>8315</v>
      </c>
      <c r="R128" t="s">
        <v>8316</v>
      </c>
      <c r="S128" s="13">
        <f t="shared" si="6"/>
        <v>42230.472222222219</v>
      </c>
      <c r="T128" s="14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60.475000000000001</v>
      </c>
      <c r="Q129" s="10" t="s">
        <v>8315</v>
      </c>
      <c r="R129" t="s">
        <v>8316</v>
      </c>
      <c r="S129" s="13">
        <f t="shared" si="6"/>
        <v>42068.888391203705</v>
      </c>
      <c r="T129" s="14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IFERROR(ROUND(E130/L130,4),"N/A")</f>
        <v>65.579499999999996</v>
      </c>
      <c r="Q130" s="10" t="s">
        <v>8315</v>
      </c>
      <c r="R130" t="s">
        <v>8316</v>
      </c>
      <c r="S130" s="13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119.1925</v>
      </c>
      <c r="Q131" s="10" t="s">
        <v>8315</v>
      </c>
      <c r="R131" t="s">
        <v>8316</v>
      </c>
      <c r="S131" s="13">
        <f t="shared" si="10"/>
        <v>41918.742175925923</v>
      </c>
      <c r="T131" s="14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3">
        <f t="shared" si="10"/>
        <v>42146.731087962966</v>
      </c>
      <c r="T132" s="14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177.08699999999999</v>
      </c>
      <c r="Q133" s="10" t="s">
        <v>8315</v>
      </c>
      <c r="R133" t="s">
        <v>8316</v>
      </c>
      <c r="S133" s="13">
        <f t="shared" si="10"/>
        <v>42602.576712962968</v>
      </c>
      <c r="T133" s="14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72.761399999999995</v>
      </c>
      <c r="Q134" s="10" t="s">
        <v>8315</v>
      </c>
      <c r="R134" t="s">
        <v>8316</v>
      </c>
      <c r="S134" s="13">
        <f t="shared" si="10"/>
        <v>42144.573807870373</v>
      </c>
      <c r="T134" s="14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3">
        <f t="shared" si="10"/>
        <v>41982.887280092589</v>
      </c>
      <c r="T135" s="14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251.7381</v>
      </c>
      <c r="Q136" s="10" t="s">
        <v>8315</v>
      </c>
      <c r="R136" t="s">
        <v>8316</v>
      </c>
      <c r="S136" s="13">
        <f t="shared" si="10"/>
        <v>42614.760937500003</v>
      </c>
      <c r="T136" s="14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74.821899999999999</v>
      </c>
      <c r="Q137" s="10" t="s">
        <v>8315</v>
      </c>
      <c r="R137" t="s">
        <v>8316</v>
      </c>
      <c r="S137" s="13">
        <f t="shared" si="10"/>
        <v>42303.672662037032</v>
      </c>
      <c r="T137" s="14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67.653099999999995</v>
      </c>
      <c r="Q138" s="10" t="s">
        <v>8315</v>
      </c>
      <c r="R138" t="s">
        <v>8316</v>
      </c>
      <c r="S138" s="13">
        <f t="shared" si="10"/>
        <v>42171.725416666668</v>
      </c>
      <c r="T138" s="14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93.813400000000001</v>
      </c>
      <c r="Q139" s="10" t="s">
        <v>8315</v>
      </c>
      <c r="R139" t="s">
        <v>8316</v>
      </c>
      <c r="S139" s="13">
        <f t="shared" si="10"/>
        <v>41964.315532407403</v>
      </c>
      <c r="T139" s="14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41.2376</v>
      </c>
      <c r="Q140" s="10" t="s">
        <v>8315</v>
      </c>
      <c r="R140" t="s">
        <v>8316</v>
      </c>
      <c r="S140" s="13">
        <f t="shared" si="10"/>
        <v>42284.516064814816</v>
      </c>
      <c r="T140" s="14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52.551000000000002</v>
      </c>
      <c r="Q141" s="10" t="s">
        <v>8315</v>
      </c>
      <c r="R141" t="s">
        <v>8316</v>
      </c>
      <c r="S141" s="13">
        <f t="shared" si="10"/>
        <v>42016.800208333334</v>
      </c>
      <c r="T141" s="14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48.325200000000002</v>
      </c>
      <c r="Q142" s="10" t="s">
        <v>8315</v>
      </c>
      <c r="R142" t="s">
        <v>8316</v>
      </c>
      <c r="S142" s="13">
        <f t="shared" si="10"/>
        <v>42136.536134259266</v>
      </c>
      <c r="T142" s="14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53.177100000000003</v>
      </c>
      <c r="Q143" s="10" t="s">
        <v>8315</v>
      </c>
      <c r="R143" t="s">
        <v>8316</v>
      </c>
      <c r="S143" s="13">
        <f t="shared" si="10"/>
        <v>42172.757638888885</v>
      </c>
      <c r="T143" s="14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60.952399999999997</v>
      </c>
      <c r="Q144" s="10" t="s">
        <v>8315</v>
      </c>
      <c r="R144" t="s">
        <v>8316</v>
      </c>
      <c r="S144" s="13">
        <f t="shared" si="10"/>
        <v>42590.90425925926</v>
      </c>
      <c r="T144" s="14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106.5034</v>
      </c>
      <c r="Q145" s="10" t="s">
        <v>8315</v>
      </c>
      <c r="R145" t="s">
        <v>8316</v>
      </c>
      <c r="S145" s="13">
        <f t="shared" si="10"/>
        <v>42284.500104166669</v>
      </c>
      <c r="T145" s="14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204.57140000000001</v>
      </c>
      <c r="Q146" s="10" t="s">
        <v>8315</v>
      </c>
      <c r="R146" t="s">
        <v>8316</v>
      </c>
      <c r="S146" s="13">
        <f t="shared" si="10"/>
        <v>42611.801412037035</v>
      </c>
      <c r="T146" s="14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54.912599999999998</v>
      </c>
      <c r="Q147" s="10" t="s">
        <v>8315</v>
      </c>
      <c r="R147" t="s">
        <v>8316</v>
      </c>
      <c r="S147" s="13">
        <f t="shared" si="10"/>
        <v>42400.704537037032</v>
      </c>
      <c r="T147" s="14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150.41669999999999</v>
      </c>
      <c r="Q148" s="10" t="s">
        <v>8315</v>
      </c>
      <c r="R148" t="s">
        <v>8316</v>
      </c>
      <c r="S148" s="13">
        <f t="shared" si="10"/>
        <v>42017.88045138889</v>
      </c>
      <c r="T148" s="14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105.2063</v>
      </c>
      <c r="Q149" s="10" t="s">
        <v>8315</v>
      </c>
      <c r="R149" t="s">
        <v>8316</v>
      </c>
      <c r="S149" s="13">
        <f t="shared" si="10"/>
        <v>42431.102534722217</v>
      </c>
      <c r="T149" s="14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68.666700000000006</v>
      </c>
      <c r="Q150" s="10" t="s">
        <v>8315</v>
      </c>
      <c r="R150" t="s">
        <v>8316</v>
      </c>
      <c r="S150" s="13">
        <f t="shared" si="10"/>
        <v>42121.756921296299</v>
      </c>
      <c r="T150" s="14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129.36170000000001</v>
      </c>
      <c r="Q151" s="10" t="s">
        <v>8315</v>
      </c>
      <c r="R151" t="s">
        <v>8316</v>
      </c>
      <c r="S151" s="13">
        <f t="shared" si="10"/>
        <v>42219.019733796296</v>
      </c>
      <c r="T151" s="14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134.2637</v>
      </c>
      <c r="Q152" s="10" t="s">
        <v>8315</v>
      </c>
      <c r="R152" t="s">
        <v>8316</v>
      </c>
      <c r="S152" s="13">
        <f t="shared" si="10"/>
        <v>42445.19430555556</v>
      </c>
      <c r="T152" s="14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3">
        <f t="shared" si="10"/>
        <v>42380.884872685187</v>
      </c>
      <c r="T153" s="14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69.185199999999995</v>
      </c>
      <c r="Q154" s="10" t="s">
        <v>8315</v>
      </c>
      <c r="R154" t="s">
        <v>8316</v>
      </c>
      <c r="S154" s="13">
        <f t="shared" si="10"/>
        <v>42762.942430555559</v>
      </c>
      <c r="T154" s="14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125.123</v>
      </c>
      <c r="Q155" s="10" t="s">
        <v>8315</v>
      </c>
      <c r="R155" t="s">
        <v>8316</v>
      </c>
      <c r="S155" s="13">
        <f t="shared" si="10"/>
        <v>42567.840069444443</v>
      </c>
      <c r="T155" s="14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40.714300000000001</v>
      </c>
      <c r="Q156" s="10" t="s">
        <v>8315</v>
      </c>
      <c r="R156" t="s">
        <v>8316</v>
      </c>
      <c r="S156" s="13">
        <f t="shared" si="10"/>
        <v>42232.702546296292</v>
      </c>
      <c r="T156" s="14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141.29169999999999</v>
      </c>
      <c r="Q157" s="10" t="s">
        <v>8315</v>
      </c>
      <c r="R157" t="s">
        <v>8316</v>
      </c>
      <c r="S157" s="13">
        <f t="shared" si="10"/>
        <v>42239.957962962959</v>
      </c>
      <c r="T157" s="14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55.333300000000001</v>
      </c>
      <c r="Q158" s="10" t="s">
        <v>8315</v>
      </c>
      <c r="R158" t="s">
        <v>8316</v>
      </c>
      <c r="S158" s="13">
        <f t="shared" si="10"/>
        <v>42261.917395833334</v>
      </c>
      <c r="T158" s="14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46.420499999999997</v>
      </c>
      <c r="Q159" s="10" t="s">
        <v>8315</v>
      </c>
      <c r="R159" t="s">
        <v>8316</v>
      </c>
      <c r="S159" s="13">
        <f t="shared" si="10"/>
        <v>42102.743773148148</v>
      </c>
      <c r="T159" s="14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3">
        <f t="shared" si="10"/>
        <v>42538.73583333334</v>
      </c>
      <c r="T160" s="14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3">
        <f t="shared" si="10"/>
        <v>42056.65143518518</v>
      </c>
      <c r="T161" s="14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89.585700000000003</v>
      </c>
      <c r="Q162" s="10" t="s">
        <v>8315</v>
      </c>
      <c r="R162" t="s">
        <v>8316</v>
      </c>
      <c r="S162" s="13">
        <f t="shared" si="10"/>
        <v>42696.624444444446</v>
      </c>
      <c r="T162" s="14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3">
        <f t="shared" si="10"/>
        <v>42186.855879629627</v>
      </c>
      <c r="T163" s="14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48.703699999999998</v>
      </c>
      <c r="Q164" s="10" t="s">
        <v>8315</v>
      </c>
      <c r="R164" t="s">
        <v>8316</v>
      </c>
      <c r="S164" s="13">
        <f t="shared" si="10"/>
        <v>42493.219236111108</v>
      </c>
      <c r="T164" s="14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3">
        <f t="shared" si="10"/>
        <v>42475.057164351849</v>
      </c>
      <c r="T165" s="14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75.087699999999998</v>
      </c>
      <c r="Q166" s="10" t="s">
        <v>8315</v>
      </c>
      <c r="R166" t="s">
        <v>8316</v>
      </c>
      <c r="S166" s="13">
        <f t="shared" si="10"/>
        <v>42452.876909722225</v>
      </c>
      <c r="T166" s="14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209.83869999999999</v>
      </c>
      <c r="Q167" s="10" t="s">
        <v>8315</v>
      </c>
      <c r="R167" t="s">
        <v>8316</v>
      </c>
      <c r="S167" s="13">
        <f t="shared" si="10"/>
        <v>42253.928530092591</v>
      </c>
      <c r="T167" s="14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61.022199999999998</v>
      </c>
      <c r="Q168" s="10" t="s">
        <v>8315</v>
      </c>
      <c r="R168" t="s">
        <v>8316</v>
      </c>
      <c r="S168" s="13">
        <f t="shared" si="10"/>
        <v>42264.29178240741</v>
      </c>
      <c r="T168" s="14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3">
        <f t="shared" si="10"/>
        <v>42664.809560185182</v>
      </c>
      <c r="T169" s="14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80.034499999999994</v>
      </c>
      <c r="Q170" s="10" t="s">
        <v>8315</v>
      </c>
      <c r="R170" t="s">
        <v>8316</v>
      </c>
      <c r="S170" s="13">
        <f t="shared" si="10"/>
        <v>42382.244409722218</v>
      </c>
      <c r="T170" s="14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93.977400000000003</v>
      </c>
      <c r="Q171" s="10" t="s">
        <v>8315</v>
      </c>
      <c r="R171" t="s">
        <v>8316</v>
      </c>
      <c r="S171" s="13">
        <f t="shared" si="10"/>
        <v>41826.871238425927</v>
      </c>
      <c r="T171" s="14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61.944400000000002</v>
      </c>
      <c r="Q172" s="10" t="s">
        <v>8315</v>
      </c>
      <c r="R172" t="s">
        <v>8316</v>
      </c>
      <c r="S172" s="13">
        <f t="shared" si="10"/>
        <v>42499.039629629624</v>
      </c>
      <c r="T172" s="14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66.447400000000002</v>
      </c>
      <c r="Q173" s="10" t="s">
        <v>8315</v>
      </c>
      <c r="R173" t="s">
        <v>8316</v>
      </c>
      <c r="S173" s="13">
        <f t="shared" si="10"/>
        <v>42513.045798611114</v>
      </c>
      <c r="T173" s="14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3">
        <f t="shared" si="10"/>
        <v>41914.100289351853</v>
      </c>
      <c r="T174" s="14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145.65219999999999</v>
      </c>
      <c r="Q175" s="10" t="s">
        <v>8315</v>
      </c>
      <c r="R175" t="s">
        <v>8316</v>
      </c>
      <c r="S175" s="13">
        <f t="shared" si="10"/>
        <v>42521.010370370372</v>
      </c>
      <c r="T175" s="14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142.2807</v>
      </c>
      <c r="Q176" s="10" t="s">
        <v>8315</v>
      </c>
      <c r="R176" t="s">
        <v>8316</v>
      </c>
      <c r="S176" s="13">
        <f t="shared" si="10"/>
        <v>42041.714178240742</v>
      </c>
      <c r="T176" s="14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292.77780000000001</v>
      </c>
      <c r="Q177" s="10" t="s">
        <v>8315</v>
      </c>
      <c r="R177" t="s">
        <v>8316</v>
      </c>
      <c r="S177" s="13">
        <f t="shared" si="10"/>
        <v>41822.57503472222</v>
      </c>
      <c r="T177" s="14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3">
        <f t="shared" si="10"/>
        <v>42248.697754629626</v>
      </c>
      <c r="T178" s="14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72.289199999999994</v>
      </c>
      <c r="Q179" s="10" t="s">
        <v>8315</v>
      </c>
      <c r="R179" t="s">
        <v>8316</v>
      </c>
      <c r="S179" s="13">
        <f t="shared" si="10"/>
        <v>41809.860300925924</v>
      </c>
      <c r="T179" s="14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32.972999999999999</v>
      </c>
      <c r="Q180" s="10" t="s">
        <v>8315</v>
      </c>
      <c r="R180" t="s">
        <v>8316</v>
      </c>
      <c r="S180" s="13">
        <f t="shared" si="10"/>
        <v>42148.676851851851</v>
      </c>
      <c r="T180" s="14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116.65219999999999</v>
      </c>
      <c r="Q181" s="10" t="s">
        <v>8315</v>
      </c>
      <c r="R181" t="s">
        <v>8316</v>
      </c>
      <c r="S181" s="13">
        <f t="shared" si="10"/>
        <v>42185.521087962959</v>
      </c>
      <c r="T181" s="14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136.84819999999999</v>
      </c>
      <c r="Q182" s="10" t="s">
        <v>8315</v>
      </c>
      <c r="R182" t="s">
        <v>8316</v>
      </c>
      <c r="S182" s="13">
        <f t="shared" si="10"/>
        <v>42769.574999999997</v>
      </c>
      <c r="T182" s="14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177.61699999999999</v>
      </c>
      <c r="Q183" s="10" t="s">
        <v>8315</v>
      </c>
      <c r="R183" t="s">
        <v>8316</v>
      </c>
      <c r="S183" s="13">
        <f t="shared" si="10"/>
        <v>42549.665717592594</v>
      </c>
      <c r="T183" s="14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109.0789</v>
      </c>
      <c r="Q184" s="10" t="s">
        <v>8315</v>
      </c>
      <c r="R184" t="s">
        <v>8316</v>
      </c>
      <c r="S184" s="13">
        <f t="shared" si="10"/>
        <v>42685.974004629628</v>
      </c>
      <c r="T184" s="14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78.205100000000002</v>
      </c>
      <c r="Q185" s="10" t="s">
        <v>8315</v>
      </c>
      <c r="R185" t="s">
        <v>8316</v>
      </c>
      <c r="S185" s="13">
        <f t="shared" si="10"/>
        <v>42062.296412037031</v>
      </c>
      <c r="T185" s="14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114.125</v>
      </c>
      <c r="Q186" s="10" t="s">
        <v>8315</v>
      </c>
      <c r="R186" t="s">
        <v>8316</v>
      </c>
      <c r="S186" s="13">
        <f t="shared" si="10"/>
        <v>41851.200150462959</v>
      </c>
      <c r="T186" s="14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3">
        <f t="shared" si="10"/>
        <v>42053.106111111112</v>
      </c>
      <c r="T187" s="14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91.666700000000006</v>
      </c>
      <c r="Q188" s="10" t="s">
        <v>8315</v>
      </c>
      <c r="R188" t="s">
        <v>8316</v>
      </c>
      <c r="S188" s="13">
        <f t="shared" si="10"/>
        <v>42054.024421296301</v>
      </c>
      <c r="T188" s="14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69.822800000000001</v>
      </c>
      <c r="Q189" s="10" t="s">
        <v>8315</v>
      </c>
      <c r="R189" t="s">
        <v>8316</v>
      </c>
      <c r="S189" s="13">
        <f t="shared" si="10"/>
        <v>42466.558796296296</v>
      </c>
      <c r="T189" s="14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109.5714</v>
      </c>
      <c r="Q190" s="10" t="s">
        <v>8315</v>
      </c>
      <c r="R190" t="s">
        <v>8316</v>
      </c>
      <c r="S190" s="13">
        <f t="shared" si="10"/>
        <v>42513.110787037032</v>
      </c>
      <c r="T190" s="14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3">
        <f t="shared" si="10"/>
        <v>42270.7269212963</v>
      </c>
      <c r="T191" s="14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63.574100000000001</v>
      </c>
      <c r="Q192" s="10" t="s">
        <v>8315</v>
      </c>
      <c r="R192" t="s">
        <v>8316</v>
      </c>
      <c r="S192" s="13">
        <f t="shared" si="10"/>
        <v>41932.311099537037</v>
      </c>
      <c r="T192" s="14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184.7826</v>
      </c>
      <c r="Q193" s="10" t="s">
        <v>8315</v>
      </c>
      <c r="R193" t="s">
        <v>8316</v>
      </c>
      <c r="S193" s="13">
        <f t="shared" si="10"/>
        <v>42746.057106481487</v>
      </c>
      <c r="T193" s="14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IFERROR(ROUND(E194/L194,4),"N/A")</f>
        <v>83.426500000000004</v>
      </c>
      <c r="Q194" s="10" t="s">
        <v>8315</v>
      </c>
      <c r="R194" t="s">
        <v>8316</v>
      </c>
      <c r="S194" s="13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3">
        <f t="shared" si="14"/>
        <v>42056.091631944444</v>
      </c>
      <c r="T195" s="14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302.30770000000001</v>
      </c>
      <c r="Q196" s="10" t="s">
        <v>8315</v>
      </c>
      <c r="R196" t="s">
        <v>8316</v>
      </c>
      <c r="S196" s="13">
        <f t="shared" si="14"/>
        <v>41851.771354166667</v>
      </c>
      <c r="T196" s="14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866.66669999999999</v>
      </c>
      <c r="Q197" s="10" t="s">
        <v>8315</v>
      </c>
      <c r="R197" t="s">
        <v>8316</v>
      </c>
      <c r="S197" s="13">
        <f t="shared" si="14"/>
        <v>42321.101759259262</v>
      </c>
      <c r="T197" s="14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61.3889</v>
      </c>
      <c r="Q198" s="10" t="s">
        <v>8315</v>
      </c>
      <c r="R198" t="s">
        <v>8316</v>
      </c>
      <c r="S198" s="13">
        <f t="shared" si="14"/>
        <v>42107.067557870367</v>
      </c>
      <c r="T198" s="14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45.478299999999997</v>
      </c>
      <c r="Q199" s="10" t="s">
        <v>8315</v>
      </c>
      <c r="R199" t="s">
        <v>8316</v>
      </c>
      <c r="S199" s="13">
        <f t="shared" si="14"/>
        <v>41969.199756944443</v>
      </c>
      <c r="T199" s="14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67.923100000000005</v>
      </c>
      <c r="Q200" s="10" t="s">
        <v>8315</v>
      </c>
      <c r="R200" t="s">
        <v>8316</v>
      </c>
      <c r="S200" s="13">
        <f t="shared" si="14"/>
        <v>42690.334317129629</v>
      </c>
      <c r="T200" s="14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30.777799999999999</v>
      </c>
      <c r="Q201" s="10" t="s">
        <v>8315</v>
      </c>
      <c r="R201" t="s">
        <v>8316</v>
      </c>
      <c r="S201" s="13">
        <f t="shared" si="14"/>
        <v>42312.874594907407</v>
      </c>
      <c r="T201" s="14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38.333300000000001</v>
      </c>
      <c r="Q202" s="10" t="s">
        <v>8315</v>
      </c>
      <c r="R202" t="s">
        <v>8316</v>
      </c>
      <c r="S202" s="13">
        <f t="shared" si="14"/>
        <v>41855.548101851848</v>
      </c>
      <c r="T202" s="14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421.1053</v>
      </c>
      <c r="Q203" s="10" t="s">
        <v>8315</v>
      </c>
      <c r="R203" t="s">
        <v>8316</v>
      </c>
      <c r="S203" s="13">
        <f t="shared" si="14"/>
        <v>42059.701319444444</v>
      </c>
      <c r="T203" s="14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111.8929</v>
      </c>
      <c r="Q204" s="10" t="s">
        <v>8315</v>
      </c>
      <c r="R204" t="s">
        <v>8316</v>
      </c>
      <c r="S204" s="13">
        <f t="shared" si="14"/>
        <v>41937.95344907407</v>
      </c>
      <c r="T204" s="14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85.208299999999994</v>
      </c>
      <c r="Q205" s="10" t="s">
        <v>8315</v>
      </c>
      <c r="R205" t="s">
        <v>8316</v>
      </c>
      <c r="S205" s="13">
        <f t="shared" si="14"/>
        <v>42044.184988425928</v>
      </c>
      <c r="T205" s="14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65.166700000000006</v>
      </c>
      <c r="Q206" s="10" t="s">
        <v>8315</v>
      </c>
      <c r="R206" t="s">
        <v>8316</v>
      </c>
      <c r="S206" s="13">
        <f t="shared" si="14"/>
        <v>42524.782638888893</v>
      </c>
      <c r="T206" s="14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93.760300000000001</v>
      </c>
      <c r="Q207" s="10" t="s">
        <v>8315</v>
      </c>
      <c r="R207" t="s">
        <v>8316</v>
      </c>
      <c r="S207" s="13">
        <f t="shared" si="14"/>
        <v>42292.087592592594</v>
      </c>
      <c r="T207" s="14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133.33330000000001</v>
      </c>
      <c r="Q208" s="10" t="s">
        <v>8315</v>
      </c>
      <c r="R208" t="s">
        <v>8316</v>
      </c>
      <c r="S208" s="13">
        <f t="shared" si="14"/>
        <v>41953.8675</v>
      </c>
      <c r="T208" s="14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51.219499999999996</v>
      </c>
      <c r="Q209" s="10" t="s">
        <v>8315</v>
      </c>
      <c r="R209" t="s">
        <v>8316</v>
      </c>
      <c r="S209" s="13">
        <f t="shared" si="14"/>
        <v>41946.644745370373</v>
      </c>
      <c r="T209" s="14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100.17140000000001</v>
      </c>
      <c r="Q210" s="10" t="s">
        <v>8315</v>
      </c>
      <c r="R210" t="s">
        <v>8316</v>
      </c>
      <c r="S210" s="13">
        <f t="shared" si="14"/>
        <v>41947.762592592589</v>
      </c>
      <c r="T210" s="14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184.67740000000001</v>
      </c>
      <c r="Q211" s="10" t="s">
        <v>8315</v>
      </c>
      <c r="R211" t="s">
        <v>8316</v>
      </c>
      <c r="S211" s="13">
        <f t="shared" si="14"/>
        <v>42494.563449074078</v>
      </c>
      <c r="T211" s="14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69.818200000000004</v>
      </c>
      <c r="Q212" s="10" t="s">
        <v>8315</v>
      </c>
      <c r="R212" t="s">
        <v>8316</v>
      </c>
      <c r="S212" s="13">
        <f t="shared" si="14"/>
        <v>41815.774826388886</v>
      </c>
      <c r="T212" s="14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61.944400000000002</v>
      </c>
      <c r="Q213" s="10" t="s">
        <v>8315</v>
      </c>
      <c r="R213" t="s">
        <v>8316</v>
      </c>
      <c r="S213" s="13">
        <f t="shared" si="14"/>
        <v>41830.545694444445</v>
      </c>
      <c r="T213" s="14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36.068199999999997</v>
      </c>
      <c r="Q214" s="10" t="s">
        <v>8315</v>
      </c>
      <c r="R214" t="s">
        <v>8316</v>
      </c>
      <c r="S214" s="13">
        <f t="shared" si="14"/>
        <v>41923.921643518523</v>
      </c>
      <c r="T214" s="14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55.892899999999997</v>
      </c>
      <c r="Q215" s="10" t="s">
        <v>8315</v>
      </c>
      <c r="R215" t="s">
        <v>8316</v>
      </c>
      <c r="S215" s="13">
        <f t="shared" si="14"/>
        <v>41764.44663194444</v>
      </c>
      <c r="T215" s="14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68.353800000000007</v>
      </c>
      <c r="Q216" s="10" t="s">
        <v>8315</v>
      </c>
      <c r="R216" t="s">
        <v>8316</v>
      </c>
      <c r="S216" s="13">
        <f t="shared" si="14"/>
        <v>41941.75203703704</v>
      </c>
      <c r="T216" s="14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118.1294</v>
      </c>
      <c r="Q217" s="10" t="s">
        <v>8315</v>
      </c>
      <c r="R217" t="s">
        <v>8316</v>
      </c>
      <c r="S217" s="13">
        <f t="shared" si="14"/>
        <v>41834.953865740739</v>
      </c>
      <c r="T217" s="14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99.787899999999993</v>
      </c>
      <c r="Q218" s="10" t="s">
        <v>8315</v>
      </c>
      <c r="R218" t="s">
        <v>8316</v>
      </c>
      <c r="S218" s="13">
        <f t="shared" si="14"/>
        <v>42290.61855324074</v>
      </c>
      <c r="T218" s="14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203.33330000000001</v>
      </c>
      <c r="Q219" s="10" t="s">
        <v>8315</v>
      </c>
      <c r="R219" t="s">
        <v>8316</v>
      </c>
      <c r="S219" s="13">
        <f t="shared" si="14"/>
        <v>42152.503495370373</v>
      </c>
      <c r="T219" s="14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110.2308</v>
      </c>
      <c r="Q220" s="10" t="s">
        <v>8315</v>
      </c>
      <c r="R220" t="s">
        <v>8316</v>
      </c>
      <c r="S220" s="13">
        <f t="shared" si="14"/>
        <v>41791.492777777778</v>
      </c>
      <c r="T220" s="14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58.6111</v>
      </c>
      <c r="Q221" s="10" t="s">
        <v>8315</v>
      </c>
      <c r="R221" t="s">
        <v>8316</v>
      </c>
      <c r="S221" s="13">
        <f t="shared" si="14"/>
        <v>41808.991944444446</v>
      </c>
      <c r="T221" s="14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81.375</v>
      </c>
      <c r="Q222" s="10" t="s">
        <v>8315</v>
      </c>
      <c r="R222" t="s">
        <v>8316</v>
      </c>
      <c r="S222" s="13">
        <f t="shared" si="14"/>
        <v>42500.041550925926</v>
      </c>
      <c r="T222" s="14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199.16669999999999</v>
      </c>
      <c r="Q223" s="10" t="s">
        <v>8315</v>
      </c>
      <c r="R223" t="s">
        <v>8316</v>
      </c>
      <c r="S223" s="13">
        <f t="shared" si="14"/>
        <v>42265.022824074069</v>
      </c>
      <c r="T223" s="14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46.428600000000003</v>
      </c>
      <c r="Q224" s="10" t="s">
        <v>8315</v>
      </c>
      <c r="R224" t="s">
        <v>8316</v>
      </c>
      <c r="S224" s="13">
        <f t="shared" si="14"/>
        <v>42053.733078703706</v>
      </c>
      <c r="T224" s="14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70.568200000000004</v>
      </c>
      <c r="Q225" s="10" t="s">
        <v>8315</v>
      </c>
      <c r="R225" t="s">
        <v>8316</v>
      </c>
      <c r="S225" s="13">
        <f t="shared" si="14"/>
        <v>42675.832465277781</v>
      </c>
      <c r="T225" s="14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22.222200000000001</v>
      </c>
      <c r="Q226" s="10" t="s">
        <v>8315</v>
      </c>
      <c r="R226" t="s">
        <v>8316</v>
      </c>
      <c r="S226" s="13">
        <f t="shared" si="14"/>
        <v>42467.144166666665</v>
      </c>
      <c r="T226" s="14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37.777999999999999</v>
      </c>
      <c r="Q227" s="10" t="s">
        <v>8315</v>
      </c>
      <c r="R227" t="s">
        <v>8316</v>
      </c>
      <c r="S227" s="13">
        <f t="shared" si="14"/>
        <v>41894.91375</v>
      </c>
      <c r="T227" s="14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72.053600000000003</v>
      </c>
      <c r="Q228" s="10" t="s">
        <v>8315</v>
      </c>
      <c r="R228" t="s">
        <v>8316</v>
      </c>
      <c r="S228" s="13">
        <f t="shared" si="14"/>
        <v>41752.83457175926</v>
      </c>
      <c r="T228" s="14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103.21429999999999</v>
      </c>
      <c r="Q229" s="10" t="s">
        <v>8315</v>
      </c>
      <c r="R229" t="s">
        <v>8316</v>
      </c>
      <c r="S229" s="13">
        <f t="shared" si="14"/>
        <v>42037.791238425925</v>
      </c>
      <c r="T229" s="14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3">
        <f t="shared" si="14"/>
        <v>42088.911354166667</v>
      </c>
      <c r="T230" s="14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81.776300000000006</v>
      </c>
      <c r="Q231" s="10" t="s">
        <v>8315</v>
      </c>
      <c r="R231" t="s">
        <v>8316</v>
      </c>
      <c r="S231" s="13">
        <f t="shared" si="14"/>
        <v>42018.676898148144</v>
      </c>
      <c r="T231" s="14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297.02980000000002</v>
      </c>
      <c r="Q232" s="10" t="s">
        <v>8315</v>
      </c>
      <c r="R232" t="s">
        <v>8316</v>
      </c>
      <c r="S232" s="13">
        <f t="shared" si="14"/>
        <v>41884.617314814815</v>
      </c>
      <c r="T232" s="14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46.609200000000001</v>
      </c>
      <c r="Q233" s="10" t="s">
        <v>8315</v>
      </c>
      <c r="R233" t="s">
        <v>8316</v>
      </c>
      <c r="S233" s="13">
        <f t="shared" si="14"/>
        <v>41884.056747685187</v>
      </c>
      <c r="T233" s="14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95.238100000000003</v>
      </c>
      <c r="Q234" s="10" t="s">
        <v>8315</v>
      </c>
      <c r="R234" t="s">
        <v>8316</v>
      </c>
      <c r="S234" s="13">
        <f t="shared" si="14"/>
        <v>41839.730937500004</v>
      </c>
      <c r="T234" s="14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52.214300000000001</v>
      </c>
      <c r="Q235" s="10" t="s">
        <v>8315</v>
      </c>
      <c r="R235" t="s">
        <v>8316</v>
      </c>
      <c r="S235" s="13">
        <f t="shared" si="14"/>
        <v>42380.581180555557</v>
      </c>
      <c r="T235" s="14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134.1549</v>
      </c>
      <c r="Q236" s="10" t="s">
        <v>8315</v>
      </c>
      <c r="R236" t="s">
        <v>8316</v>
      </c>
      <c r="S236" s="13">
        <f t="shared" si="14"/>
        <v>41776.063136574077</v>
      </c>
      <c r="T236" s="14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62.827399999999997</v>
      </c>
      <c r="Q237" s="10" t="s">
        <v>8315</v>
      </c>
      <c r="R237" t="s">
        <v>8316</v>
      </c>
      <c r="S237" s="13">
        <f t="shared" si="14"/>
        <v>41800.380428240744</v>
      </c>
      <c r="T237" s="14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58.947400000000002</v>
      </c>
      <c r="Q238" s="10" t="s">
        <v>8315</v>
      </c>
      <c r="R238" t="s">
        <v>8316</v>
      </c>
      <c r="S238" s="13">
        <f t="shared" si="14"/>
        <v>42572.61681712963</v>
      </c>
      <c r="T238" s="14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143.10810000000001</v>
      </c>
      <c r="Q239" s="10" t="s">
        <v>8315</v>
      </c>
      <c r="R239" t="s">
        <v>8316</v>
      </c>
      <c r="S239" s="13">
        <f t="shared" si="14"/>
        <v>41851.541585648149</v>
      </c>
      <c r="T239" s="14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84.166700000000006</v>
      </c>
      <c r="Q240" s="10" t="s">
        <v>8315</v>
      </c>
      <c r="R240" t="s">
        <v>8316</v>
      </c>
      <c r="S240" s="13">
        <f t="shared" si="14"/>
        <v>42205.710879629631</v>
      </c>
      <c r="T240" s="14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89.785600000000002</v>
      </c>
      <c r="Q241" s="10" t="s">
        <v>8315</v>
      </c>
      <c r="R241" t="s">
        <v>8316</v>
      </c>
      <c r="S241" s="13">
        <f t="shared" si="14"/>
        <v>42374.911226851851</v>
      </c>
      <c r="T241" s="14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64.157600000000002</v>
      </c>
      <c r="Q242" s="10" t="s">
        <v>8315</v>
      </c>
      <c r="R242" t="s">
        <v>8316</v>
      </c>
      <c r="S242" s="13">
        <f t="shared" si="14"/>
        <v>41809.12300925926</v>
      </c>
      <c r="T242" s="14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59.651200000000003</v>
      </c>
      <c r="Q243" s="10" t="s">
        <v>8315</v>
      </c>
      <c r="R243" t="s">
        <v>8316</v>
      </c>
      <c r="S243" s="13">
        <f t="shared" si="14"/>
        <v>42294.429641203707</v>
      </c>
      <c r="T243" s="14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3">
        <f t="shared" si="14"/>
        <v>42124.841111111105</v>
      </c>
      <c r="T244" s="14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41.222200000000001</v>
      </c>
      <c r="Q245" s="10" t="s">
        <v>8315</v>
      </c>
      <c r="R245" t="s">
        <v>8316</v>
      </c>
      <c r="S245" s="13">
        <f t="shared" si="14"/>
        <v>41861.524837962963</v>
      </c>
      <c r="T245" s="14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3">
        <f t="shared" si="14"/>
        <v>42402.889027777783</v>
      </c>
      <c r="T246" s="14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51.222200000000001</v>
      </c>
      <c r="Q247" s="10" t="s">
        <v>8315</v>
      </c>
      <c r="R247" t="s">
        <v>8316</v>
      </c>
      <c r="S247" s="13">
        <f t="shared" si="14"/>
        <v>41960.119085648148</v>
      </c>
      <c r="T247" s="14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3">
        <f t="shared" si="14"/>
        <v>42532.052523148144</v>
      </c>
      <c r="T248" s="14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41.125</v>
      </c>
      <c r="Q249" s="10" t="s">
        <v>8315</v>
      </c>
      <c r="R249" t="s">
        <v>8316</v>
      </c>
      <c r="S249" s="13">
        <f t="shared" si="14"/>
        <v>42088.723692129628</v>
      </c>
      <c r="T249" s="14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41.4054</v>
      </c>
      <c r="Q250" s="10" t="s">
        <v>8315</v>
      </c>
      <c r="R250" t="s">
        <v>8316</v>
      </c>
      <c r="S250" s="13">
        <f t="shared" si="14"/>
        <v>41820.639189814814</v>
      </c>
      <c r="T250" s="14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145.86959999999999</v>
      </c>
      <c r="Q251" s="10" t="s">
        <v>8315</v>
      </c>
      <c r="R251" t="s">
        <v>8316</v>
      </c>
      <c r="S251" s="13">
        <f t="shared" si="14"/>
        <v>42626.7503125</v>
      </c>
      <c r="T251" s="14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358.6875</v>
      </c>
      <c r="Q252" s="10" t="s">
        <v>8315</v>
      </c>
      <c r="R252" t="s">
        <v>8316</v>
      </c>
      <c r="S252" s="13">
        <f t="shared" si="14"/>
        <v>41821.205636574072</v>
      </c>
      <c r="T252" s="14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50.9818</v>
      </c>
      <c r="Q253" s="10" t="s">
        <v>8315</v>
      </c>
      <c r="R253" t="s">
        <v>8316</v>
      </c>
      <c r="S253" s="13">
        <f t="shared" si="14"/>
        <v>42016.706678240742</v>
      </c>
      <c r="T253" s="14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45.036999999999999</v>
      </c>
      <c r="Q254" s="10" t="s">
        <v>8315</v>
      </c>
      <c r="R254" t="s">
        <v>8316</v>
      </c>
      <c r="S254" s="13">
        <f t="shared" si="14"/>
        <v>42011.202581018515</v>
      </c>
      <c r="T254" s="14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57.916699999999999</v>
      </c>
      <c r="Q255" s="10" t="s">
        <v>8315</v>
      </c>
      <c r="R255" t="s">
        <v>8316</v>
      </c>
      <c r="S255" s="13">
        <f t="shared" si="14"/>
        <v>42643.632858796293</v>
      </c>
      <c r="T255" s="14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29.7059</v>
      </c>
      <c r="Q256" s="10" t="s">
        <v>8315</v>
      </c>
      <c r="R256" t="s">
        <v>8316</v>
      </c>
      <c r="S256" s="13">
        <f t="shared" si="14"/>
        <v>42179.898472222223</v>
      </c>
      <c r="T256" s="14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55.012700000000002</v>
      </c>
      <c r="Q257" s="10" t="s">
        <v>8315</v>
      </c>
      <c r="R257" t="s">
        <v>8316</v>
      </c>
      <c r="S257" s="13">
        <f t="shared" si="14"/>
        <v>42575.130057870367</v>
      </c>
      <c r="T257" s="14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IFERROR(ROUND(E258/L258,4),"N/A")</f>
        <v>72.950800000000001</v>
      </c>
      <c r="Q258" s="10" t="s">
        <v>8315</v>
      </c>
      <c r="R258" t="s">
        <v>8316</v>
      </c>
      <c r="S258" s="13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64.468100000000007</v>
      </c>
      <c r="Q259" s="10" t="s">
        <v>8315</v>
      </c>
      <c r="R259" t="s">
        <v>8316</v>
      </c>
      <c r="S259" s="13">
        <f t="shared" si="18"/>
        <v>42053.671666666662</v>
      </c>
      <c r="T259" s="14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716.35289999999998</v>
      </c>
      <c r="Q260" s="10" t="s">
        <v>8315</v>
      </c>
      <c r="R260" t="s">
        <v>8316</v>
      </c>
      <c r="S260" s="13">
        <f t="shared" si="18"/>
        <v>42605.765381944439</v>
      </c>
      <c r="T260" s="14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50.396799999999999</v>
      </c>
      <c r="Q261" s="10" t="s">
        <v>8315</v>
      </c>
      <c r="R261" t="s">
        <v>8316</v>
      </c>
      <c r="S261" s="13">
        <f t="shared" si="18"/>
        <v>42458.641724537039</v>
      </c>
      <c r="T261" s="14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41.666699999999999</v>
      </c>
      <c r="Q262" s="10" t="s">
        <v>8315</v>
      </c>
      <c r="R262" t="s">
        <v>8316</v>
      </c>
      <c r="S262" s="13">
        <f t="shared" si="18"/>
        <v>42529.022013888884</v>
      </c>
      <c r="T262" s="14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88.739099999999993</v>
      </c>
      <c r="Q263" s="10" t="s">
        <v>8315</v>
      </c>
      <c r="R263" t="s">
        <v>8316</v>
      </c>
      <c r="S263" s="13">
        <f t="shared" si="18"/>
        <v>41928.170497685183</v>
      </c>
      <c r="T263" s="14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148.48480000000001</v>
      </c>
      <c r="Q264" s="10" t="s">
        <v>8315</v>
      </c>
      <c r="R264" t="s">
        <v>8316</v>
      </c>
      <c r="S264" s="13">
        <f t="shared" si="18"/>
        <v>42062.834444444445</v>
      </c>
      <c r="T264" s="14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3">
        <f t="shared" si="18"/>
        <v>41921.279976851853</v>
      </c>
      <c r="T265" s="14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53.230800000000002</v>
      </c>
      <c r="Q266" s="10" t="s">
        <v>8315</v>
      </c>
      <c r="R266" t="s">
        <v>8316</v>
      </c>
      <c r="S266" s="13">
        <f t="shared" si="18"/>
        <v>42128.736608796295</v>
      </c>
      <c r="T266" s="14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39.596499999999999</v>
      </c>
      <c r="Q267" s="10" t="s">
        <v>8315</v>
      </c>
      <c r="R267" t="s">
        <v>8316</v>
      </c>
      <c r="S267" s="13">
        <f t="shared" si="18"/>
        <v>42053.916921296302</v>
      </c>
      <c r="T267" s="14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164.61539999999999</v>
      </c>
      <c r="Q268" s="10" t="s">
        <v>8315</v>
      </c>
      <c r="R268" t="s">
        <v>8316</v>
      </c>
      <c r="S268" s="13">
        <f t="shared" si="18"/>
        <v>42171.317442129628</v>
      </c>
      <c r="T268" s="14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40.285699999999999</v>
      </c>
      <c r="Q269" s="10" t="s">
        <v>8315</v>
      </c>
      <c r="R269" t="s">
        <v>8316</v>
      </c>
      <c r="S269" s="13">
        <f t="shared" si="18"/>
        <v>41793.668761574074</v>
      </c>
      <c r="T269" s="14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64.909099999999995</v>
      </c>
      <c r="Q270" s="10" t="s">
        <v>8315</v>
      </c>
      <c r="R270" t="s">
        <v>8316</v>
      </c>
      <c r="S270" s="13">
        <f t="shared" si="18"/>
        <v>42506.760405092587</v>
      </c>
      <c r="T270" s="14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55.333300000000001</v>
      </c>
      <c r="Q271" s="10" t="s">
        <v>8315</v>
      </c>
      <c r="R271" t="s">
        <v>8316</v>
      </c>
      <c r="S271" s="13">
        <f t="shared" si="18"/>
        <v>42372.693055555559</v>
      </c>
      <c r="T271" s="14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83.142899999999997</v>
      </c>
      <c r="Q272" s="10" t="s">
        <v>8315</v>
      </c>
      <c r="R272" t="s">
        <v>8316</v>
      </c>
      <c r="S272" s="13">
        <f t="shared" si="18"/>
        <v>42126.87501157407</v>
      </c>
      <c r="T272" s="14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125.3793</v>
      </c>
      <c r="Q273" s="10" t="s">
        <v>8315</v>
      </c>
      <c r="R273" t="s">
        <v>8316</v>
      </c>
      <c r="S273" s="13">
        <f t="shared" si="18"/>
        <v>42087.768055555556</v>
      </c>
      <c r="T273" s="14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47.222200000000001</v>
      </c>
      <c r="Q274" s="10" t="s">
        <v>8315</v>
      </c>
      <c r="R274" t="s">
        <v>8316</v>
      </c>
      <c r="S274" s="13">
        <f t="shared" si="18"/>
        <v>42443.802361111113</v>
      </c>
      <c r="T274" s="14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3">
        <f t="shared" si="18"/>
        <v>42121.249814814815</v>
      </c>
      <c r="T275" s="14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114.292</v>
      </c>
      <c r="Q276" s="10" t="s">
        <v>8315</v>
      </c>
      <c r="R276" t="s">
        <v>8316</v>
      </c>
      <c r="S276" s="13">
        <f t="shared" si="18"/>
        <v>42268.009224537032</v>
      </c>
      <c r="T276" s="14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51.7241</v>
      </c>
      <c r="Q277" s="10" t="s">
        <v>8315</v>
      </c>
      <c r="R277" t="s">
        <v>8316</v>
      </c>
      <c r="S277" s="13">
        <f t="shared" si="18"/>
        <v>41848.866157407407</v>
      </c>
      <c r="T277" s="14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30.769200000000001</v>
      </c>
      <c r="Q278" s="10" t="s">
        <v>8315</v>
      </c>
      <c r="R278" t="s">
        <v>8316</v>
      </c>
      <c r="S278" s="13">
        <f t="shared" si="18"/>
        <v>42689.214988425927</v>
      </c>
      <c r="T278" s="14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47.846200000000003</v>
      </c>
      <c r="Q279" s="10" t="s">
        <v>8315</v>
      </c>
      <c r="R279" t="s">
        <v>8316</v>
      </c>
      <c r="S279" s="13">
        <f t="shared" si="18"/>
        <v>42584.846828703703</v>
      </c>
      <c r="T279" s="14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34.408200000000001</v>
      </c>
      <c r="Q280" s="10" t="s">
        <v>8315</v>
      </c>
      <c r="R280" t="s">
        <v>8316</v>
      </c>
      <c r="S280" s="13">
        <f t="shared" si="18"/>
        <v>42511.741944444439</v>
      </c>
      <c r="T280" s="14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60.285699999999999</v>
      </c>
      <c r="Q281" s="10" t="s">
        <v>8315</v>
      </c>
      <c r="R281" t="s">
        <v>8316</v>
      </c>
      <c r="S281" s="13">
        <f t="shared" si="18"/>
        <v>42132.036168981482</v>
      </c>
      <c r="T281" s="14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25.3095</v>
      </c>
      <c r="Q282" s="10" t="s">
        <v>8315</v>
      </c>
      <c r="R282" t="s">
        <v>8316</v>
      </c>
      <c r="S282" s="13">
        <f t="shared" si="18"/>
        <v>42419.91942129629</v>
      </c>
      <c r="T282" s="14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3">
        <f t="shared" si="18"/>
        <v>42430.839398148149</v>
      </c>
      <c r="T283" s="14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3">
        <f t="shared" si="18"/>
        <v>42297.748738425929</v>
      </c>
      <c r="T284" s="14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66.512799999999999</v>
      </c>
      <c r="Q285" s="10" t="s">
        <v>8315</v>
      </c>
      <c r="R285" t="s">
        <v>8316</v>
      </c>
      <c r="S285" s="13">
        <f t="shared" si="18"/>
        <v>41760.935706018521</v>
      </c>
      <c r="T285" s="14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3">
        <f t="shared" si="18"/>
        <v>41829.734259259261</v>
      </c>
      <c r="T286" s="14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3">
        <f t="shared" si="18"/>
        <v>42491.92288194444</v>
      </c>
      <c r="T287" s="14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96.666700000000006</v>
      </c>
      <c r="Q288" s="10" t="s">
        <v>8315</v>
      </c>
      <c r="R288" t="s">
        <v>8316</v>
      </c>
      <c r="S288" s="13">
        <f t="shared" si="18"/>
        <v>41950.859560185185</v>
      </c>
      <c r="T288" s="14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60.333300000000001</v>
      </c>
      <c r="Q289" s="10" t="s">
        <v>8315</v>
      </c>
      <c r="R289" t="s">
        <v>8316</v>
      </c>
      <c r="S289" s="13">
        <f t="shared" si="18"/>
        <v>41802.62090277778</v>
      </c>
      <c r="T289" s="14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75.340900000000005</v>
      </c>
      <c r="Q290" s="10" t="s">
        <v>8315</v>
      </c>
      <c r="R290" t="s">
        <v>8316</v>
      </c>
      <c r="S290" s="13">
        <f t="shared" si="18"/>
        <v>41781.096203703702</v>
      </c>
      <c r="T290" s="14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3">
        <f t="shared" si="18"/>
        <v>42020.846666666665</v>
      </c>
      <c r="T291" s="14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66.956500000000005</v>
      </c>
      <c r="Q292" s="10" t="s">
        <v>8315</v>
      </c>
      <c r="R292" t="s">
        <v>8316</v>
      </c>
      <c r="S292" s="13">
        <f t="shared" si="18"/>
        <v>42125.772812499999</v>
      </c>
      <c r="T292" s="14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227.27269999999999</v>
      </c>
      <c r="Q293" s="10" t="s">
        <v>8315</v>
      </c>
      <c r="R293" t="s">
        <v>8316</v>
      </c>
      <c r="S293" s="13">
        <f t="shared" si="18"/>
        <v>41856.010069444441</v>
      </c>
      <c r="T293" s="14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50.020899999999997</v>
      </c>
      <c r="Q294" s="10" t="s">
        <v>8315</v>
      </c>
      <c r="R294" t="s">
        <v>8316</v>
      </c>
      <c r="S294" s="13">
        <f t="shared" si="18"/>
        <v>41893.783553240741</v>
      </c>
      <c r="T294" s="14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45.615400000000001</v>
      </c>
      <c r="Q295" s="10" t="s">
        <v>8315</v>
      </c>
      <c r="R295" t="s">
        <v>8316</v>
      </c>
      <c r="S295" s="13">
        <f t="shared" si="18"/>
        <v>41881.361342592594</v>
      </c>
      <c r="T295" s="14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137.2432</v>
      </c>
      <c r="Q296" s="10" t="s">
        <v>8315</v>
      </c>
      <c r="R296" t="s">
        <v>8316</v>
      </c>
      <c r="S296" s="13">
        <f t="shared" si="18"/>
        <v>41880.76357638889</v>
      </c>
      <c r="T296" s="14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75.714299999999994</v>
      </c>
      <c r="Q297" s="10" t="s">
        <v>8315</v>
      </c>
      <c r="R297" t="s">
        <v>8316</v>
      </c>
      <c r="S297" s="13">
        <f t="shared" si="18"/>
        <v>42214.6956712963</v>
      </c>
      <c r="T297" s="14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3">
        <f t="shared" si="18"/>
        <v>42460.335312499999</v>
      </c>
      <c r="T298" s="14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81.569800000000001</v>
      </c>
      <c r="Q299" s="10" t="s">
        <v>8315</v>
      </c>
      <c r="R299" t="s">
        <v>8316</v>
      </c>
      <c r="S299" s="13">
        <f t="shared" si="18"/>
        <v>42167.023206018523</v>
      </c>
      <c r="T299" s="14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36.666699999999999</v>
      </c>
      <c r="Q300" s="10" t="s">
        <v>8315</v>
      </c>
      <c r="R300" t="s">
        <v>8316</v>
      </c>
      <c r="S300" s="13">
        <f t="shared" si="18"/>
        <v>42177.761782407411</v>
      </c>
      <c r="T300" s="14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49.230800000000002</v>
      </c>
      <c r="Q301" s="10" t="s">
        <v>8315</v>
      </c>
      <c r="R301" t="s">
        <v>8316</v>
      </c>
      <c r="S301" s="13">
        <f t="shared" si="18"/>
        <v>42521.654328703706</v>
      </c>
      <c r="T301" s="14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42.296300000000002</v>
      </c>
      <c r="Q302" s="10" t="s">
        <v>8315</v>
      </c>
      <c r="R302" t="s">
        <v>8316</v>
      </c>
      <c r="S302" s="13">
        <f t="shared" si="18"/>
        <v>41884.599849537037</v>
      </c>
      <c r="T302" s="14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78.875</v>
      </c>
      <c r="Q303" s="10" t="s">
        <v>8315</v>
      </c>
      <c r="R303" t="s">
        <v>8316</v>
      </c>
      <c r="S303" s="13">
        <f t="shared" si="18"/>
        <v>42289.761192129634</v>
      </c>
      <c r="T303" s="14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38.284300000000002</v>
      </c>
      <c r="Q304" s="10" t="s">
        <v>8315</v>
      </c>
      <c r="R304" t="s">
        <v>8316</v>
      </c>
      <c r="S304" s="13">
        <f t="shared" si="18"/>
        <v>42243.6252662037</v>
      </c>
      <c r="T304" s="14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55.230800000000002</v>
      </c>
      <c r="Q305" s="10" t="s">
        <v>8315</v>
      </c>
      <c r="R305" t="s">
        <v>8316</v>
      </c>
      <c r="S305" s="13">
        <f t="shared" si="18"/>
        <v>42600.756041666667</v>
      </c>
      <c r="T305" s="14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66.152900000000002</v>
      </c>
      <c r="Q306" s="10" t="s">
        <v>8315</v>
      </c>
      <c r="R306" t="s">
        <v>8316</v>
      </c>
      <c r="S306" s="13">
        <f t="shared" si="18"/>
        <v>41829.599791666667</v>
      </c>
      <c r="T306" s="14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104.16670000000001</v>
      </c>
      <c r="Q307" s="10" t="s">
        <v>8315</v>
      </c>
      <c r="R307" t="s">
        <v>8316</v>
      </c>
      <c r="S307" s="13">
        <f t="shared" si="18"/>
        <v>42040.831678240742</v>
      </c>
      <c r="T307" s="14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31.375</v>
      </c>
      <c r="Q308" s="10" t="s">
        <v>8315</v>
      </c>
      <c r="R308" t="s">
        <v>8316</v>
      </c>
      <c r="S308" s="13">
        <f t="shared" si="18"/>
        <v>42075.807395833333</v>
      </c>
      <c r="T308" s="14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59.210500000000003</v>
      </c>
      <c r="Q309" s="10" t="s">
        <v>8315</v>
      </c>
      <c r="R309" t="s">
        <v>8316</v>
      </c>
      <c r="S309" s="13">
        <f t="shared" si="18"/>
        <v>42073.660694444443</v>
      </c>
      <c r="T309" s="14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119.1763</v>
      </c>
      <c r="Q310" s="10" t="s">
        <v>8315</v>
      </c>
      <c r="R310" t="s">
        <v>8316</v>
      </c>
      <c r="S310" s="13">
        <f t="shared" si="18"/>
        <v>42480.078715277778</v>
      </c>
      <c r="T310" s="14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164.61539999999999</v>
      </c>
      <c r="Q311" s="10" t="s">
        <v>8315</v>
      </c>
      <c r="R311" t="s">
        <v>8316</v>
      </c>
      <c r="S311" s="13">
        <f t="shared" si="18"/>
        <v>42411.942291666666</v>
      </c>
      <c r="T311" s="14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3">
        <f t="shared" si="18"/>
        <v>41753.515856481477</v>
      </c>
      <c r="T312" s="14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56.201900000000002</v>
      </c>
      <c r="Q313" s="10" t="s">
        <v>8315</v>
      </c>
      <c r="R313" t="s">
        <v>8316</v>
      </c>
      <c r="S313" s="13">
        <f t="shared" si="18"/>
        <v>42196.028703703705</v>
      </c>
      <c r="T313" s="14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107.0021</v>
      </c>
      <c r="Q314" s="10" t="s">
        <v>8315</v>
      </c>
      <c r="R314" t="s">
        <v>8316</v>
      </c>
      <c r="S314" s="13">
        <f t="shared" si="18"/>
        <v>42016.050451388888</v>
      </c>
      <c r="T314" s="14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179.27600000000001</v>
      </c>
      <c r="Q315" s="10" t="s">
        <v>8315</v>
      </c>
      <c r="R315" t="s">
        <v>8316</v>
      </c>
      <c r="S315" s="13">
        <f t="shared" si="18"/>
        <v>41730.276747685188</v>
      </c>
      <c r="T315" s="14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47.407400000000003</v>
      </c>
      <c r="Q316" s="10" t="s">
        <v>8315</v>
      </c>
      <c r="R316" t="s">
        <v>8316</v>
      </c>
      <c r="S316" s="13">
        <f t="shared" si="18"/>
        <v>42203.680300925931</v>
      </c>
      <c r="T316" s="14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97.916700000000006</v>
      </c>
      <c r="Q317" s="10" t="s">
        <v>8315</v>
      </c>
      <c r="R317" t="s">
        <v>8316</v>
      </c>
      <c r="S317" s="13">
        <f t="shared" si="18"/>
        <v>41974.743148148147</v>
      </c>
      <c r="T317" s="14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58.421100000000003</v>
      </c>
      <c r="Q318" s="10" t="s">
        <v>8315</v>
      </c>
      <c r="R318" t="s">
        <v>8316</v>
      </c>
      <c r="S318" s="13">
        <f t="shared" si="18"/>
        <v>41869.740671296298</v>
      </c>
      <c r="T318" s="14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122.53660000000001</v>
      </c>
      <c r="Q319" s="10" t="s">
        <v>8315</v>
      </c>
      <c r="R319" t="s">
        <v>8316</v>
      </c>
      <c r="S319" s="13">
        <f t="shared" si="18"/>
        <v>41982.688611111109</v>
      </c>
      <c r="T319" s="14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87.961500000000001</v>
      </c>
      <c r="Q320" s="10" t="s">
        <v>8315</v>
      </c>
      <c r="R320" t="s">
        <v>8316</v>
      </c>
      <c r="S320" s="13">
        <f t="shared" si="18"/>
        <v>41976.331979166673</v>
      </c>
      <c r="T320" s="14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136.77780000000001</v>
      </c>
      <c r="Q321" s="10" t="s">
        <v>8315</v>
      </c>
      <c r="R321" t="s">
        <v>8316</v>
      </c>
      <c r="S321" s="13">
        <f t="shared" si="18"/>
        <v>41926.942685185182</v>
      </c>
      <c r="T321" s="14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IFERROR(ROUND(E322/L322,4),"N/A")</f>
        <v>99.343100000000007</v>
      </c>
      <c r="Q322" s="10" t="s">
        <v>8315</v>
      </c>
      <c r="R322" t="s">
        <v>8316</v>
      </c>
      <c r="S322" s="13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3">
        <f t="shared" si="22"/>
        <v>42649.54923611111</v>
      </c>
      <c r="T323" s="14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28.8889</v>
      </c>
      <c r="Q324" s="10" t="s">
        <v>8315</v>
      </c>
      <c r="R324" t="s">
        <v>8316</v>
      </c>
      <c r="S324" s="13">
        <f t="shared" si="22"/>
        <v>42093.786840277782</v>
      </c>
      <c r="T324" s="14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37.963000000000001</v>
      </c>
      <c r="Q325" s="10" t="s">
        <v>8315</v>
      </c>
      <c r="R325" t="s">
        <v>8316</v>
      </c>
      <c r="S325" s="13">
        <f t="shared" si="22"/>
        <v>42026.176180555558</v>
      </c>
      <c r="T325" s="14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58.571399999999997</v>
      </c>
      <c r="Q326" s="10" t="s">
        <v>8315</v>
      </c>
      <c r="R326" t="s">
        <v>8316</v>
      </c>
      <c r="S326" s="13">
        <f t="shared" si="22"/>
        <v>42451.095856481479</v>
      </c>
      <c r="T326" s="14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135.625</v>
      </c>
      <c r="Q327" s="10" t="s">
        <v>8315</v>
      </c>
      <c r="R327" t="s">
        <v>8316</v>
      </c>
      <c r="S327" s="13">
        <f t="shared" si="22"/>
        <v>42418.425983796296</v>
      </c>
      <c r="T327" s="14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176.08699999999999</v>
      </c>
      <c r="Q328" s="10" t="s">
        <v>8315</v>
      </c>
      <c r="R328" t="s">
        <v>8316</v>
      </c>
      <c r="S328" s="13">
        <f t="shared" si="22"/>
        <v>41964.716319444444</v>
      </c>
      <c r="T328" s="14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151.98150000000001</v>
      </c>
      <c r="Q329" s="10" t="s">
        <v>8315</v>
      </c>
      <c r="R329" t="s">
        <v>8316</v>
      </c>
      <c r="S329" s="13">
        <f t="shared" si="22"/>
        <v>42576.697569444441</v>
      </c>
      <c r="T329" s="14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82.258099999999999</v>
      </c>
      <c r="Q330" s="10" t="s">
        <v>8315</v>
      </c>
      <c r="R330" t="s">
        <v>8316</v>
      </c>
      <c r="S330" s="13">
        <f t="shared" si="22"/>
        <v>42125.647534722222</v>
      </c>
      <c r="T330" s="14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68.055599999999998</v>
      </c>
      <c r="Q331" s="10" t="s">
        <v>8315</v>
      </c>
      <c r="R331" t="s">
        <v>8316</v>
      </c>
      <c r="S331" s="13">
        <f t="shared" si="22"/>
        <v>42003.948425925926</v>
      </c>
      <c r="T331" s="14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72.714299999999994</v>
      </c>
      <c r="Q332" s="10" t="s">
        <v>8315</v>
      </c>
      <c r="R332" t="s">
        <v>8316</v>
      </c>
      <c r="S332" s="13">
        <f t="shared" si="22"/>
        <v>41988.829942129625</v>
      </c>
      <c r="T332" s="14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77.186000000000007</v>
      </c>
      <c r="Q333" s="10" t="s">
        <v>8315</v>
      </c>
      <c r="R333" t="s">
        <v>8316</v>
      </c>
      <c r="S333" s="13">
        <f t="shared" si="22"/>
        <v>41974.898599537039</v>
      </c>
      <c r="T333" s="14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55.972200000000001</v>
      </c>
      <c r="Q334" s="10" t="s">
        <v>8315</v>
      </c>
      <c r="R334" t="s">
        <v>8316</v>
      </c>
      <c r="S334" s="13">
        <f t="shared" si="22"/>
        <v>42592.066921296297</v>
      </c>
      <c r="T334" s="14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49.6935</v>
      </c>
      <c r="Q335" s="10" t="s">
        <v>8315</v>
      </c>
      <c r="R335" t="s">
        <v>8316</v>
      </c>
      <c r="S335" s="13">
        <f t="shared" si="22"/>
        <v>42050.008368055554</v>
      </c>
      <c r="T335" s="14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77.7273</v>
      </c>
      <c r="Q336" s="10" t="s">
        <v>8315</v>
      </c>
      <c r="R336" t="s">
        <v>8316</v>
      </c>
      <c r="S336" s="13">
        <f t="shared" si="22"/>
        <v>42417.585532407407</v>
      </c>
      <c r="T336" s="14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40.777799999999999</v>
      </c>
      <c r="Q337" s="10" t="s">
        <v>8315</v>
      </c>
      <c r="R337" t="s">
        <v>8316</v>
      </c>
      <c r="S337" s="13">
        <f t="shared" si="22"/>
        <v>41866.79886574074</v>
      </c>
      <c r="T337" s="14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59.411799999999999</v>
      </c>
      <c r="Q338" s="10" t="s">
        <v>8315</v>
      </c>
      <c r="R338" t="s">
        <v>8316</v>
      </c>
      <c r="S338" s="13">
        <f t="shared" si="22"/>
        <v>42220.79487268519</v>
      </c>
      <c r="T338" s="14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3">
        <f t="shared" si="22"/>
        <v>42628.849120370374</v>
      </c>
      <c r="T339" s="14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81.673500000000004</v>
      </c>
      <c r="Q340" s="10" t="s">
        <v>8315</v>
      </c>
      <c r="R340" t="s">
        <v>8316</v>
      </c>
      <c r="S340" s="13">
        <f t="shared" si="22"/>
        <v>42447.894432870366</v>
      </c>
      <c r="T340" s="14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44.912300000000002</v>
      </c>
      <c r="Q341" s="10" t="s">
        <v>8315</v>
      </c>
      <c r="R341" t="s">
        <v>8316</v>
      </c>
      <c r="S341" s="13">
        <f t="shared" si="22"/>
        <v>42283.864351851851</v>
      </c>
      <c r="T341" s="14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49.058</v>
      </c>
      <c r="Q342" s="10" t="s">
        <v>8315</v>
      </c>
      <c r="R342" t="s">
        <v>8316</v>
      </c>
      <c r="S342" s="13">
        <f t="shared" si="22"/>
        <v>42483.015694444446</v>
      </c>
      <c r="T342" s="14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3">
        <f t="shared" si="22"/>
        <v>41788.58997685185</v>
      </c>
      <c r="T343" s="14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35.493000000000002</v>
      </c>
      <c r="Q344" s="10" t="s">
        <v>8315</v>
      </c>
      <c r="R344" t="s">
        <v>8316</v>
      </c>
      <c r="S344" s="13">
        <f t="shared" si="22"/>
        <v>42144.041851851856</v>
      </c>
      <c r="T344" s="14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66.470600000000005</v>
      </c>
      <c r="Q345" s="10" t="s">
        <v>8315</v>
      </c>
      <c r="R345" t="s">
        <v>8316</v>
      </c>
      <c r="S345" s="13">
        <f t="shared" si="22"/>
        <v>42661.132245370376</v>
      </c>
      <c r="T345" s="14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56.066000000000003</v>
      </c>
      <c r="Q346" s="10" t="s">
        <v>8315</v>
      </c>
      <c r="R346" t="s">
        <v>8316</v>
      </c>
      <c r="S346" s="13">
        <f t="shared" si="22"/>
        <v>42037.938206018516</v>
      </c>
      <c r="T346" s="14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47.028599999999997</v>
      </c>
      <c r="Q347" s="10" t="s">
        <v>8315</v>
      </c>
      <c r="R347" t="s">
        <v>8316</v>
      </c>
      <c r="S347" s="13">
        <f t="shared" si="22"/>
        <v>42619.935694444444</v>
      </c>
      <c r="T347" s="14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47.666200000000003</v>
      </c>
      <c r="Q348" s="10" t="s">
        <v>8315</v>
      </c>
      <c r="R348" t="s">
        <v>8316</v>
      </c>
      <c r="S348" s="13">
        <f t="shared" si="22"/>
        <v>41877.221886574072</v>
      </c>
      <c r="T348" s="14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88.235299999999995</v>
      </c>
      <c r="Q349" s="10" t="s">
        <v>8315</v>
      </c>
      <c r="R349" t="s">
        <v>8316</v>
      </c>
      <c r="S349" s="13">
        <f t="shared" si="22"/>
        <v>41828.736921296295</v>
      </c>
      <c r="T349" s="14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80.7179</v>
      </c>
      <c r="Q350" s="10" t="s">
        <v>8315</v>
      </c>
      <c r="R350" t="s">
        <v>8316</v>
      </c>
      <c r="S350" s="13">
        <f t="shared" si="22"/>
        <v>42545.774189814809</v>
      </c>
      <c r="T350" s="14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68.965500000000006</v>
      </c>
      <c r="Q351" s="10" t="s">
        <v>8315</v>
      </c>
      <c r="R351" t="s">
        <v>8316</v>
      </c>
      <c r="S351" s="13">
        <f t="shared" si="22"/>
        <v>42460.741747685184</v>
      </c>
      <c r="T351" s="14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550.04110000000003</v>
      </c>
      <c r="Q352" s="10" t="s">
        <v>8315</v>
      </c>
      <c r="R352" t="s">
        <v>8316</v>
      </c>
      <c r="S352" s="13">
        <f t="shared" si="22"/>
        <v>41887.292187500003</v>
      </c>
      <c r="T352" s="14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57.777799999999999</v>
      </c>
      <c r="Q353" s="10" t="s">
        <v>8315</v>
      </c>
      <c r="R353" t="s">
        <v>8316</v>
      </c>
      <c r="S353" s="13">
        <f t="shared" si="22"/>
        <v>41828.646319444444</v>
      </c>
      <c r="T353" s="14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73.582300000000004</v>
      </c>
      <c r="Q354" s="10" t="s">
        <v>8315</v>
      </c>
      <c r="R354" t="s">
        <v>8316</v>
      </c>
      <c r="S354" s="13">
        <f t="shared" si="22"/>
        <v>42173.803217592591</v>
      </c>
      <c r="T354" s="14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3">
        <f t="shared" si="22"/>
        <v>41775.858564814815</v>
      </c>
      <c r="T355" s="14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235.4615</v>
      </c>
      <c r="Q356" s="10" t="s">
        <v>8315</v>
      </c>
      <c r="R356" t="s">
        <v>8316</v>
      </c>
      <c r="S356" s="13">
        <f t="shared" si="22"/>
        <v>42055.277199074073</v>
      </c>
      <c r="T356" s="14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3">
        <f t="shared" si="22"/>
        <v>42447.896666666667</v>
      </c>
      <c r="T357" s="14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46.052599999999998</v>
      </c>
      <c r="Q358" s="10" t="s">
        <v>8315</v>
      </c>
      <c r="R358" t="s">
        <v>8316</v>
      </c>
      <c r="S358" s="13">
        <f t="shared" si="22"/>
        <v>42523.248715277776</v>
      </c>
      <c r="T358" s="14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31.578900000000001</v>
      </c>
      <c r="Q359" s="10" t="s">
        <v>8315</v>
      </c>
      <c r="R359" t="s">
        <v>8316</v>
      </c>
      <c r="S359" s="13">
        <f t="shared" si="22"/>
        <v>41822.90488425926</v>
      </c>
      <c r="T359" s="14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36.964300000000001</v>
      </c>
      <c r="Q360" s="10" t="s">
        <v>8315</v>
      </c>
      <c r="R360" t="s">
        <v>8316</v>
      </c>
      <c r="S360" s="13">
        <f t="shared" si="22"/>
        <v>42185.556157407409</v>
      </c>
      <c r="T360" s="14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3">
        <f t="shared" si="22"/>
        <v>41820.62809027778</v>
      </c>
      <c r="T361" s="14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64.375</v>
      </c>
      <c r="Q362" s="10" t="s">
        <v>8315</v>
      </c>
      <c r="R362" t="s">
        <v>8316</v>
      </c>
      <c r="S362" s="13">
        <f t="shared" si="22"/>
        <v>41876.815787037034</v>
      </c>
      <c r="T362" s="14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62.052799999999998</v>
      </c>
      <c r="Q363" s="10" t="s">
        <v>8315</v>
      </c>
      <c r="R363" t="s">
        <v>8316</v>
      </c>
      <c r="S363" s="13">
        <f t="shared" si="22"/>
        <v>41802.574282407404</v>
      </c>
      <c r="T363" s="14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3">
        <f t="shared" si="22"/>
        <v>41786.761354166665</v>
      </c>
      <c r="T364" s="14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3">
        <f t="shared" si="22"/>
        <v>42627.454097222217</v>
      </c>
      <c r="T365" s="14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62.166699999999999</v>
      </c>
      <c r="Q366" s="10" t="s">
        <v>8315</v>
      </c>
      <c r="R366" t="s">
        <v>8316</v>
      </c>
      <c r="S366" s="13">
        <f t="shared" si="22"/>
        <v>42374.651504629626</v>
      </c>
      <c r="T366" s="14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62.328400000000002</v>
      </c>
      <c r="Q367" s="10" t="s">
        <v>8315</v>
      </c>
      <c r="R367" t="s">
        <v>8316</v>
      </c>
      <c r="S367" s="13">
        <f t="shared" si="22"/>
        <v>41772.685393518521</v>
      </c>
      <c r="T367" s="14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58.7879</v>
      </c>
      <c r="Q368" s="10" t="s">
        <v>8315</v>
      </c>
      <c r="R368" t="s">
        <v>8316</v>
      </c>
      <c r="S368" s="13">
        <f t="shared" si="22"/>
        <v>42633.116851851853</v>
      </c>
      <c r="T368" s="14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45.347799999999999</v>
      </c>
      <c r="Q369" s="10" t="s">
        <v>8315</v>
      </c>
      <c r="R369" t="s">
        <v>8316</v>
      </c>
      <c r="S369" s="13">
        <f t="shared" si="22"/>
        <v>42219.180393518516</v>
      </c>
      <c r="T369" s="14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41.944400000000002</v>
      </c>
      <c r="Q370" s="10" t="s">
        <v>8315</v>
      </c>
      <c r="R370" t="s">
        <v>8316</v>
      </c>
      <c r="S370" s="13">
        <f t="shared" si="22"/>
        <v>41753.593275462961</v>
      </c>
      <c r="T370" s="14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59.166699999999999</v>
      </c>
      <c r="Q371" s="10" t="s">
        <v>8315</v>
      </c>
      <c r="R371" t="s">
        <v>8316</v>
      </c>
      <c r="S371" s="13">
        <f t="shared" si="22"/>
        <v>42230.662731481483</v>
      </c>
      <c r="T371" s="14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3">
        <f t="shared" si="22"/>
        <v>41787.218229166669</v>
      </c>
      <c r="T372" s="14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57.258099999999999</v>
      </c>
      <c r="Q373" s="10" t="s">
        <v>8315</v>
      </c>
      <c r="R373" t="s">
        <v>8316</v>
      </c>
      <c r="S373" s="13">
        <f t="shared" si="22"/>
        <v>42147.826840277776</v>
      </c>
      <c r="T373" s="14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58.064500000000002</v>
      </c>
      <c r="Q374" s="10" t="s">
        <v>8315</v>
      </c>
      <c r="R374" t="s">
        <v>8316</v>
      </c>
      <c r="S374" s="13">
        <f t="shared" si="22"/>
        <v>41940.598182870373</v>
      </c>
      <c r="T374" s="14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186.80289999999999</v>
      </c>
      <c r="Q375" s="10" t="s">
        <v>8315</v>
      </c>
      <c r="R375" t="s">
        <v>8316</v>
      </c>
      <c r="S375" s="13">
        <f t="shared" si="22"/>
        <v>42020.700567129628</v>
      </c>
      <c r="T375" s="14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74.117599999999996</v>
      </c>
      <c r="Q376" s="10" t="s">
        <v>8315</v>
      </c>
      <c r="R376" t="s">
        <v>8316</v>
      </c>
      <c r="S376" s="13">
        <f t="shared" si="22"/>
        <v>41891.96503472222</v>
      </c>
      <c r="T376" s="14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62.666699999999999</v>
      </c>
      <c r="Q377" s="10" t="s">
        <v>8315</v>
      </c>
      <c r="R377" t="s">
        <v>8316</v>
      </c>
      <c r="S377" s="13">
        <f t="shared" si="22"/>
        <v>42490.133877314816</v>
      </c>
      <c r="T377" s="14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121.36360000000001</v>
      </c>
      <c r="Q378" s="10" t="s">
        <v>8315</v>
      </c>
      <c r="R378" t="s">
        <v>8316</v>
      </c>
      <c r="S378" s="13">
        <f t="shared" si="22"/>
        <v>41995.870486111111</v>
      </c>
      <c r="T378" s="14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40.632399999999997</v>
      </c>
      <c r="Q379" s="10" t="s">
        <v>8315</v>
      </c>
      <c r="R379" t="s">
        <v>8316</v>
      </c>
      <c r="S379" s="13">
        <f t="shared" si="22"/>
        <v>42401.806562500002</v>
      </c>
      <c r="T379" s="14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3">
        <f t="shared" si="22"/>
        <v>41897.602037037039</v>
      </c>
      <c r="T380" s="14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33.666699999999999</v>
      </c>
      <c r="Q381" s="10" t="s">
        <v>8315</v>
      </c>
      <c r="R381" t="s">
        <v>8316</v>
      </c>
      <c r="S381" s="13">
        <f t="shared" si="22"/>
        <v>41882.585648148146</v>
      </c>
      <c r="T381" s="14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3">
        <f t="shared" si="22"/>
        <v>42556.504490740743</v>
      </c>
      <c r="T382" s="14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83.571399999999997</v>
      </c>
      <c r="Q383" s="10" t="s">
        <v>8315</v>
      </c>
      <c r="R383" t="s">
        <v>8316</v>
      </c>
      <c r="S383" s="13">
        <f t="shared" si="22"/>
        <v>41792.542986111112</v>
      </c>
      <c r="T383" s="14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3">
        <f t="shared" si="22"/>
        <v>41879.913761574076</v>
      </c>
      <c r="T384" s="14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80.869600000000005</v>
      </c>
      <c r="Q385" s="10" t="s">
        <v>8315</v>
      </c>
      <c r="R385" t="s">
        <v>8316</v>
      </c>
      <c r="S385" s="13">
        <f t="shared" si="22"/>
        <v>42552.048356481479</v>
      </c>
      <c r="T385" s="14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IFERROR(ROUND(E386/L386,4),"N/A")</f>
        <v>53.846200000000003</v>
      </c>
      <c r="Q386" s="10" t="s">
        <v>8315</v>
      </c>
      <c r="R386" t="s">
        <v>8316</v>
      </c>
      <c r="S386" s="13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67.962999999999994</v>
      </c>
      <c r="Q387" s="10" t="s">
        <v>8315</v>
      </c>
      <c r="R387" t="s">
        <v>8316</v>
      </c>
      <c r="S387" s="13">
        <f t="shared" si="26"/>
        <v>42072.576249999998</v>
      </c>
      <c r="T387" s="14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27.142900000000001</v>
      </c>
      <c r="Q388" s="10" t="s">
        <v>8315</v>
      </c>
      <c r="R388" t="s">
        <v>8316</v>
      </c>
      <c r="S388" s="13">
        <f t="shared" si="26"/>
        <v>41779.724224537036</v>
      </c>
      <c r="T388" s="14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110.86539999999999</v>
      </c>
      <c r="Q389" s="10" t="s">
        <v>8315</v>
      </c>
      <c r="R389" t="s">
        <v>8316</v>
      </c>
      <c r="S389" s="13">
        <f t="shared" si="26"/>
        <v>42134.172071759262</v>
      </c>
      <c r="T389" s="14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106.8421</v>
      </c>
      <c r="Q390" s="10" t="s">
        <v>8315</v>
      </c>
      <c r="R390" t="s">
        <v>8316</v>
      </c>
      <c r="S390" s="13">
        <f t="shared" si="26"/>
        <v>42505.738032407404</v>
      </c>
      <c r="T390" s="14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105.5155</v>
      </c>
      <c r="Q391" s="10" t="s">
        <v>8315</v>
      </c>
      <c r="R391" t="s">
        <v>8316</v>
      </c>
      <c r="S391" s="13">
        <f t="shared" si="26"/>
        <v>42118.556331018524</v>
      </c>
      <c r="T391" s="14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51.916699999999999</v>
      </c>
      <c r="Q392" s="10" t="s">
        <v>8315</v>
      </c>
      <c r="R392" t="s">
        <v>8316</v>
      </c>
      <c r="S392" s="13">
        <f t="shared" si="26"/>
        <v>42360.887835648144</v>
      </c>
      <c r="T392" s="14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86.224999999999994</v>
      </c>
      <c r="Q393" s="10" t="s">
        <v>8315</v>
      </c>
      <c r="R393" t="s">
        <v>8316</v>
      </c>
      <c r="S393" s="13">
        <f t="shared" si="26"/>
        <v>42165.993125000001</v>
      </c>
      <c r="T393" s="14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114.5455</v>
      </c>
      <c r="Q394" s="10" t="s">
        <v>8315</v>
      </c>
      <c r="R394" t="s">
        <v>8316</v>
      </c>
      <c r="S394" s="13">
        <f t="shared" si="26"/>
        <v>41927.936157407406</v>
      </c>
      <c r="T394" s="14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62.587000000000003</v>
      </c>
      <c r="Q395" s="10" t="s">
        <v>8315</v>
      </c>
      <c r="R395" t="s">
        <v>8316</v>
      </c>
      <c r="S395" s="13">
        <f t="shared" si="26"/>
        <v>42462.140868055561</v>
      </c>
      <c r="T395" s="14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61.060600000000001</v>
      </c>
      <c r="Q396" s="10" t="s">
        <v>8315</v>
      </c>
      <c r="R396" t="s">
        <v>8316</v>
      </c>
      <c r="S396" s="13">
        <f t="shared" si="26"/>
        <v>42632.348310185189</v>
      </c>
      <c r="T396" s="14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70.230800000000002</v>
      </c>
      <c r="Q397" s="10" t="s">
        <v>8315</v>
      </c>
      <c r="R397" t="s">
        <v>8316</v>
      </c>
      <c r="S397" s="13">
        <f t="shared" si="26"/>
        <v>42054.849050925928</v>
      </c>
      <c r="T397" s="14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78.518100000000004</v>
      </c>
      <c r="Q398" s="10" t="s">
        <v>8315</v>
      </c>
      <c r="R398" t="s">
        <v>8316</v>
      </c>
      <c r="S398" s="13">
        <f t="shared" si="26"/>
        <v>42497.275706018518</v>
      </c>
      <c r="T398" s="14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61.823500000000003</v>
      </c>
      <c r="Q399" s="10" t="s">
        <v>8315</v>
      </c>
      <c r="R399" t="s">
        <v>8316</v>
      </c>
      <c r="S399" s="13">
        <f t="shared" si="26"/>
        <v>42058.904074074075</v>
      </c>
      <c r="T399" s="14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48.339700000000001</v>
      </c>
      <c r="Q400" s="10" t="s">
        <v>8315</v>
      </c>
      <c r="R400" t="s">
        <v>8316</v>
      </c>
      <c r="S400" s="13">
        <f t="shared" si="26"/>
        <v>41807.690081018518</v>
      </c>
      <c r="T400" s="14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3">
        <f t="shared" si="26"/>
        <v>42284.69694444444</v>
      </c>
      <c r="T401" s="14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3">
        <f t="shared" si="26"/>
        <v>42045.84238425926</v>
      </c>
      <c r="T402" s="14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40.923099999999998</v>
      </c>
      <c r="Q403" s="10" t="s">
        <v>8315</v>
      </c>
      <c r="R403" t="s">
        <v>8316</v>
      </c>
      <c r="S403" s="13">
        <f t="shared" si="26"/>
        <v>42184.209537037037</v>
      </c>
      <c r="T403" s="14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79.543499999999995</v>
      </c>
      <c r="Q404" s="10" t="s">
        <v>8315</v>
      </c>
      <c r="R404" t="s">
        <v>8316</v>
      </c>
      <c r="S404" s="13">
        <f t="shared" si="26"/>
        <v>42341.180636574078</v>
      </c>
      <c r="T404" s="14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64.634100000000004</v>
      </c>
      <c r="Q405" s="10" t="s">
        <v>8315</v>
      </c>
      <c r="R405" t="s">
        <v>8316</v>
      </c>
      <c r="S405" s="13">
        <f t="shared" si="26"/>
        <v>42170.910231481481</v>
      </c>
      <c r="T405" s="14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107.5714</v>
      </c>
      <c r="Q406" s="10" t="s">
        <v>8315</v>
      </c>
      <c r="R406" t="s">
        <v>8316</v>
      </c>
      <c r="S406" s="13">
        <f t="shared" si="26"/>
        <v>42151.069606481484</v>
      </c>
      <c r="T406" s="14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178.57140000000001</v>
      </c>
      <c r="Q407" s="10" t="s">
        <v>8315</v>
      </c>
      <c r="R407" t="s">
        <v>8316</v>
      </c>
      <c r="S407" s="13">
        <f t="shared" si="26"/>
        <v>41944.527627314819</v>
      </c>
      <c r="T407" s="14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62.625</v>
      </c>
      <c r="Q408" s="10" t="s">
        <v>8315</v>
      </c>
      <c r="R408" t="s">
        <v>8316</v>
      </c>
      <c r="S408" s="13">
        <f t="shared" si="26"/>
        <v>42593.865405092598</v>
      </c>
      <c r="T408" s="14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3">
        <f t="shared" si="26"/>
        <v>42503.740868055553</v>
      </c>
      <c r="T409" s="14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58.9011</v>
      </c>
      <c r="Q410" s="10" t="s">
        <v>8315</v>
      </c>
      <c r="R410" t="s">
        <v>8316</v>
      </c>
      <c r="S410" s="13">
        <f t="shared" si="26"/>
        <v>41927.848900462966</v>
      </c>
      <c r="T410" s="14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139.5556</v>
      </c>
      <c r="Q411" s="10" t="s">
        <v>8315</v>
      </c>
      <c r="R411" t="s">
        <v>8316</v>
      </c>
      <c r="S411" s="13">
        <f t="shared" si="26"/>
        <v>42375.114988425921</v>
      </c>
      <c r="T411" s="14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64.285700000000006</v>
      </c>
      <c r="Q412" s="10" t="s">
        <v>8315</v>
      </c>
      <c r="R412" t="s">
        <v>8316</v>
      </c>
      <c r="S412" s="13">
        <f t="shared" si="26"/>
        <v>42553.926527777774</v>
      </c>
      <c r="T412" s="14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63.281300000000002</v>
      </c>
      <c r="Q413" s="10" t="s">
        <v>8315</v>
      </c>
      <c r="R413" t="s">
        <v>8316</v>
      </c>
      <c r="S413" s="13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"succesful"</formula>
    </cfRule>
    <cfRule type="cellIs" dxfId="5" priority="6" operator="equal">
      <formula>"live"</formula>
    </cfRule>
  </conditionalFormatting>
  <conditionalFormatting sqref="O2:O413 O1:Q1 S1:T1">
    <cfRule type="colorScale" priority="1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747B8-D6DC-445F-8275-6F8BC12A460B}">
  <dimension ref="A1:T251"/>
  <sheetViews>
    <sheetView workbookViewId="0">
      <selection activeCell="G9" sqref="G9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8867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8364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t="str">
        <f t="shared" ref="P2:P65" si="1">IFERROR(ROUND(E2/L2,4),"N/A")</f>
        <v>N/A</v>
      </c>
      <c r="Q2" s="10" t="s">
        <v>8315</v>
      </c>
      <c r="R2" t="s">
        <v>8316</v>
      </c>
      <c r="S2" s="13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60.666699999999999</v>
      </c>
      <c r="Q3" s="10" t="s">
        <v>8315</v>
      </c>
      <c r="R3" t="s">
        <v>8316</v>
      </c>
      <c r="S3" s="13">
        <f t="shared" si="2"/>
        <v>42103.016585648147</v>
      </c>
      <c r="T3" s="14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t="str">
        <f t="shared" si="1"/>
        <v>N/A</v>
      </c>
      <c r="Q4" s="10" t="s">
        <v>8315</v>
      </c>
      <c r="R4" t="s">
        <v>8316</v>
      </c>
      <c r="S4" s="13">
        <f t="shared" si="2"/>
        <v>42108.692060185189</v>
      </c>
      <c r="T4" s="14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t="str">
        <f t="shared" si="1"/>
        <v>N/A</v>
      </c>
      <c r="Q5" s="10" t="s">
        <v>8315</v>
      </c>
      <c r="R5" t="s">
        <v>8316</v>
      </c>
      <c r="S5" s="13">
        <f t="shared" si="2"/>
        <v>42453.806307870371</v>
      </c>
      <c r="T5" s="14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23.333300000000001</v>
      </c>
      <c r="Q6" s="10" t="s">
        <v>8315</v>
      </c>
      <c r="R6" t="s">
        <v>8316</v>
      </c>
      <c r="S6" s="13">
        <f t="shared" si="2"/>
        <v>42123.648831018523</v>
      </c>
      <c r="T6" s="14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23.923100000000002</v>
      </c>
      <c r="Q7" s="10" t="s">
        <v>8315</v>
      </c>
      <c r="R7" t="s">
        <v>8316</v>
      </c>
      <c r="S7" s="13">
        <f t="shared" si="2"/>
        <v>41858.007071759261</v>
      </c>
      <c r="T7" s="14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15.833299999999999</v>
      </c>
      <c r="Q8" s="10" t="s">
        <v>8315</v>
      </c>
      <c r="R8" t="s">
        <v>8316</v>
      </c>
      <c r="S8" s="13">
        <f t="shared" si="2"/>
        <v>41781.045173611114</v>
      </c>
      <c r="T8" s="14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3">
        <f t="shared" si="2"/>
        <v>42370.007766203707</v>
      </c>
      <c r="T9" s="14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24.333300000000001</v>
      </c>
      <c r="Q10" s="10" t="s">
        <v>8315</v>
      </c>
      <c r="R10" t="s">
        <v>8316</v>
      </c>
      <c r="S10" s="13">
        <f t="shared" si="2"/>
        <v>42165.037581018521</v>
      </c>
      <c r="T10" s="14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29.555599999999998</v>
      </c>
      <c r="Q11" s="10" t="s">
        <v>8315</v>
      </c>
      <c r="R11" t="s">
        <v>8316</v>
      </c>
      <c r="S11" s="13">
        <f t="shared" si="2"/>
        <v>42480.800648148142</v>
      </c>
      <c r="T11" s="14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18.333300000000001</v>
      </c>
      <c r="Q12" s="10" t="s">
        <v>8315</v>
      </c>
      <c r="R12" t="s">
        <v>8316</v>
      </c>
      <c r="S12" s="13">
        <f t="shared" si="2"/>
        <v>41784.789687500001</v>
      </c>
      <c r="T12" s="14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3">
        <f t="shared" si="2"/>
        <v>41831.675034722226</v>
      </c>
      <c r="T13" s="14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t="str">
        <f t="shared" si="1"/>
        <v>N/A</v>
      </c>
      <c r="Q14" s="10" t="s">
        <v>8315</v>
      </c>
      <c r="R14" t="s">
        <v>8316</v>
      </c>
      <c r="S14" s="13">
        <f t="shared" si="2"/>
        <v>41950.114108796297</v>
      </c>
      <c r="T14" s="14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3">
        <f t="shared" si="2"/>
        <v>42627.955104166671</v>
      </c>
      <c r="T15" s="14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3">
        <f t="shared" si="2"/>
        <v>42531.195277777777</v>
      </c>
      <c r="T16" s="14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105.02930000000001</v>
      </c>
      <c r="Q17" s="10" t="s">
        <v>8315</v>
      </c>
      <c r="R17" t="s">
        <v>8316</v>
      </c>
      <c r="S17" s="13">
        <f t="shared" si="2"/>
        <v>42618.827013888891</v>
      </c>
      <c r="T17" s="14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3">
        <f t="shared" si="2"/>
        <v>42540.593530092592</v>
      </c>
      <c r="T18" s="14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83.333299999999994</v>
      </c>
      <c r="Q19" s="10" t="s">
        <v>8315</v>
      </c>
      <c r="R19" t="s">
        <v>8316</v>
      </c>
      <c r="S19" s="13">
        <f t="shared" si="2"/>
        <v>41746.189409722225</v>
      </c>
      <c r="T19" s="14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35.923099999999998</v>
      </c>
      <c r="Q20" s="10" t="s">
        <v>8315</v>
      </c>
      <c r="R20" t="s">
        <v>8316</v>
      </c>
      <c r="S20" s="13">
        <f t="shared" si="2"/>
        <v>41974.738576388889</v>
      </c>
      <c r="T20" s="14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t="str">
        <f t="shared" si="1"/>
        <v>N/A</v>
      </c>
      <c r="Q21" s="10" t="s">
        <v>8315</v>
      </c>
      <c r="R21" t="s">
        <v>8316</v>
      </c>
      <c r="S21" s="13">
        <f t="shared" si="2"/>
        <v>42115.11618055556</v>
      </c>
      <c r="T21" s="14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119.125</v>
      </c>
      <c r="Q22" s="10" t="s">
        <v>8315</v>
      </c>
      <c r="R22" t="s">
        <v>8316</v>
      </c>
      <c r="S22" s="13">
        <f t="shared" si="2"/>
        <v>42002.817488425921</v>
      </c>
      <c r="T22" s="14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90.333299999999994</v>
      </c>
      <c r="Q23" s="10" t="s">
        <v>8315</v>
      </c>
      <c r="R23" t="s">
        <v>8316</v>
      </c>
      <c r="S23" s="13">
        <f t="shared" si="2"/>
        <v>42722.84474537037</v>
      </c>
      <c r="T23" s="14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2.3332999999999999</v>
      </c>
      <c r="Q24" s="10" t="s">
        <v>8315</v>
      </c>
      <c r="R24" t="s">
        <v>8316</v>
      </c>
      <c r="S24" s="13">
        <f t="shared" si="2"/>
        <v>42465.128391203703</v>
      </c>
      <c r="T24" s="14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t="str">
        <f t="shared" si="1"/>
        <v>N/A</v>
      </c>
      <c r="Q25" s="10" t="s">
        <v>8315</v>
      </c>
      <c r="R25" t="s">
        <v>8316</v>
      </c>
      <c r="S25" s="13">
        <f t="shared" si="2"/>
        <v>42171.743969907402</v>
      </c>
      <c r="T25" s="14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108.33329999999999</v>
      </c>
      <c r="Q26" s="10" t="s">
        <v>8315</v>
      </c>
      <c r="R26" t="s">
        <v>8316</v>
      </c>
      <c r="S26" s="13">
        <f t="shared" si="2"/>
        <v>42672.955138888887</v>
      </c>
      <c r="T26" s="14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3">
        <f t="shared" si="2"/>
        <v>42359.725243055553</v>
      </c>
      <c r="T27" s="14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96.551699999999997</v>
      </c>
      <c r="Q28" s="10" t="s">
        <v>8315</v>
      </c>
      <c r="R28" t="s">
        <v>8316</v>
      </c>
      <c r="S28" s="13">
        <f t="shared" si="2"/>
        <v>42192.905694444446</v>
      </c>
      <c r="T28" s="14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t="str">
        <f t="shared" si="1"/>
        <v>N/A</v>
      </c>
      <c r="Q29" s="10" t="s">
        <v>8315</v>
      </c>
      <c r="R29" t="s">
        <v>8316</v>
      </c>
      <c r="S29" s="13">
        <f t="shared" si="2"/>
        <v>41916.597638888888</v>
      </c>
      <c r="T29" s="14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3">
        <f t="shared" si="2"/>
        <v>42461.596273148149</v>
      </c>
      <c r="T30" s="14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3">
        <f t="shared" si="2"/>
        <v>42370.90320601852</v>
      </c>
      <c r="T31" s="14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3">
        <f t="shared" si="2"/>
        <v>41948.727256944447</v>
      </c>
      <c r="T32" s="14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3">
        <f t="shared" si="2"/>
        <v>42047.07640046296</v>
      </c>
      <c r="T33" s="14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3">
        <f t="shared" si="2"/>
        <v>42261.632916666669</v>
      </c>
      <c r="T34" s="14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3">
        <f t="shared" si="2"/>
        <v>41985.427361111113</v>
      </c>
      <c r="T35" s="14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t="str">
        <f t="shared" si="1"/>
        <v>N/A</v>
      </c>
      <c r="Q36" s="10" t="s">
        <v>8315</v>
      </c>
      <c r="R36" t="s">
        <v>8316</v>
      </c>
      <c r="S36" s="13">
        <f t="shared" si="2"/>
        <v>41922.535185185188</v>
      </c>
      <c r="T36" s="14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81.571399999999997</v>
      </c>
      <c r="Q37" s="10" t="s">
        <v>8315</v>
      </c>
      <c r="R37" t="s">
        <v>8316</v>
      </c>
      <c r="S37" s="13">
        <f t="shared" si="2"/>
        <v>41850.863252314812</v>
      </c>
      <c r="T37" s="14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3">
        <f t="shared" si="2"/>
        <v>41831.742962962962</v>
      </c>
      <c r="T38" s="14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3">
        <f t="shared" si="2"/>
        <v>42415.883425925931</v>
      </c>
      <c r="T39" s="14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29.411799999999999</v>
      </c>
      <c r="Q40" s="10" t="s">
        <v>8315</v>
      </c>
      <c r="R40" t="s">
        <v>8316</v>
      </c>
      <c r="S40" s="13">
        <f t="shared" si="2"/>
        <v>41869.714166666665</v>
      </c>
      <c r="T40" s="14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3">
        <f t="shared" si="2"/>
        <v>41953.773090277777</v>
      </c>
      <c r="T41" s="14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t="str">
        <f t="shared" si="1"/>
        <v>N/A</v>
      </c>
      <c r="Q42" s="10" t="s">
        <v>8315</v>
      </c>
      <c r="R42" t="s">
        <v>8316</v>
      </c>
      <c r="S42" s="13">
        <f t="shared" si="2"/>
        <v>42037.986284722225</v>
      </c>
      <c r="T42" s="14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3">
        <f t="shared" si="2"/>
        <v>41811.555462962962</v>
      </c>
      <c r="T43" s="14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52.083300000000001</v>
      </c>
      <c r="Q44" s="10" t="s">
        <v>8315</v>
      </c>
      <c r="R44" t="s">
        <v>8316</v>
      </c>
      <c r="S44" s="13">
        <f t="shared" si="2"/>
        <v>42701.908807870372</v>
      </c>
      <c r="T44" s="14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183.33330000000001</v>
      </c>
      <c r="Q45" s="10" t="s">
        <v>8315</v>
      </c>
      <c r="R45" t="s">
        <v>8316</v>
      </c>
      <c r="S45" s="13">
        <f t="shared" si="2"/>
        <v>42258.646504629629</v>
      </c>
      <c r="T45" s="14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26.333300000000001</v>
      </c>
      <c r="Q46" s="10" t="s">
        <v>8315</v>
      </c>
      <c r="R46" t="s">
        <v>8316</v>
      </c>
      <c r="S46" s="13">
        <f t="shared" si="2"/>
        <v>42278.664965277778</v>
      </c>
      <c r="T46" s="14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t="str">
        <f t="shared" si="1"/>
        <v>N/A</v>
      </c>
      <c r="Q47" s="10" t="s">
        <v>8315</v>
      </c>
      <c r="R47" t="s">
        <v>8316</v>
      </c>
      <c r="S47" s="13">
        <f t="shared" si="2"/>
        <v>42515.078217592592</v>
      </c>
      <c r="T47" s="14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486.42860000000002</v>
      </c>
      <c r="Q48" s="10" t="s">
        <v>8315</v>
      </c>
      <c r="R48" t="s">
        <v>8316</v>
      </c>
      <c r="S48" s="13">
        <f t="shared" si="2"/>
        <v>41830.234166666669</v>
      </c>
      <c r="T48" s="14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3">
        <f t="shared" si="2"/>
        <v>41982.904386574075</v>
      </c>
      <c r="T49" s="14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3">
        <f t="shared" si="2"/>
        <v>42210.439768518518</v>
      </c>
      <c r="T50" s="14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3">
        <f t="shared" si="2"/>
        <v>42196.166874999995</v>
      </c>
      <c r="T51" s="14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36.588200000000001</v>
      </c>
      <c r="Q52" s="10" t="s">
        <v>8315</v>
      </c>
      <c r="R52" t="s">
        <v>8316</v>
      </c>
      <c r="S52" s="13">
        <f t="shared" si="2"/>
        <v>42606.056863425925</v>
      </c>
      <c r="T52" s="14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80.714299999999994</v>
      </c>
      <c r="Q53" s="10" t="s">
        <v>8315</v>
      </c>
      <c r="R53" t="s">
        <v>8316</v>
      </c>
      <c r="S53" s="13">
        <f t="shared" si="2"/>
        <v>42199.648912037039</v>
      </c>
      <c r="T53" s="14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3">
        <f t="shared" si="2"/>
        <v>42444.877743055549</v>
      </c>
      <c r="T54" s="14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3">
        <f t="shared" si="2"/>
        <v>42499.731701388882</v>
      </c>
      <c r="T55" s="14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3">
        <f t="shared" si="2"/>
        <v>41929.266215277778</v>
      </c>
      <c r="T56" s="14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46.928600000000003</v>
      </c>
      <c r="Q57" s="10" t="s">
        <v>8315</v>
      </c>
      <c r="R57" t="s">
        <v>8316</v>
      </c>
      <c r="S57" s="13">
        <f t="shared" si="2"/>
        <v>42142.768819444449</v>
      </c>
      <c r="T57" s="14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78.076899999999995</v>
      </c>
      <c r="Q58" s="10" t="s">
        <v>8315</v>
      </c>
      <c r="R58" t="s">
        <v>8316</v>
      </c>
      <c r="S58" s="13">
        <f t="shared" si="2"/>
        <v>42354.131643518514</v>
      </c>
      <c r="T58" s="14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3">
        <f t="shared" si="2"/>
        <v>41828.922905092593</v>
      </c>
      <c r="T59" s="14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48.555599999999998</v>
      </c>
      <c r="Q60" s="10" t="s">
        <v>8315</v>
      </c>
      <c r="R60" t="s">
        <v>8316</v>
      </c>
      <c r="S60" s="13">
        <f t="shared" si="2"/>
        <v>42245.234340277777</v>
      </c>
      <c r="T60" s="14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3">
        <f t="shared" si="2"/>
        <v>42278.629710648151</v>
      </c>
      <c r="T61" s="14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3">
        <f t="shared" si="2"/>
        <v>41826.61954861111</v>
      </c>
      <c r="T62" s="14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60.064500000000002</v>
      </c>
      <c r="Q63" s="10" t="s">
        <v>8315</v>
      </c>
      <c r="R63" t="s">
        <v>8316</v>
      </c>
      <c r="S63" s="13">
        <f t="shared" si="2"/>
        <v>42205.171018518522</v>
      </c>
      <c r="T63" s="14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3">
        <f t="shared" si="2"/>
        <v>42041.205000000002</v>
      </c>
      <c r="T64" s="14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3">
        <f t="shared" si="2"/>
        <v>42203.677766203706</v>
      </c>
      <c r="T65" s="14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IFERROR(ROUND(E66/L66,4),"N/A")</f>
        <v>51.666699999999999</v>
      </c>
      <c r="Q66" s="10" t="s">
        <v>8315</v>
      </c>
      <c r="R66" t="s">
        <v>8316</v>
      </c>
      <c r="S66" s="13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t="str">
        <f t="shared" si="5"/>
        <v>N/A</v>
      </c>
      <c r="Q67" s="10" t="s">
        <v>8315</v>
      </c>
      <c r="R67" t="s">
        <v>8316</v>
      </c>
      <c r="S67" s="13">
        <f t="shared" si="6"/>
        <v>42103.024398148147</v>
      </c>
      <c r="T67" s="14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3">
        <f t="shared" si="6"/>
        <v>42089.901574074072</v>
      </c>
      <c r="T68" s="14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3">
        <f t="shared" si="6"/>
        <v>42297.691006944442</v>
      </c>
      <c r="T69" s="14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25.571400000000001</v>
      </c>
      <c r="Q70" s="10" t="s">
        <v>8315</v>
      </c>
      <c r="R70" t="s">
        <v>8316</v>
      </c>
      <c r="S70" s="13">
        <f t="shared" si="6"/>
        <v>41833.089756944442</v>
      </c>
      <c r="T70" s="14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t="str">
        <f t="shared" si="5"/>
        <v>N/A</v>
      </c>
      <c r="Q71" s="10" t="s">
        <v>8315</v>
      </c>
      <c r="R71" t="s">
        <v>8316</v>
      </c>
      <c r="S71" s="13">
        <f t="shared" si="6"/>
        <v>42325.920717592591</v>
      </c>
      <c r="T71" s="14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3">
        <f t="shared" si="6"/>
        <v>41858.214629629627</v>
      </c>
      <c r="T72" s="14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t="str">
        <f t="shared" si="5"/>
        <v>N/A</v>
      </c>
      <c r="Q73" s="10" t="s">
        <v>8315</v>
      </c>
      <c r="R73" t="s">
        <v>8316</v>
      </c>
      <c r="S73" s="13">
        <f t="shared" si="6"/>
        <v>41793.710231481484</v>
      </c>
      <c r="T73" s="14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t="str">
        <f t="shared" si="5"/>
        <v>N/A</v>
      </c>
      <c r="Q74" s="10" t="s">
        <v>8315</v>
      </c>
      <c r="R74" t="s">
        <v>8316</v>
      </c>
      <c r="S74" s="13">
        <f t="shared" si="6"/>
        <v>41793.814259259263</v>
      </c>
      <c r="T74" s="14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3">
        <f t="shared" si="6"/>
        <v>41831.697939814818</v>
      </c>
      <c r="T75" s="14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3">
        <f t="shared" si="6"/>
        <v>42621.389340277776</v>
      </c>
      <c r="T76" s="14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25.647099999999998</v>
      </c>
      <c r="Q77" s="10" t="s">
        <v>8315</v>
      </c>
      <c r="R77" t="s">
        <v>8316</v>
      </c>
      <c r="S77" s="13">
        <f t="shared" si="6"/>
        <v>41780.785729166666</v>
      </c>
      <c r="T77" s="14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56.052599999999998</v>
      </c>
      <c r="Q78" s="10" t="s">
        <v>8315</v>
      </c>
      <c r="R78" t="s">
        <v>8316</v>
      </c>
      <c r="S78" s="13">
        <f t="shared" si="6"/>
        <v>41766.072500000002</v>
      </c>
      <c r="T78" s="14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3">
        <f t="shared" si="6"/>
        <v>41766.617291666669</v>
      </c>
      <c r="T79" s="14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70.166700000000006</v>
      </c>
      <c r="Q80" s="10" t="s">
        <v>8315</v>
      </c>
      <c r="R80" t="s">
        <v>8316</v>
      </c>
      <c r="S80" s="13">
        <f t="shared" si="6"/>
        <v>42248.627013888887</v>
      </c>
      <c r="T80" s="14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23.625</v>
      </c>
      <c r="Q81" s="10" t="s">
        <v>8315</v>
      </c>
      <c r="R81" t="s">
        <v>8316</v>
      </c>
      <c r="S81" s="13">
        <f t="shared" si="6"/>
        <v>41885.221550925926</v>
      </c>
      <c r="T81" s="14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188.5556</v>
      </c>
      <c r="Q82" s="10" t="s">
        <v>8315</v>
      </c>
      <c r="R82" t="s">
        <v>8316</v>
      </c>
      <c r="S82" s="13">
        <f t="shared" si="6"/>
        <v>42159.224432870367</v>
      </c>
      <c r="T82" s="14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49.511600000000001</v>
      </c>
      <c r="Q83" s="10" t="s">
        <v>8315</v>
      </c>
      <c r="R83" t="s">
        <v>8316</v>
      </c>
      <c r="S83" s="13">
        <f t="shared" si="6"/>
        <v>42265.817002314812</v>
      </c>
      <c r="T83" s="14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3">
        <f t="shared" si="6"/>
        <v>41975.124340277776</v>
      </c>
      <c r="T84" s="14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3">
        <f t="shared" si="6"/>
        <v>42065.190694444449</v>
      </c>
      <c r="T85" s="14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3">
        <f t="shared" si="6"/>
        <v>41848.84002314815</v>
      </c>
      <c r="T86" s="14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3">
        <f t="shared" si="6"/>
        <v>42103.884930555556</v>
      </c>
      <c r="T87" s="14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3">
        <f t="shared" si="6"/>
        <v>42059.970729166671</v>
      </c>
      <c r="T88" s="14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3">
        <f t="shared" si="6"/>
        <v>42041.743090277778</v>
      </c>
      <c r="T89" s="14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3">
        <f t="shared" si="6"/>
        <v>41829.73715277778</v>
      </c>
      <c r="T90" s="14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3">
        <f t="shared" si="6"/>
        <v>41789.893599537041</v>
      </c>
      <c r="T91" s="14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81.538499999999999</v>
      </c>
      <c r="Q92" s="10" t="s">
        <v>8315</v>
      </c>
      <c r="R92" t="s">
        <v>8316</v>
      </c>
      <c r="S92" s="13">
        <f t="shared" si="6"/>
        <v>41833.660995370366</v>
      </c>
      <c r="T92" s="14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3">
        <f t="shared" si="6"/>
        <v>41914.590011574073</v>
      </c>
      <c r="T93" s="14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3">
        <f t="shared" si="6"/>
        <v>42611.261064814811</v>
      </c>
      <c r="T94" s="14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t="str">
        <f t="shared" si="5"/>
        <v>N/A</v>
      </c>
      <c r="Q95" s="10" t="s">
        <v>8315</v>
      </c>
      <c r="R95" t="s">
        <v>8316</v>
      </c>
      <c r="S95" s="13">
        <f t="shared" si="6"/>
        <v>42253.633159722223</v>
      </c>
      <c r="T95" s="14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3">
        <f t="shared" si="6"/>
        <v>42295.891828703709</v>
      </c>
      <c r="T96" s="14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3">
        <f t="shared" si="6"/>
        <v>42402.947002314817</v>
      </c>
      <c r="T97" s="14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3">
        <f t="shared" si="6"/>
        <v>42509.814108796301</v>
      </c>
      <c r="T98" s="14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13.1111</v>
      </c>
      <c r="Q99" s="10" t="s">
        <v>8315</v>
      </c>
      <c r="R99" t="s">
        <v>8316</v>
      </c>
      <c r="S99" s="13">
        <f t="shared" si="6"/>
        <v>41977.004976851851</v>
      </c>
      <c r="T99" s="14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3">
        <f t="shared" si="6"/>
        <v>42171.758611111116</v>
      </c>
      <c r="T100" s="14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37.142899999999997</v>
      </c>
      <c r="Q101" s="10" t="s">
        <v>8315</v>
      </c>
      <c r="R101" t="s">
        <v>8316</v>
      </c>
      <c r="S101" s="13">
        <f t="shared" si="6"/>
        <v>42056.1324537037</v>
      </c>
      <c r="T101" s="14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t="str">
        <f t="shared" si="5"/>
        <v>N/A</v>
      </c>
      <c r="Q102" s="10" t="s">
        <v>8315</v>
      </c>
      <c r="R102" t="s">
        <v>8316</v>
      </c>
      <c r="S102" s="13">
        <f t="shared" si="6"/>
        <v>41867.652280092596</v>
      </c>
      <c r="T102" s="14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128.27379999999999</v>
      </c>
      <c r="Q103" s="10" t="s">
        <v>8315</v>
      </c>
      <c r="R103" t="s">
        <v>8316</v>
      </c>
      <c r="S103" s="13">
        <f t="shared" si="6"/>
        <v>41779.657870370371</v>
      </c>
      <c r="T103" s="14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47.2727</v>
      </c>
      <c r="Q104" s="10" t="s">
        <v>8315</v>
      </c>
      <c r="R104" t="s">
        <v>8316</v>
      </c>
      <c r="S104" s="13">
        <f t="shared" si="6"/>
        <v>42679.958472222221</v>
      </c>
      <c r="T104" s="14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3">
        <f t="shared" si="6"/>
        <v>42032.250208333338</v>
      </c>
      <c r="T105" s="14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3">
        <f t="shared" si="6"/>
        <v>41793.191875000004</v>
      </c>
      <c r="T106" s="14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3">
        <f t="shared" si="6"/>
        <v>41843.775011574071</v>
      </c>
      <c r="T107" s="14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3">
        <f t="shared" si="6"/>
        <v>42136.092488425929</v>
      </c>
      <c r="T108" s="14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3">
        <f t="shared" si="6"/>
        <v>42317.826377314821</v>
      </c>
      <c r="T109" s="14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t="str">
        <f t="shared" si="5"/>
        <v>N/A</v>
      </c>
      <c r="Q110" s="10" t="s">
        <v>8315</v>
      </c>
      <c r="R110" t="s">
        <v>8316</v>
      </c>
      <c r="S110" s="13">
        <f t="shared" si="6"/>
        <v>42186.01116898148</v>
      </c>
      <c r="T110" s="14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3">
        <f t="shared" si="6"/>
        <v>42095.229166666672</v>
      </c>
      <c r="T111" s="14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3">
        <f t="shared" si="6"/>
        <v>41906.819513888891</v>
      </c>
      <c r="T112" s="14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3">
        <f t="shared" si="6"/>
        <v>41834.135370370372</v>
      </c>
      <c r="T113" s="14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3">
        <f t="shared" si="6"/>
        <v>41863.359282407408</v>
      </c>
      <c r="T114" s="14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61.666699999999999</v>
      </c>
      <c r="Q115" s="10" t="s">
        <v>8315</v>
      </c>
      <c r="R115" t="s">
        <v>8316</v>
      </c>
      <c r="S115" s="13">
        <f t="shared" si="6"/>
        <v>42224.756909722222</v>
      </c>
      <c r="T115" s="14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83.138900000000007</v>
      </c>
      <c r="Q116" s="10" t="s">
        <v>8315</v>
      </c>
      <c r="R116" t="s">
        <v>8316</v>
      </c>
      <c r="S116" s="13">
        <f t="shared" si="6"/>
        <v>41939.8122337963</v>
      </c>
      <c r="T116" s="14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3">
        <f t="shared" si="6"/>
        <v>42059.270023148143</v>
      </c>
      <c r="T117" s="14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142.8571</v>
      </c>
      <c r="Q118" s="10" t="s">
        <v>8315</v>
      </c>
      <c r="R118" t="s">
        <v>8316</v>
      </c>
      <c r="S118" s="13">
        <f t="shared" si="6"/>
        <v>42308.211215277777</v>
      </c>
      <c r="T118" s="14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10.166700000000001</v>
      </c>
      <c r="Q119" s="10" t="s">
        <v>8315</v>
      </c>
      <c r="R119" t="s">
        <v>8316</v>
      </c>
      <c r="S119" s="13">
        <f t="shared" si="6"/>
        <v>42020.768634259264</v>
      </c>
      <c r="T119" s="14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3">
        <f t="shared" si="6"/>
        <v>41786.959745370368</v>
      </c>
      <c r="T120" s="14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3">
        <f t="shared" si="6"/>
        <v>41820.870821759258</v>
      </c>
      <c r="T121" s="14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3">
        <f t="shared" si="6"/>
        <v>42265.683182870373</v>
      </c>
      <c r="T122" s="14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32.357100000000003</v>
      </c>
      <c r="Q123" s="10" t="s">
        <v>8315</v>
      </c>
      <c r="R123" t="s">
        <v>8316</v>
      </c>
      <c r="S123" s="13">
        <f t="shared" si="6"/>
        <v>42601.827141203699</v>
      </c>
      <c r="T123" s="14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t="str">
        <f t="shared" si="5"/>
        <v>N/A</v>
      </c>
      <c r="Q124" s="10" t="s">
        <v>8315</v>
      </c>
      <c r="R124" t="s">
        <v>8316</v>
      </c>
      <c r="S124" s="13">
        <f t="shared" si="6"/>
        <v>42228.151701388888</v>
      </c>
      <c r="T124" s="14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3">
        <f t="shared" si="6"/>
        <v>42415.168564814812</v>
      </c>
      <c r="T125" s="14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91.833299999999994</v>
      </c>
      <c r="Q126" s="10" t="s">
        <v>8315</v>
      </c>
      <c r="R126" t="s">
        <v>8316</v>
      </c>
      <c r="S126" s="13">
        <f t="shared" si="6"/>
        <v>42538.968310185184</v>
      </c>
      <c r="T126" s="14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45.833300000000001</v>
      </c>
      <c r="Q127" s="10" t="s">
        <v>8315</v>
      </c>
      <c r="R127" t="s">
        <v>8316</v>
      </c>
      <c r="S127" s="13">
        <f t="shared" si="6"/>
        <v>42233.671747685185</v>
      </c>
      <c r="T127" s="14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t="str">
        <f t="shared" si="5"/>
        <v>N/A</v>
      </c>
      <c r="Q128" s="10" t="s">
        <v>8315</v>
      </c>
      <c r="R128" t="s">
        <v>8316</v>
      </c>
      <c r="S128" s="13">
        <f t="shared" si="6"/>
        <v>42675.262962962966</v>
      </c>
      <c r="T128" s="14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3">
        <f t="shared" si="6"/>
        <v>42534.631481481483</v>
      </c>
      <c r="T129" s="14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IFERROR(ROUND(E130/L130,4),"N/A")</f>
        <v>79.400000000000006</v>
      </c>
      <c r="Q130" s="10" t="s">
        <v>8315</v>
      </c>
      <c r="R130" t="s">
        <v>8316</v>
      </c>
      <c r="S130" s="13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3">
        <f t="shared" si="10"/>
        <v>41961.492488425924</v>
      </c>
      <c r="T131" s="14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3">
        <f t="shared" si="10"/>
        <v>41940.587233796294</v>
      </c>
      <c r="T132" s="14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 t="str">
        <f t="shared" si="9"/>
        <v>N/A</v>
      </c>
      <c r="Q133" s="10" t="s">
        <v>8315</v>
      </c>
      <c r="R133" t="s">
        <v>8316</v>
      </c>
      <c r="S133" s="13">
        <f t="shared" si="10"/>
        <v>42111.904097222221</v>
      </c>
      <c r="T133" s="14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137.07689999999999</v>
      </c>
      <c r="Q134" s="10" t="s">
        <v>8315</v>
      </c>
      <c r="R134" t="s">
        <v>8316</v>
      </c>
      <c r="S134" s="13">
        <f t="shared" si="10"/>
        <v>42279.778564814813</v>
      </c>
      <c r="T134" s="14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t="str">
        <f t="shared" si="9"/>
        <v>N/A</v>
      </c>
      <c r="Q135" s="10" t="s">
        <v>8315</v>
      </c>
      <c r="R135" t="s">
        <v>8316</v>
      </c>
      <c r="S135" s="13">
        <f t="shared" si="10"/>
        <v>42213.662905092591</v>
      </c>
      <c r="T135" s="14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3">
        <f t="shared" si="10"/>
        <v>42109.801712962959</v>
      </c>
      <c r="T136" s="14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3">
        <f t="shared" si="10"/>
        <v>42031.833587962959</v>
      </c>
      <c r="T137" s="14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3">
        <f t="shared" si="10"/>
        <v>42615.142870370371</v>
      </c>
      <c r="T138" s="14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3">
        <f t="shared" si="10"/>
        <v>42439.702314814815</v>
      </c>
      <c r="T139" s="14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3">
        <f t="shared" si="10"/>
        <v>42243.790393518517</v>
      </c>
      <c r="T140" s="14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 t="str">
        <f t="shared" si="9"/>
        <v>N/A</v>
      </c>
      <c r="Q141" s="10" t="s">
        <v>8315</v>
      </c>
      <c r="R141" t="s">
        <v>8316</v>
      </c>
      <c r="S141" s="13">
        <f t="shared" si="10"/>
        <v>42550.048449074078</v>
      </c>
      <c r="T141" s="14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53.125</v>
      </c>
      <c r="Q142" s="10" t="s">
        <v>8315</v>
      </c>
      <c r="R142" t="s">
        <v>8316</v>
      </c>
      <c r="S142" s="13">
        <f t="shared" si="10"/>
        <v>42306.848854166667</v>
      </c>
      <c r="T142" s="14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 t="str">
        <f t="shared" si="9"/>
        <v>N/A</v>
      </c>
      <c r="Q143" s="10" t="s">
        <v>8315</v>
      </c>
      <c r="R143" t="s">
        <v>8316</v>
      </c>
      <c r="S143" s="13">
        <f t="shared" si="10"/>
        <v>42457.932025462964</v>
      </c>
      <c r="T143" s="14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3">
        <f t="shared" si="10"/>
        <v>42513.976319444439</v>
      </c>
      <c r="T144" s="14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40.0625</v>
      </c>
      <c r="Q145" s="10" t="s">
        <v>8315</v>
      </c>
      <c r="R145" t="s">
        <v>8316</v>
      </c>
      <c r="S145" s="13">
        <f t="shared" si="10"/>
        <v>41816.950370370374</v>
      </c>
      <c r="T145" s="14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24.333300000000001</v>
      </c>
      <c r="Q146" s="10" t="s">
        <v>8315</v>
      </c>
      <c r="R146" t="s">
        <v>8316</v>
      </c>
      <c r="S146" s="13">
        <f t="shared" si="10"/>
        <v>41880.788842592592</v>
      </c>
      <c r="T146" s="14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3">
        <f t="shared" si="10"/>
        <v>42342.845555555556</v>
      </c>
      <c r="T147" s="14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3">
        <f t="shared" si="10"/>
        <v>42053.722060185188</v>
      </c>
      <c r="T148" s="14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3">
        <f t="shared" si="10"/>
        <v>42414.235879629632</v>
      </c>
      <c r="T149" s="14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3">
        <f t="shared" si="10"/>
        <v>41801.711550925924</v>
      </c>
      <c r="T150" s="14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3">
        <f t="shared" si="10"/>
        <v>42770.290590277778</v>
      </c>
      <c r="T151" s="14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47.909100000000002</v>
      </c>
      <c r="Q152" s="10" t="s">
        <v>8315</v>
      </c>
      <c r="R152" t="s">
        <v>8316</v>
      </c>
      <c r="S152" s="13">
        <f t="shared" si="10"/>
        <v>42452.815659722226</v>
      </c>
      <c r="T152" s="14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35.166699999999999</v>
      </c>
      <c r="Q153" s="10" t="s">
        <v>8315</v>
      </c>
      <c r="R153" t="s">
        <v>8316</v>
      </c>
      <c r="S153" s="13">
        <f t="shared" si="10"/>
        <v>42601.854699074072</v>
      </c>
      <c r="T153" s="14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3">
        <f t="shared" si="10"/>
        <v>42447.863553240735</v>
      </c>
      <c r="T154" s="14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22.666699999999999</v>
      </c>
      <c r="Q155" s="10" t="s">
        <v>8315</v>
      </c>
      <c r="R155" t="s">
        <v>8316</v>
      </c>
      <c r="S155" s="13">
        <f t="shared" si="10"/>
        <v>41811.536180555559</v>
      </c>
      <c r="T155" s="14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26.375</v>
      </c>
      <c r="Q156" s="10" t="s">
        <v>8315</v>
      </c>
      <c r="R156" t="s">
        <v>8316</v>
      </c>
      <c r="S156" s="13">
        <f t="shared" si="10"/>
        <v>41981.067523148144</v>
      </c>
      <c r="T156" s="14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105.54049999999999</v>
      </c>
      <c r="Q157" s="10" t="s">
        <v>8315</v>
      </c>
      <c r="R157" t="s">
        <v>8316</v>
      </c>
      <c r="S157" s="13">
        <f t="shared" si="10"/>
        <v>42469.68414351852</v>
      </c>
      <c r="T157" s="14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t="str">
        <f t="shared" si="9"/>
        <v>N/A</v>
      </c>
      <c r="Q158" s="10" t="s">
        <v>8315</v>
      </c>
      <c r="R158" t="s">
        <v>8316</v>
      </c>
      <c r="S158" s="13">
        <f t="shared" si="10"/>
        <v>42534.866875</v>
      </c>
      <c r="T158" s="14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3">
        <f t="shared" si="10"/>
        <v>41830.858344907407</v>
      </c>
      <c r="T159" s="14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3">
        <f t="shared" si="10"/>
        <v>42543.788564814815</v>
      </c>
      <c r="T160" s="14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3">
        <f t="shared" si="10"/>
        <v>41975.642974537041</v>
      </c>
      <c r="T161" s="14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64.285700000000006</v>
      </c>
      <c r="Q162" s="10" t="s">
        <v>8315</v>
      </c>
      <c r="R162" t="s">
        <v>8316</v>
      </c>
      <c r="S162" s="13">
        <f t="shared" si="10"/>
        <v>41795.598923611113</v>
      </c>
      <c r="T162" s="14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3">
        <f t="shared" si="10"/>
        <v>42508.179965277777</v>
      </c>
      <c r="T163" s="14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84.282600000000002</v>
      </c>
      <c r="Q164" s="10" t="s">
        <v>8315</v>
      </c>
      <c r="R164" t="s">
        <v>8316</v>
      </c>
      <c r="S164" s="13">
        <f t="shared" si="10"/>
        <v>41747.86986111111</v>
      </c>
      <c r="T164" s="14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33.736800000000002</v>
      </c>
      <c r="Q165" s="10" t="s">
        <v>8315</v>
      </c>
      <c r="R165" t="s">
        <v>8316</v>
      </c>
      <c r="S165" s="13">
        <f t="shared" si="10"/>
        <v>42399.707407407404</v>
      </c>
      <c r="T165" s="14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3">
        <f t="shared" si="10"/>
        <v>42230.08116898148</v>
      </c>
      <c r="T166" s="14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t="str">
        <f t="shared" si="9"/>
        <v>N/A</v>
      </c>
      <c r="Q167" s="10" t="s">
        <v>8315</v>
      </c>
      <c r="R167" t="s">
        <v>8316</v>
      </c>
      <c r="S167" s="13">
        <f t="shared" si="10"/>
        <v>42286.749780092592</v>
      </c>
      <c r="T167" s="14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3">
        <f t="shared" si="10"/>
        <v>42125.644467592589</v>
      </c>
      <c r="T168" s="14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60.1111</v>
      </c>
      <c r="Q169" s="10" t="s">
        <v>8315</v>
      </c>
      <c r="R169" t="s">
        <v>8316</v>
      </c>
      <c r="S169" s="13">
        <f t="shared" si="10"/>
        <v>42289.94049768518</v>
      </c>
      <c r="T169" s="14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3">
        <f t="shared" si="10"/>
        <v>42107.864722222221</v>
      </c>
      <c r="T170" s="14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3">
        <f t="shared" si="10"/>
        <v>41809.389930555553</v>
      </c>
      <c r="T171" s="14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29.235299999999999</v>
      </c>
      <c r="Q172" s="10" t="s">
        <v>8315</v>
      </c>
      <c r="R172" t="s">
        <v>8316</v>
      </c>
      <c r="S172" s="13">
        <f t="shared" si="10"/>
        <v>41950.26694444444</v>
      </c>
      <c r="T172" s="14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59.583300000000001</v>
      </c>
      <c r="Q173" s="10" t="s">
        <v>8315</v>
      </c>
      <c r="R173" t="s">
        <v>8316</v>
      </c>
      <c r="S173" s="13">
        <f t="shared" si="10"/>
        <v>42061.963263888887</v>
      </c>
      <c r="T173" s="14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82.571399999999997</v>
      </c>
      <c r="Q174" s="10" t="s">
        <v>8315</v>
      </c>
      <c r="R174" t="s">
        <v>8316</v>
      </c>
      <c r="S174" s="13">
        <f t="shared" si="10"/>
        <v>41842.828680555554</v>
      </c>
      <c r="T174" s="14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3">
        <f t="shared" si="10"/>
        <v>42437.64534722222</v>
      </c>
      <c r="T175" s="14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3">
        <f t="shared" si="10"/>
        <v>41879.043530092589</v>
      </c>
      <c r="T176" s="14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3">
        <f t="shared" si="10"/>
        <v>42020.587349537032</v>
      </c>
      <c r="T177" s="14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3">
        <f t="shared" si="10"/>
        <v>41890.16269675926</v>
      </c>
      <c r="T178" s="14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3">
        <f t="shared" si="10"/>
        <v>41872.807696759257</v>
      </c>
      <c r="T179" s="14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3">
        <f t="shared" si="10"/>
        <v>42391.772997685184</v>
      </c>
      <c r="T180" s="14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3">
        <f t="shared" si="10"/>
        <v>41848.772928240738</v>
      </c>
      <c r="T181" s="14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45.842100000000002</v>
      </c>
      <c r="Q182" s="10" t="s">
        <v>8315</v>
      </c>
      <c r="R182" t="s">
        <v>8316</v>
      </c>
      <c r="S182" s="13">
        <f t="shared" si="10"/>
        <v>41921.770439814813</v>
      </c>
      <c r="T182" s="14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3">
        <f t="shared" si="10"/>
        <v>42021.301192129627</v>
      </c>
      <c r="T183" s="14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t="str">
        <f t="shared" si="9"/>
        <v>N/A</v>
      </c>
      <c r="Q184" s="10" t="s">
        <v>8315</v>
      </c>
      <c r="R184" t="s">
        <v>8316</v>
      </c>
      <c r="S184" s="13">
        <f t="shared" si="10"/>
        <v>42419.246168981481</v>
      </c>
      <c r="T184" s="14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3">
        <f t="shared" si="10"/>
        <v>42174.780821759254</v>
      </c>
      <c r="T185" s="14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3">
        <f t="shared" si="10"/>
        <v>41856.672152777777</v>
      </c>
      <c r="T186" s="14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3">
        <f t="shared" si="10"/>
        <v>42417.675879629634</v>
      </c>
      <c r="T187" s="14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33.333300000000001</v>
      </c>
      <c r="Q188" s="10" t="s">
        <v>8315</v>
      </c>
      <c r="R188" t="s">
        <v>8316</v>
      </c>
      <c r="S188" s="13">
        <f t="shared" si="10"/>
        <v>42057.190960648149</v>
      </c>
      <c r="T188" s="14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3">
        <f t="shared" si="10"/>
        <v>41878.911550925928</v>
      </c>
      <c r="T189" s="14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63.558399999999999</v>
      </c>
      <c r="Q190" s="10" t="s">
        <v>8315</v>
      </c>
      <c r="R190" t="s">
        <v>8316</v>
      </c>
      <c r="S190" s="13">
        <f t="shared" si="10"/>
        <v>41990.584108796291</v>
      </c>
      <c r="T190" s="14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t="str">
        <f t="shared" si="9"/>
        <v>N/A</v>
      </c>
      <c r="Q191" s="10" t="s">
        <v>8315</v>
      </c>
      <c r="R191" t="s">
        <v>8316</v>
      </c>
      <c r="S191" s="13">
        <f t="shared" si="10"/>
        <v>42408.999571759254</v>
      </c>
      <c r="T191" s="14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3">
        <f t="shared" si="10"/>
        <v>42217.670104166667</v>
      </c>
      <c r="T192" s="14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t="str">
        <f t="shared" si="9"/>
        <v>N/A</v>
      </c>
      <c r="Q193" s="10" t="s">
        <v>8315</v>
      </c>
      <c r="R193" t="s">
        <v>8316</v>
      </c>
      <c r="S193" s="13">
        <f t="shared" si="10"/>
        <v>42282.655543981484</v>
      </c>
      <c r="T193" s="14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IFERROR(ROUND(E194/L194,4),"N/A")</f>
        <v>30.714300000000001</v>
      </c>
      <c r="Q194" s="10" t="s">
        <v>8315</v>
      </c>
      <c r="R194" t="s">
        <v>8316</v>
      </c>
      <c r="S194" s="13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3">
        <f t="shared" si="14"/>
        <v>41765.938657407409</v>
      </c>
      <c r="T195" s="14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t="str">
        <f t="shared" si="13"/>
        <v>N/A</v>
      </c>
      <c r="Q196" s="10" t="s">
        <v>8315</v>
      </c>
      <c r="R196" t="s">
        <v>8316</v>
      </c>
      <c r="S196" s="13">
        <f t="shared" si="14"/>
        <v>42322.025115740747</v>
      </c>
      <c r="T196" s="14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66.666700000000006</v>
      </c>
      <c r="Q197" s="10" t="s">
        <v>8315</v>
      </c>
      <c r="R197" t="s">
        <v>8316</v>
      </c>
      <c r="S197" s="13">
        <f t="shared" si="14"/>
        <v>42374.655081018514</v>
      </c>
      <c r="T197" s="14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 t="str">
        <f t="shared" si="13"/>
        <v>N/A</v>
      </c>
      <c r="Q198" s="10" t="s">
        <v>8315</v>
      </c>
      <c r="R198" t="s">
        <v>8316</v>
      </c>
      <c r="S198" s="13">
        <f t="shared" si="14"/>
        <v>41941.585231481484</v>
      </c>
      <c r="T198" s="14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3">
        <f t="shared" si="14"/>
        <v>42293.809212962966</v>
      </c>
      <c r="T199" s="14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3">
        <f t="shared" si="14"/>
        <v>42067.947337962964</v>
      </c>
      <c r="T200" s="14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3">
        <f t="shared" si="14"/>
        <v>41903.882951388885</v>
      </c>
      <c r="T201" s="14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166.05879999999999</v>
      </c>
      <c r="Q202" s="10" t="s">
        <v>8315</v>
      </c>
      <c r="R202" t="s">
        <v>8316</v>
      </c>
      <c r="S202" s="13">
        <f t="shared" si="14"/>
        <v>41804.937083333331</v>
      </c>
      <c r="T202" s="14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3">
        <f t="shared" si="14"/>
        <v>42497.070775462969</v>
      </c>
      <c r="T203" s="14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3">
        <f t="shared" si="14"/>
        <v>41869.798726851855</v>
      </c>
      <c r="T204" s="14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3">
        <f t="shared" si="14"/>
        <v>42305.670914351853</v>
      </c>
      <c r="T205" s="14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3">
        <f t="shared" si="14"/>
        <v>42144.231527777782</v>
      </c>
      <c r="T206" s="14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3">
        <f t="shared" si="14"/>
        <v>41995.084074074075</v>
      </c>
      <c r="T207" s="14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3">
        <f t="shared" si="14"/>
        <v>42074.219699074078</v>
      </c>
      <c r="T208" s="14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38.333300000000001</v>
      </c>
      <c r="Q209" s="10" t="s">
        <v>8315</v>
      </c>
      <c r="R209" t="s">
        <v>8316</v>
      </c>
      <c r="S209" s="13">
        <f t="shared" si="14"/>
        <v>41904.650578703702</v>
      </c>
      <c r="T209" s="14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3">
        <f t="shared" si="14"/>
        <v>41991.022488425922</v>
      </c>
      <c r="T210" s="14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3">
        <f t="shared" si="14"/>
        <v>42169.958506944444</v>
      </c>
      <c r="T211" s="14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3">
        <f t="shared" si="14"/>
        <v>41905.636469907404</v>
      </c>
      <c r="T212" s="14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t="str">
        <f t="shared" si="13"/>
        <v>N/A</v>
      </c>
      <c r="Q213" s="10" t="s">
        <v>8315</v>
      </c>
      <c r="R213" t="s">
        <v>8316</v>
      </c>
      <c r="S213" s="13">
        <f t="shared" si="14"/>
        <v>41761.810150462967</v>
      </c>
      <c r="T213" s="14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86.615399999999994</v>
      </c>
      <c r="Q214" s="10" t="s">
        <v>8315</v>
      </c>
      <c r="R214" t="s">
        <v>8316</v>
      </c>
      <c r="S214" s="13">
        <f t="shared" si="14"/>
        <v>41865.878657407404</v>
      </c>
      <c r="T214" s="14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 t="str">
        <f t="shared" si="13"/>
        <v>N/A</v>
      </c>
      <c r="Q215" s="10" t="s">
        <v>8315</v>
      </c>
      <c r="R215" t="s">
        <v>8316</v>
      </c>
      <c r="S215" s="13">
        <f t="shared" si="14"/>
        <v>42613.841261574074</v>
      </c>
      <c r="T215" s="14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88.333299999999994</v>
      </c>
      <c r="Q216" s="10" t="s">
        <v>8315</v>
      </c>
      <c r="R216" t="s">
        <v>8316</v>
      </c>
      <c r="S216" s="13">
        <f t="shared" si="14"/>
        <v>42534.933321759265</v>
      </c>
      <c r="T216" s="14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3">
        <f t="shared" si="14"/>
        <v>42446.060694444444</v>
      </c>
      <c r="T217" s="14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t="str">
        <f t="shared" si="13"/>
        <v>N/A</v>
      </c>
      <c r="Q218" s="10" t="s">
        <v>8315</v>
      </c>
      <c r="R218" t="s">
        <v>8316</v>
      </c>
      <c r="S218" s="13">
        <f t="shared" si="14"/>
        <v>42421.141469907408</v>
      </c>
      <c r="T218" s="14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163.33330000000001</v>
      </c>
      <c r="Q219" s="10" t="s">
        <v>8315</v>
      </c>
      <c r="R219" t="s">
        <v>8316</v>
      </c>
      <c r="S219" s="13">
        <f t="shared" si="14"/>
        <v>42523.739212962959</v>
      </c>
      <c r="T219" s="14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3">
        <f t="shared" si="14"/>
        <v>41833.951516203706</v>
      </c>
      <c r="T220" s="14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3">
        <f t="shared" si="14"/>
        <v>42479.039212962962</v>
      </c>
      <c r="T221" s="14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179.11760000000001</v>
      </c>
      <c r="Q222" s="10" t="s">
        <v>8315</v>
      </c>
      <c r="R222" t="s">
        <v>8316</v>
      </c>
      <c r="S222" s="13">
        <f t="shared" si="14"/>
        <v>42235.117476851854</v>
      </c>
      <c r="T222" s="14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3">
        <f t="shared" si="14"/>
        <v>42718.963599537034</v>
      </c>
      <c r="T223" s="14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3">
        <f t="shared" si="14"/>
        <v>42031.666898148149</v>
      </c>
      <c r="T224" s="14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3">
        <f t="shared" si="14"/>
        <v>42078.34520833334</v>
      </c>
      <c r="T225" s="14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 t="str">
        <f t="shared" si="13"/>
        <v>N/A</v>
      </c>
      <c r="Q226" s="10" t="s">
        <v>8315</v>
      </c>
      <c r="R226" t="s">
        <v>8316</v>
      </c>
      <c r="S226" s="13">
        <f t="shared" si="14"/>
        <v>41905.795706018522</v>
      </c>
      <c r="T226" s="14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3">
        <f t="shared" si="14"/>
        <v>42695.7105787037</v>
      </c>
      <c r="T227" s="14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3">
        <f t="shared" si="14"/>
        <v>42510.938900462963</v>
      </c>
      <c r="T228" s="14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t="str">
        <f t="shared" si="13"/>
        <v>N/A</v>
      </c>
      <c r="Q229" s="10" t="s">
        <v>8315</v>
      </c>
      <c r="R229" t="s">
        <v>8316</v>
      </c>
      <c r="S229" s="13">
        <f t="shared" si="14"/>
        <v>42511.698101851856</v>
      </c>
      <c r="T229" s="14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29.166699999999999</v>
      </c>
      <c r="Q230" s="10" t="s">
        <v>8315</v>
      </c>
      <c r="R230" t="s">
        <v>8316</v>
      </c>
      <c r="S230" s="13">
        <f t="shared" si="14"/>
        <v>42041.581307870365</v>
      </c>
      <c r="T230" s="14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3">
        <f t="shared" si="14"/>
        <v>42307.189270833333</v>
      </c>
      <c r="T231" s="14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3">
        <f t="shared" si="14"/>
        <v>42353.761759259258</v>
      </c>
      <c r="T232" s="14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3">
        <f t="shared" si="14"/>
        <v>42058.603877314818</v>
      </c>
      <c r="T233" s="14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3">
        <f t="shared" si="14"/>
        <v>42304.940960648149</v>
      </c>
      <c r="T234" s="14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 t="str">
        <f t="shared" si="13"/>
        <v>N/A</v>
      </c>
      <c r="Q235" s="10" t="s">
        <v>8315</v>
      </c>
      <c r="R235" t="s">
        <v>8316</v>
      </c>
      <c r="S235" s="13">
        <f t="shared" si="14"/>
        <v>42538.742893518516</v>
      </c>
      <c r="T235" s="14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3">
        <f t="shared" si="14"/>
        <v>42122.732499999998</v>
      </c>
      <c r="T236" s="14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10.666700000000001</v>
      </c>
      <c r="Q237" s="10" t="s">
        <v>8315</v>
      </c>
      <c r="R237" t="s">
        <v>8316</v>
      </c>
      <c r="S237" s="13">
        <f t="shared" si="14"/>
        <v>42209.67288194444</v>
      </c>
      <c r="T237" s="14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3">
        <f t="shared" si="14"/>
        <v>41990.506377314814</v>
      </c>
      <c r="T238" s="14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3">
        <f t="shared" si="14"/>
        <v>42039.194988425923</v>
      </c>
      <c r="T239" s="14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3">
        <f t="shared" si="14"/>
        <v>41890.086805555555</v>
      </c>
      <c r="T240" s="14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 t="str">
        <f t="shared" si="13"/>
        <v>N/A</v>
      </c>
      <c r="Q241" s="10" t="s">
        <v>8315</v>
      </c>
      <c r="R241" t="s">
        <v>8316</v>
      </c>
      <c r="S241" s="13">
        <f t="shared" si="14"/>
        <v>42495.722187499996</v>
      </c>
      <c r="T241" s="14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3">
        <f t="shared" si="14"/>
        <v>42570.850381944445</v>
      </c>
      <c r="T242" s="14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 t="str">
        <f t="shared" si="13"/>
        <v>N/A</v>
      </c>
      <c r="Q243" s="10" t="s">
        <v>8315</v>
      </c>
      <c r="R243" t="s">
        <v>8316</v>
      </c>
      <c r="S243" s="13">
        <f t="shared" si="14"/>
        <v>41927.124884259261</v>
      </c>
      <c r="T243" s="14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t="str">
        <f t="shared" si="13"/>
        <v>N/A</v>
      </c>
      <c r="Q244" s="10" t="s">
        <v>8315</v>
      </c>
      <c r="R244" t="s">
        <v>8316</v>
      </c>
      <c r="S244" s="13">
        <f t="shared" si="14"/>
        <v>42730.903726851851</v>
      </c>
      <c r="T244" s="14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22.833300000000001</v>
      </c>
      <c r="Q245" s="10" t="s">
        <v>8315</v>
      </c>
      <c r="R245" t="s">
        <v>8316</v>
      </c>
      <c r="S245" s="13">
        <f t="shared" si="14"/>
        <v>42475.848067129627</v>
      </c>
      <c r="T245" s="14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16.666699999999999</v>
      </c>
      <c r="Q246" s="10" t="s">
        <v>8315</v>
      </c>
      <c r="R246" t="s">
        <v>8316</v>
      </c>
      <c r="S246" s="13">
        <f t="shared" si="14"/>
        <v>42188.83293981482</v>
      </c>
      <c r="T246" s="14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106.9697</v>
      </c>
      <c r="Q247" s="10" t="s">
        <v>8315</v>
      </c>
      <c r="R247" t="s">
        <v>8316</v>
      </c>
      <c r="S247" s="13">
        <f t="shared" si="14"/>
        <v>42053.049375000002</v>
      </c>
      <c r="T247" s="14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3">
        <f t="shared" si="14"/>
        <v>41883.916678240741</v>
      </c>
      <c r="T248" s="14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3">
        <f t="shared" si="14"/>
        <v>42767.031678240746</v>
      </c>
      <c r="T249" s="14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15.666700000000001</v>
      </c>
      <c r="Q250" s="10" t="s">
        <v>8315</v>
      </c>
      <c r="R250" t="s">
        <v>8316</v>
      </c>
      <c r="S250" s="13">
        <f t="shared" si="14"/>
        <v>42029.135879629626</v>
      </c>
      <c r="T250" s="14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3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"succesful"</formula>
    </cfRule>
    <cfRule type="cellIs" dxfId="0" priority="6" operator="equal">
      <formula>"live"</formula>
    </cfRule>
  </conditionalFormatting>
  <conditionalFormatting sqref="O1:Q1 O2:O251 S1:T1">
    <cfRule type="colorScale" priority="1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66D9-F05D-4B4B-934A-DD9FF2A221F0}">
  <dimension ref="A1:C15"/>
  <sheetViews>
    <sheetView workbookViewId="0">
      <selection activeCell="J28" sqref="J28"/>
    </sheetView>
  </sheetViews>
  <sheetFormatPr defaultRowHeight="14.4" x14ac:dyDescent="0.3"/>
  <cols>
    <col min="1" max="1" width="24.5546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8393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t="s">
        <v>8394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8395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8390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8391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8397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8398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8399</v>
      </c>
      <c r="B14" s="16">
        <f>B12-B13</f>
        <v>3982.4925000000003</v>
      </c>
      <c r="C14" s="16">
        <f>C12-C13</f>
        <v>491.75</v>
      </c>
    </row>
    <row r="15" spans="1:3" x14ac:dyDescent="0.3">
      <c r="B15" s="16"/>
      <c r="C15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0E00-504A-4161-A0B8-68E1D7B17C02}">
  <dimension ref="A1:C8"/>
  <sheetViews>
    <sheetView zoomScale="120" zoomScaleNormal="120" workbookViewId="0">
      <selection activeCell="G51" sqref="G5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1" bestFit="1" customWidth="1"/>
    <col min="4" max="4" width="3.88671875" bestFit="1" customWidth="1"/>
    <col min="5" max="5" width="9.44140625" bestFit="1" customWidth="1"/>
    <col min="6" max="6" width="10.88671875" bestFit="1" customWidth="1"/>
  </cols>
  <sheetData>
    <row r="1" spans="1:3" x14ac:dyDescent="0.3">
      <c r="A1" s="11" t="s">
        <v>8222</v>
      </c>
      <c r="B1" t="s">
        <v>8223</v>
      </c>
    </row>
    <row r="3" spans="1:3" x14ac:dyDescent="0.3">
      <c r="A3" s="11" t="s">
        <v>8363</v>
      </c>
      <c r="B3" s="11" t="s">
        <v>8359</v>
      </c>
    </row>
    <row r="4" spans="1:3" x14ac:dyDescent="0.3">
      <c r="A4" s="11" t="s">
        <v>8362</v>
      </c>
      <c r="B4" t="s">
        <v>8220</v>
      </c>
      <c r="C4" t="s">
        <v>8360</v>
      </c>
    </row>
    <row r="5" spans="1:3" x14ac:dyDescent="0.3">
      <c r="A5" s="12" t="s">
        <v>8303</v>
      </c>
      <c r="B5">
        <v>40</v>
      </c>
      <c r="C5">
        <v>40</v>
      </c>
    </row>
    <row r="6" spans="1:3" x14ac:dyDescent="0.3">
      <c r="A6" s="12" t="s">
        <v>8269</v>
      </c>
      <c r="B6">
        <v>250</v>
      </c>
      <c r="C6">
        <v>250</v>
      </c>
    </row>
    <row r="7" spans="1:3" x14ac:dyDescent="0.3">
      <c r="A7" s="12" t="s">
        <v>8301</v>
      </c>
      <c r="B7">
        <v>59</v>
      </c>
      <c r="C7">
        <v>59</v>
      </c>
    </row>
    <row r="8" spans="1:3" x14ac:dyDescent="0.3">
      <c r="A8" s="12" t="s">
        <v>8360</v>
      </c>
      <c r="B8">
        <v>349</v>
      </c>
      <c r="C8">
        <v>349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F45E7-F9E4-48AF-90AC-D3D332D1AE7D}">
  <dimension ref="A1:E7"/>
  <sheetViews>
    <sheetView workbookViewId="0">
      <selection activeCell="F13" sqref="F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8361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2" t="s">
        <v>8360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01F32-A156-49EF-9BDA-7D71089971FF}">
  <dimension ref="A1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8361</v>
      </c>
    </row>
    <row r="4" spans="1:6" x14ac:dyDescent="0.3">
      <c r="A4" s="11" t="s">
        <v>8363</v>
      </c>
      <c r="B4" s="11" t="s">
        <v>8359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5" t="s">
        <v>8371</v>
      </c>
      <c r="C15">
        <v>50</v>
      </c>
      <c r="E15">
        <v>65</v>
      </c>
      <c r="F15">
        <v>115</v>
      </c>
    </row>
    <row r="16" spans="1:6" x14ac:dyDescent="0.3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5" t="s">
        <v>8360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5F664-6DEB-4294-A7C7-60676570A5E6}">
  <dimension ref="A1:F6"/>
  <sheetViews>
    <sheetView workbookViewId="0">
      <selection activeCell="F10" sqref="F10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51.794899999999998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36.071399999999997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33.025599999999997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44.923099999999998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36.610599999999998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Theather Outcomes by Launch Dat</vt:lpstr>
      <vt:lpstr>Kickstarter</vt:lpstr>
      <vt:lpstr>Outcomes Based on Goals</vt:lpstr>
      <vt:lpstr>Successful US Kickstarters</vt:lpstr>
      <vt:lpstr>Failed US Kickstarters</vt:lpstr>
      <vt:lpstr>Descriptive Statistics</vt:lpstr>
      <vt:lpstr>Category Statistics </vt:lpstr>
      <vt:lpstr>Subcategory Statistics</vt:lpstr>
      <vt:lpstr>Outcomes Based on Launch Date</vt:lpstr>
      <vt:lpstr>Edinburgh Reaserch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diego ibarra</cp:lastModifiedBy>
  <dcterms:created xsi:type="dcterms:W3CDTF">2017-04-20T15:17:24Z</dcterms:created>
  <dcterms:modified xsi:type="dcterms:W3CDTF">2022-09-14T04:33:19Z</dcterms:modified>
</cp:coreProperties>
</file>