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esktop\DA Class\"/>
    </mc:Choice>
  </mc:AlternateContent>
  <xr:revisionPtr revIDLastSave="0" documentId="13_ncr:1_{353D0109-53E7-4DD4-9BD2-4F0A447FB165}" xr6:coauthVersionLast="46" xr6:coauthVersionMax="46" xr10:uidLastSave="{00000000-0000-0000-0000-000000000000}"/>
  <bookViews>
    <workbookView xWindow="-109" yWindow="-109" windowWidth="26301" windowHeight="14305" xr2:uid="{00000000-000D-0000-FFFF-FFFF00000000}"/>
  </bookViews>
  <sheets>
    <sheet name="Kickstarter" sheetId="1" r:id="rId1"/>
    <sheet name="Failed US Video Games" sheetId="12" r:id="rId2"/>
    <sheet name="Failed US Kickstarters" sheetId="10" r:id="rId3"/>
    <sheet name="Descriptive Statistics" sheetId="11" r:id="rId4"/>
    <sheet name="Successful US Kickstarters" sheetId="9" r:id="rId5"/>
    <sheet name="Edinburgh Research" sheetId="7" r:id="rId6"/>
    <sheet name="Skill Drill" sheetId="8" r:id="rId7"/>
    <sheet name="Subcategory Statistics" sheetId="3" r:id="rId8"/>
    <sheet name="Outcomes based on Launch Date" sheetId="6" r:id="rId9"/>
    <sheet name="Category Statistics" sheetId="2" r:id="rId10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n.WorksheetConnection_KickstarterA1T41151" hidden="1">Kickstarter!$A$1:$T$4115</definedName>
  </definedNames>
  <calcPr calcId="181029"/>
  <pivotCaches>
    <pivotCache cacheId="0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Ended" columnId="Date Ended">
                <x16:calculatedTimeColumn columnName="Date Ended (Year)" columnId="Date Ended (Year)" contentType="years" isSelected="1"/>
                <x16:calculatedTimeColumn columnName="Date Ended (Quarter)" columnId="Date Ended (Quarter)" contentType="quarters" isSelected="1"/>
                <x16:calculatedTimeColumn columnName="Date Ended (Month Index)" columnId="Date Ended (Month Index)" contentType="monthsindex" isSelected="1"/>
                <x16:calculatedTimeColumn columnName="Date Ended (Month)" columnId="Date Ended (Month)" contentType="months" isSelected="1"/>
              </x16:modelTimeGrouping>
              <x16:modelTimeGrouping tableName="Range" columnName="Date Created" columnId="Date Created">
                <x16:calculatedTimeColumn columnName="Date Created (Year)" columnId="Date Created (Year)" contentType="years" isSelected="1"/>
                <x16:calculatedTimeColumn columnName="Date Created (Quarter)" columnId="Date Created (Quarter)" contentType="quarters" isSelected="1"/>
                <x16:calculatedTimeColumn columnName="Date Created (Month Index)" columnId="Date Created (Month Index)" contentType="monthsindex" isSelected="1"/>
                <x16:calculatedTimeColumn columnName="Date Created (Month)" columnId="Date Created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C17" i="11" l="1"/>
  <c r="B17" i="11"/>
  <c r="C6" i="11"/>
  <c r="B6" i="11"/>
  <c r="C19" i="11"/>
  <c r="C20" i="11" s="1"/>
  <c r="B19" i="11"/>
  <c r="B20" i="11" s="1"/>
  <c r="C18" i="11"/>
  <c r="B18" i="11"/>
  <c r="C8" i="11"/>
  <c r="C9" i="11" s="1"/>
  <c r="B8" i="11"/>
  <c r="B9" i="11" s="1"/>
  <c r="C7" i="11"/>
  <c r="B7" i="11"/>
  <c r="C16" i="11"/>
  <c r="C13" i="11"/>
  <c r="C5" i="11"/>
  <c r="C2" i="11"/>
  <c r="B16" i="11"/>
  <c r="B13" i="11"/>
  <c r="B5" i="11"/>
  <c r="B2" i="11"/>
  <c r="C28" i="11"/>
  <c r="C27" i="11"/>
  <c r="C25" i="11"/>
  <c r="C24" i="11"/>
  <c r="C38" i="11"/>
  <c r="B38" i="11"/>
  <c r="C37" i="11"/>
  <c r="B37" i="11"/>
  <c r="C35" i="11"/>
  <c r="B35" i="11"/>
  <c r="C34" i="11"/>
  <c r="B34" i="11"/>
  <c r="C15" i="11"/>
  <c r="C14" i="11"/>
  <c r="C4" i="11"/>
  <c r="C3" i="11"/>
  <c r="B15" i="11"/>
  <c r="B4" i="11"/>
  <c r="B14" i="11"/>
  <c r="B3" i="11"/>
  <c r="E2" i="8"/>
  <c r="D2" i="8"/>
  <c r="C2" i="8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K3" i="1"/>
  <c r="K4" i="1"/>
  <c r="K5" i="1"/>
  <c r="N5" i="1" s="1"/>
  <c r="K6" i="1"/>
  <c r="K7" i="1"/>
  <c r="K8" i="1"/>
  <c r="K9" i="1"/>
  <c r="N9" i="1" s="1"/>
  <c r="K10" i="1"/>
  <c r="N10" i="1" s="1"/>
  <c r="K11" i="1"/>
  <c r="K12" i="1"/>
  <c r="K13" i="1"/>
  <c r="N13" i="1" s="1"/>
  <c r="K14" i="1"/>
  <c r="K15" i="1"/>
  <c r="K16" i="1"/>
  <c r="K17" i="1"/>
  <c r="N17" i="1" s="1"/>
  <c r="K18" i="1"/>
  <c r="N18" i="1" s="1"/>
  <c r="K19" i="1"/>
  <c r="K20" i="1"/>
  <c r="K21" i="1"/>
  <c r="N21" i="1" s="1"/>
  <c r="K22" i="1"/>
  <c r="K23" i="1"/>
  <c r="K24" i="1"/>
  <c r="K25" i="1"/>
  <c r="N25" i="1" s="1"/>
  <c r="K26" i="1"/>
  <c r="N26" i="1" s="1"/>
  <c r="K27" i="1"/>
  <c r="K28" i="1"/>
  <c r="K29" i="1"/>
  <c r="N29" i="1" s="1"/>
  <c r="K30" i="1"/>
  <c r="K31" i="1"/>
  <c r="K32" i="1"/>
  <c r="K33" i="1"/>
  <c r="N33" i="1" s="1"/>
  <c r="K34" i="1"/>
  <c r="N34" i="1" s="1"/>
  <c r="K35" i="1"/>
  <c r="K36" i="1"/>
  <c r="K37" i="1"/>
  <c r="N37" i="1" s="1"/>
  <c r="K38" i="1"/>
  <c r="K39" i="1"/>
  <c r="K40" i="1"/>
  <c r="K41" i="1"/>
  <c r="N41" i="1" s="1"/>
  <c r="K42" i="1"/>
  <c r="N42" i="1" s="1"/>
  <c r="K43" i="1"/>
  <c r="K44" i="1"/>
  <c r="K45" i="1"/>
  <c r="N45" i="1" s="1"/>
  <c r="K46" i="1"/>
  <c r="K47" i="1"/>
  <c r="K48" i="1"/>
  <c r="K49" i="1"/>
  <c r="N49" i="1" s="1"/>
  <c r="K50" i="1"/>
  <c r="N50" i="1" s="1"/>
  <c r="K51" i="1"/>
  <c r="K52" i="1"/>
  <c r="K53" i="1"/>
  <c r="N53" i="1" s="1"/>
  <c r="K54" i="1"/>
  <c r="K55" i="1"/>
  <c r="K56" i="1"/>
  <c r="K57" i="1"/>
  <c r="N57" i="1" s="1"/>
  <c r="K58" i="1"/>
  <c r="N58" i="1" s="1"/>
  <c r="K59" i="1"/>
  <c r="K60" i="1"/>
  <c r="K61" i="1"/>
  <c r="N61" i="1" s="1"/>
  <c r="K62" i="1"/>
  <c r="K63" i="1"/>
  <c r="K64" i="1"/>
  <c r="K65" i="1"/>
  <c r="N65" i="1" s="1"/>
  <c r="K66" i="1"/>
  <c r="N66" i="1" s="1"/>
  <c r="K67" i="1"/>
  <c r="K68" i="1"/>
  <c r="K69" i="1"/>
  <c r="N69" i="1" s="1"/>
  <c r="K70" i="1"/>
  <c r="K71" i="1"/>
  <c r="K72" i="1"/>
  <c r="K73" i="1"/>
  <c r="N73" i="1" s="1"/>
  <c r="K74" i="1"/>
  <c r="N74" i="1" s="1"/>
  <c r="K75" i="1"/>
  <c r="K76" i="1"/>
  <c r="K77" i="1"/>
  <c r="N77" i="1" s="1"/>
  <c r="K78" i="1"/>
  <c r="K79" i="1"/>
  <c r="K80" i="1"/>
  <c r="K81" i="1"/>
  <c r="N81" i="1" s="1"/>
  <c r="K82" i="1"/>
  <c r="N82" i="1" s="1"/>
  <c r="K83" i="1"/>
  <c r="K84" i="1"/>
  <c r="K85" i="1"/>
  <c r="N85" i="1" s="1"/>
  <c r="K86" i="1"/>
  <c r="K87" i="1"/>
  <c r="K88" i="1"/>
  <c r="K89" i="1"/>
  <c r="N89" i="1" s="1"/>
  <c r="K90" i="1"/>
  <c r="N90" i="1" s="1"/>
  <c r="K91" i="1"/>
  <c r="K92" i="1"/>
  <c r="K93" i="1"/>
  <c r="N93" i="1" s="1"/>
  <c r="K94" i="1"/>
  <c r="K95" i="1"/>
  <c r="K96" i="1"/>
  <c r="K97" i="1"/>
  <c r="N97" i="1" s="1"/>
  <c r="K98" i="1"/>
  <c r="N98" i="1" s="1"/>
  <c r="K99" i="1"/>
  <c r="K100" i="1"/>
  <c r="K101" i="1"/>
  <c r="N101" i="1" s="1"/>
  <c r="K102" i="1"/>
  <c r="K103" i="1"/>
  <c r="K104" i="1"/>
  <c r="K105" i="1"/>
  <c r="N105" i="1" s="1"/>
  <c r="K106" i="1"/>
  <c r="N106" i="1" s="1"/>
  <c r="K107" i="1"/>
  <c r="K108" i="1"/>
  <c r="K109" i="1"/>
  <c r="N109" i="1" s="1"/>
  <c r="K110" i="1"/>
  <c r="K111" i="1"/>
  <c r="K112" i="1"/>
  <c r="K113" i="1"/>
  <c r="N113" i="1" s="1"/>
  <c r="K114" i="1"/>
  <c r="N114" i="1" s="1"/>
  <c r="K115" i="1"/>
  <c r="K116" i="1"/>
  <c r="K117" i="1"/>
  <c r="N117" i="1" s="1"/>
  <c r="K118" i="1"/>
  <c r="K119" i="1"/>
  <c r="K120" i="1"/>
  <c r="K121" i="1"/>
  <c r="N121" i="1" s="1"/>
  <c r="K122" i="1"/>
  <c r="N122" i="1" s="1"/>
  <c r="K123" i="1"/>
  <c r="K124" i="1"/>
  <c r="K125" i="1"/>
  <c r="N125" i="1" s="1"/>
  <c r="K126" i="1"/>
  <c r="K127" i="1"/>
  <c r="K128" i="1"/>
  <c r="K129" i="1"/>
  <c r="N129" i="1" s="1"/>
  <c r="K130" i="1"/>
  <c r="N130" i="1" s="1"/>
  <c r="K131" i="1"/>
  <c r="K132" i="1"/>
  <c r="K133" i="1"/>
  <c r="N133" i="1" s="1"/>
  <c r="K134" i="1"/>
  <c r="K135" i="1"/>
  <c r="K136" i="1"/>
  <c r="K137" i="1"/>
  <c r="N137" i="1" s="1"/>
  <c r="K138" i="1"/>
  <c r="N138" i="1" s="1"/>
  <c r="K139" i="1"/>
  <c r="K140" i="1"/>
  <c r="K141" i="1"/>
  <c r="N141" i="1" s="1"/>
  <c r="K142" i="1"/>
  <c r="K143" i="1"/>
  <c r="K144" i="1"/>
  <c r="K145" i="1"/>
  <c r="N145" i="1" s="1"/>
  <c r="K146" i="1"/>
  <c r="N146" i="1" s="1"/>
  <c r="K147" i="1"/>
  <c r="K148" i="1"/>
  <c r="K149" i="1"/>
  <c r="N149" i="1" s="1"/>
  <c r="K150" i="1"/>
  <c r="K151" i="1"/>
  <c r="K152" i="1"/>
  <c r="K153" i="1"/>
  <c r="N153" i="1" s="1"/>
  <c r="K154" i="1"/>
  <c r="N154" i="1" s="1"/>
  <c r="K155" i="1"/>
  <c r="K156" i="1"/>
  <c r="K157" i="1"/>
  <c r="N157" i="1" s="1"/>
  <c r="K158" i="1"/>
  <c r="K159" i="1"/>
  <c r="K160" i="1"/>
  <c r="K161" i="1"/>
  <c r="N161" i="1" s="1"/>
  <c r="K162" i="1"/>
  <c r="N162" i="1" s="1"/>
  <c r="K163" i="1"/>
  <c r="K164" i="1"/>
  <c r="K165" i="1"/>
  <c r="N165" i="1" s="1"/>
  <c r="K166" i="1"/>
  <c r="K167" i="1"/>
  <c r="K168" i="1"/>
  <c r="K169" i="1"/>
  <c r="N169" i="1" s="1"/>
  <c r="K170" i="1"/>
  <c r="N170" i="1" s="1"/>
  <c r="K171" i="1"/>
  <c r="K172" i="1"/>
  <c r="K173" i="1"/>
  <c r="N173" i="1" s="1"/>
  <c r="K174" i="1"/>
  <c r="K175" i="1"/>
  <c r="K176" i="1"/>
  <c r="K177" i="1"/>
  <c r="N177" i="1" s="1"/>
  <c r="K178" i="1"/>
  <c r="N178" i="1" s="1"/>
  <c r="K179" i="1"/>
  <c r="K180" i="1"/>
  <c r="K181" i="1"/>
  <c r="N181" i="1" s="1"/>
  <c r="K182" i="1"/>
  <c r="K183" i="1"/>
  <c r="K184" i="1"/>
  <c r="K185" i="1"/>
  <c r="N185" i="1" s="1"/>
  <c r="K186" i="1"/>
  <c r="N186" i="1" s="1"/>
  <c r="K187" i="1"/>
  <c r="K188" i="1"/>
  <c r="K189" i="1"/>
  <c r="N189" i="1" s="1"/>
  <c r="K190" i="1"/>
  <c r="K191" i="1"/>
  <c r="K192" i="1"/>
  <c r="K193" i="1"/>
  <c r="N193" i="1" s="1"/>
  <c r="K194" i="1"/>
  <c r="N194" i="1" s="1"/>
  <c r="K195" i="1"/>
  <c r="K196" i="1"/>
  <c r="K197" i="1"/>
  <c r="N197" i="1" s="1"/>
  <c r="K198" i="1"/>
  <c r="K199" i="1"/>
  <c r="K200" i="1"/>
  <c r="K201" i="1"/>
  <c r="N201" i="1" s="1"/>
  <c r="K202" i="1"/>
  <c r="N202" i="1" s="1"/>
  <c r="K203" i="1"/>
  <c r="K204" i="1"/>
  <c r="K205" i="1"/>
  <c r="N205" i="1" s="1"/>
  <c r="K206" i="1"/>
  <c r="K207" i="1"/>
  <c r="K208" i="1"/>
  <c r="K209" i="1"/>
  <c r="N209" i="1" s="1"/>
  <c r="K210" i="1"/>
  <c r="N210" i="1" s="1"/>
  <c r="K211" i="1"/>
  <c r="K212" i="1"/>
  <c r="K213" i="1"/>
  <c r="N213" i="1" s="1"/>
  <c r="K214" i="1"/>
  <c r="K215" i="1"/>
  <c r="K216" i="1"/>
  <c r="K217" i="1"/>
  <c r="N217" i="1" s="1"/>
  <c r="K218" i="1"/>
  <c r="N218" i="1" s="1"/>
  <c r="K219" i="1"/>
  <c r="K220" i="1"/>
  <c r="K221" i="1"/>
  <c r="N221" i="1" s="1"/>
  <c r="K222" i="1"/>
  <c r="K223" i="1"/>
  <c r="K224" i="1"/>
  <c r="K225" i="1"/>
  <c r="N225" i="1" s="1"/>
  <c r="K226" i="1"/>
  <c r="N226" i="1" s="1"/>
  <c r="K227" i="1"/>
  <c r="K228" i="1"/>
  <c r="K229" i="1"/>
  <c r="N229" i="1" s="1"/>
  <c r="K230" i="1"/>
  <c r="K231" i="1"/>
  <c r="K232" i="1"/>
  <c r="K233" i="1"/>
  <c r="N233" i="1" s="1"/>
  <c r="K234" i="1"/>
  <c r="N234" i="1" s="1"/>
  <c r="K235" i="1"/>
  <c r="K236" i="1"/>
  <c r="K237" i="1"/>
  <c r="N237" i="1" s="1"/>
  <c r="K238" i="1"/>
  <c r="K239" i="1"/>
  <c r="K240" i="1"/>
  <c r="K241" i="1"/>
  <c r="N241" i="1" s="1"/>
  <c r="K242" i="1"/>
  <c r="N242" i="1" s="1"/>
  <c r="K243" i="1"/>
  <c r="K244" i="1"/>
  <c r="K245" i="1"/>
  <c r="N245" i="1" s="1"/>
  <c r="K246" i="1"/>
  <c r="K247" i="1"/>
  <c r="K248" i="1"/>
  <c r="K249" i="1"/>
  <c r="N249" i="1" s="1"/>
  <c r="K250" i="1"/>
  <c r="N250" i="1" s="1"/>
  <c r="K251" i="1"/>
  <c r="K252" i="1"/>
  <c r="K253" i="1"/>
  <c r="N253" i="1" s="1"/>
  <c r="K254" i="1"/>
  <c r="K255" i="1"/>
  <c r="K256" i="1"/>
  <c r="K257" i="1"/>
  <c r="N257" i="1" s="1"/>
  <c r="K258" i="1"/>
  <c r="N258" i="1" s="1"/>
  <c r="K259" i="1"/>
  <c r="K260" i="1"/>
  <c r="K261" i="1"/>
  <c r="N261" i="1" s="1"/>
  <c r="K262" i="1"/>
  <c r="K263" i="1"/>
  <c r="K264" i="1"/>
  <c r="K265" i="1"/>
  <c r="N265" i="1" s="1"/>
  <c r="K266" i="1"/>
  <c r="N266" i="1" s="1"/>
  <c r="K267" i="1"/>
  <c r="K268" i="1"/>
  <c r="K269" i="1"/>
  <c r="N269" i="1" s="1"/>
  <c r="K270" i="1"/>
  <c r="K271" i="1"/>
  <c r="K272" i="1"/>
  <c r="K273" i="1"/>
  <c r="N273" i="1" s="1"/>
  <c r="K274" i="1"/>
  <c r="N274" i="1" s="1"/>
  <c r="K275" i="1"/>
  <c r="K276" i="1"/>
  <c r="K277" i="1"/>
  <c r="N277" i="1" s="1"/>
  <c r="K278" i="1"/>
  <c r="K279" i="1"/>
  <c r="K280" i="1"/>
  <c r="K281" i="1"/>
  <c r="N281" i="1" s="1"/>
  <c r="K282" i="1"/>
  <c r="N282" i="1" s="1"/>
  <c r="K283" i="1"/>
  <c r="K284" i="1"/>
  <c r="K285" i="1"/>
  <c r="N285" i="1" s="1"/>
  <c r="K286" i="1"/>
  <c r="K287" i="1"/>
  <c r="K288" i="1"/>
  <c r="K289" i="1"/>
  <c r="N289" i="1" s="1"/>
  <c r="K290" i="1"/>
  <c r="N290" i="1" s="1"/>
  <c r="K291" i="1"/>
  <c r="K292" i="1"/>
  <c r="K293" i="1"/>
  <c r="N293" i="1" s="1"/>
  <c r="K294" i="1"/>
  <c r="K295" i="1"/>
  <c r="K296" i="1"/>
  <c r="K297" i="1"/>
  <c r="N297" i="1" s="1"/>
  <c r="K298" i="1"/>
  <c r="N298" i="1" s="1"/>
  <c r="K299" i="1"/>
  <c r="K300" i="1"/>
  <c r="K301" i="1"/>
  <c r="N301" i="1" s="1"/>
  <c r="K302" i="1"/>
  <c r="K303" i="1"/>
  <c r="K304" i="1"/>
  <c r="K305" i="1"/>
  <c r="N305" i="1" s="1"/>
  <c r="K306" i="1"/>
  <c r="N306" i="1" s="1"/>
  <c r="K307" i="1"/>
  <c r="K308" i="1"/>
  <c r="K309" i="1"/>
  <c r="N309" i="1" s="1"/>
  <c r="K310" i="1"/>
  <c r="K311" i="1"/>
  <c r="K312" i="1"/>
  <c r="K313" i="1"/>
  <c r="N313" i="1" s="1"/>
  <c r="K314" i="1"/>
  <c r="N314" i="1" s="1"/>
  <c r="K315" i="1"/>
  <c r="K316" i="1"/>
  <c r="K317" i="1"/>
  <c r="N317" i="1" s="1"/>
  <c r="K318" i="1"/>
  <c r="K319" i="1"/>
  <c r="K320" i="1"/>
  <c r="K321" i="1"/>
  <c r="N321" i="1" s="1"/>
  <c r="K322" i="1"/>
  <c r="N322" i="1" s="1"/>
  <c r="K323" i="1"/>
  <c r="K324" i="1"/>
  <c r="K325" i="1"/>
  <c r="N325" i="1" s="1"/>
  <c r="K326" i="1"/>
  <c r="K327" i="1"/>
  <c r="K328" i="1"/>
  <c r="K329" i="1"/>
  <c r="N329" i="1" s="1"/>
  <c r="K330" i="1"/>
  <c r="N330" i="1" s="1"/>
  <c r="K331" i="1"/>
  <c r="K332" i="1"/>
  <c r="K333" i="1"/>
  <c r="N333" i="1" s="1"/>
  <c r="K334" i="1"/>
  <c r="K335" i="1"/>
  <c r="K336" i="1"/>
  <c r="K337" i="1"/>
  <c r="N337" i="1" s="1"/>
  <c r="K338" i="1"/>
  <c r="N338" i="1" s="1"/>
  <c r="K339" i="1"/>
  <c r="K340" i="1"/>
  <c r="K341" i="1"/>
  <c r="N341" i="1" s="1"/>
  <c r="K342" i="1"/>
  <c r="K343" i="1"/>
  <c r="K344" i="1"/>
  <c r="K345" i="1"/>
  <c r="N345" i="1" s="1"/>
  <c r="K346" i="1"/>
  <c r="N346" i="1" s="1"/>
  <c r="K347" i="1"/>
  <c r="K348" i="1"/>
  <c r="K349" i="1"/>
  <c r="N349" i="1" s="1"/>
  <c r="K350" i="1"/>
  <c r="K351" i="1"/>
  <c r="K352" i="1"/>
  <c r="K353" i="1"/>
  <c r="N353" i="1" s="1"/>
  <c r="K354" i="1"/>
  <c r="N354" i="1" s="1"/>
  <c r="K355" i="1"/>
  <c r="K356" i="1"/>
  <c r="K357" i="1"/>
  <c r="N357" i="1" s="1"/>
  <c r="K358" i="1"/>
  <c r="K359" i="1"/>
  <c r="K360" i="1"/>
  <c r="K361" i="1"/>
  <c r="N361" i="1" s="1"/>
  <c r="K362" i="1"/>
  <c r="N362" i="1" s="1"/>
  <c r="K363" i="1"/>
  <c r="K364" i="1"/>
  <c r="K365" i="1"/>
  <c r="N365" i="1" s="1"/>
  <c r="K366" i="1"/>
  <c r="K367" i="1"/>
  <c r="K368" i="1"/>
  <c r="K369" i="1"/>
  <c r="N369" i="1" s="1"/>
  <c r="K370" i="1"/>
  <c r="N370" i="1" s="1"/>
  <c r="K371" i="1"/>
  <c r="K372" i="1"/>
  <c r="K373" i="1"/>
  <c r="N373" i="1" s="1"/>
  <c r="K374" i="1"/>
  <c r="K375" i="1"/>
  <c r="K376" i="1"/>
  <c r="K377" i="1"/>
  <c r="N377" i="1" s="1"/>
  <c r="K378" i="1"/>
  <c r="N378" i="1" s="1"/>
  <c r="K379" i="1"/>
  <c r="K380" i="1"/>
  <c r="K381" i="1"/>
  <c r="N381" i="1" s="1"/>
  <c r="K382" i="1"/>
  <c r="K383" i="1"/>
  <c r="K384" i="1"/>
  <c r="K385" i="1"/>
  <c r="N385" i="1" s="1"/>
  <c r="K386" i="1"/>
  <c r="N386" i="1" s="1"/>
  <c r="K387" i="1"/>
  <c r="K388" i="1"/>
  <c r="K389" i="1"/>
  <c r="N389" i="1" s="1"/>
  <c r="K390" i="1"/>
  <c r="K391" i="1"/>
  <c r="K392" i="1"/>
  <c r="K393" i="1"/>
  <c r="N393" i="1" s="1"/>
  <c r="K394" i="1"/>
  <c r="N394" i="1" s="1"/>
  <c r="K395" i="1"/>
  <c r="K396" i="1"/>
  <c r="K397" i="1"/>
  <c r="N397" i="1" s="1"/>
  <c r="K398" i="1"/>
  <c r="K399" i="1"/>
  <c r="K400" i="1"/>
  <c r="K401" i="1"/>
  <c r="N401" i="1" s="1"/>
  <c r="K402" i="1"/>
  <c r="N402" i="1" s="1"/>
  <c r="K403" i="1"/>
  <c r="K404" i="1"/>
  <c r="K405" i="1"/>
  <c r="N405" i="1" s="1"/>
  <c r="K406" i="1"/>
  <c r="K407" i="1"/>
  <c r="K408" i="1"/>
  <c r="K409" i="1"/>
  <c r="N409" i="1" s="1"/>
  <c r="K410" i="1"/>
  <c r="N410" i="1" s="1"/>
  <c r="K411" i="1"/>
  <c r="K412" i="1"/>
  <c r="K413" i="1"/>
  <c r="N413" i="1" s="1"/>
  <c r="K414" i="1"/>
  <c r="K415" i="1"/>
  <c r="K416" i="1"/>
  <c r="K417" i="1"/>
  <c r="N417" i="1" s="1"/>
  <c r="K418" i="1"/>
  <c r="N418" i="1" s="1"/>
  <c r="K419" i="1"/>
  <c r="K420" i="1"/>
  <c r="K421" i="1"/>
  <c r="N421" i="1" s="1"/>
  <c r="K422" i="1"/>
  <c r="K423" i="1"/>
  <c r="K424" i="1"/>
  <c r="K425" i="1"/>
  <c r="N425" i="1" s="1"/>
  <c r="K426" i="1"/>
  <c r="N426" i="1" s="1"/>
  <c r="K427" i="1"/>
  <c r="K428" i="1"/>
  <c r="K429" i="1"/>
  <c r="N429" i="1" s="1"/>
  <c r="K430" i="1"/>
  <c r="K431" i="1"/>
  <c r="K432" i="1"/>
  <c r="K433" i="1"/>
  <c r="N433" i="1" s="1"/>
  <c r="K434" i="1"/>
  <c r="N434" i="1" s="1"/>
  <c r="K435" i="1"/>
  <c r="K436" i="1"/>
  <c r="K437" i="1"/>
  <c r="N437" i="1" s="1"/>
  <c r="K438" i="1"/>
  <c r="K439" i="1"/>
  <c r="K440" i="1"/>
  <c r="K441" i="1"/>
  <c r="N441" i="1" s="1"/>
  <c r="K442" i="1"/>
  <c r="N442" i="1" s="1"/>
  <c r="K443" i="1"/>
  <c r="K444" i="1"/>
  <c r="K445" i="1"/>
  <c r="N445" i="1" s="1"/>
  <c r="K446" i="1"/>
  <c r="K447" i="1"/>
  <c r="K448" i="1"/>
  <c r="K449" i="1"/>
  <c r="N449" i="1" s="1"/>
  <c r="K450" i="1"/>
  <c r="N450" i="1" s="1"/>
  <c r="K451" i="1"/>
  <c r="K452" i="1"/>
  <c r="K453" i="1"/>
  <c r="N453" i="1" s="1"/>
  <c r="K454" i="1"/>
  <c r="K455" i="1"/>
  <c r="K456" i="1"/>
  <c r="K457" i="1"/>
  <c r="N457" i="1" s="1"/>
  <c r="K458" i="1"/>
  <c r="N458" i="1" s="1"/>
  <c r="K459" i="1"/>
  <c r="K460" i="1"/>
  <c r="K461" i="1"/>
  <c r="N461" i="1" s="1"/>
  <c r="K462" i="1"/>
  <c r="K463" i="1"/>
  <c r="K464" i="1"/>
  <c r="K465" i="1"/>
  <c r="N465" i="1" s="1"/>
  <c r="K466" i="1"/>
  <c r="N466" i="1" s="1"/>
  <c r="K467" i="1"/>
  <c r="K468" i="1"/>
  <c r="K469" i="1"/>
  <c r="N469" i="1" s="1"/>
  <c r="K470" i="1"/>
  <c r="K471" i="1"/>
  <c r="K472" i="1"/>
  <c r="K473" i="1"/>
  <c r="N473" i="1" s="1"/>
  <c r="K474" i="1"/>
  <c r="N474" i="1" s="1"/>
  <c r="K475" i="1"/>
  <c r="K476" i="1"/>
  <c r="K477" i="1"/>
  <c r="N477" i="1" s="1"/>
  <c r="K478" i="1"/>
  <c r="K479" i="1"/>
  <c r="K480" i="1"/>
  <c r="K481" i="1"/>
  <c r="N481" i="1" s="1"/>
  <c r="K482" i="1"/>
  <c r="N482" i="1" s="1"/>
  <c r="K483" i="1"/>
  <c r="K484" i="1"/>
  <c r="K485" i="1"/>
  <c r="N485" i="1" s="1"/>
  <c r="K486" i="1"/>
  <c r="K487" i="1"/>
  <c r="K488" i="1"/>
  <c r="K489" i="1"/>
  <c r="N489" i="1" s="1"/>
  <c r="K490" i="1"/>
  <c r="N490" i="1" s="1"/>
  <c r="K491" i="1"/>
  <c r="K492" i="1"/>
  <c r="K493" i="1"/>
  <c r="N493" i="1" s="1"/>
  <c r="K494" i="1"/>
  <c r="K495" i="1"/>
  <c r="K496" i="1"/>
  <c r="K497" i="1"/>
  <c r="N497" i="1" s="1"/>
  <c r="K498" i="1"/>
  <c r="N498" i="1" s="1"/>
  <c r="K499" i="1"/>
  <c r="K500" i="1"/>
  <c r="K501" i="1"/>
  <c r="N501" i="1" s="1"/>
  <c r="K502" i="1"/>
  <c r="K503" i="1"/>
  <c r="K504" i="1"/>
  <c r="K505" i="1"/>
  <c r="N505" i="1" s="1"/>
  <c r="K506" i="1"/>
  <c r="N506" i="1" s="1"/>
  <c r="K507" i="1"/>
  <c r="K508" i="1"/>
  <c r="K509" i="1"/>
  <c r="N509" i="1" s="1"/>
  <c r="K510" i="1"/>
  <c r="K511" i="1"/>
  <c r="K512" i="1"/>
  <c r="K513" i="1"/>
  <c r="N513" i="1" s="1"/>
  <c r="K514" i="1"/>
  <c r="N514" i="1" s="1"/>
  <c r="K515" i="1"/>
  <c r="K516" i="1"/>
  <c r="K517" i="1"/>
  <c r="N517" i="1" s="1"/>
  <c r="K518" i="1"/>
  <c r="K519" i="1"/>
  <c r="K520" i="1"/>
  <c r="K521" i="1"/>
  <c r="N521" i="1" s="1"/>
  <c r="K522" i="1"/>
  <c r="N522" i="1" s="1"/>
  <c r="K523" i="1"/>
  <c r="K524" i="1"/>
  <c r="K525" i="1"/>
  <c r="N525" i="1" s="1"/>
  <c r="K526" i="1"/>
  <c r="K527" i="1"/>
  <c r="K528" i="1"/>
  <c r="K529" i="1"/>
  <c r="N529" i="1" s="1"/>
  <c r="K530" i="1"/>
  <c r="N530" i="1" s="1"/>
  <c r="K531" i="1"/>
  <c r="K532" i="1"/>
  <c r="K533" i="1"/>
  <c r="N533" i="1" s="1"/>
  <c r="K534" i="1"/>
  <c r="K535" i="1"/>
  <c r="K536" i="1"/>
  <c r="K537" i="1"/>
  <c r="N537" i="1" s="1"/>
  <c r="K538" i="1"/>
  <c r="N538" i="1" s="1"/>
  <c r="K539" i="1"/>
  <c r="K540" i="1"/>
  <c r="K541" i="1"/>
  <c r="N541" i="1" s="1"/>
  <c r="K542" i="1"/>
  <c r="K543" i="1"/>
  <c r="K544" i="1"/>
  <c r="K545" i="1"/>
  <c r="N545" i="1" s="1"/>
  <c r="K546" i="1"/>
  <c r="N546" i="1" s="1"/>
  <c r="K547" i="1"/>
  <c r="K548" i="1"/>
  <c r="K549" i="1"/>
  <c r="N549" i="1" s="1"/>
  <c r="K550" i="1"/>
  <c r="K551" i="1"/>
  <c r="K552" i="1"/>
  <c r="K553" i="1"/>
  <c r="N553" i="1" s="1"/>
  <c r="K554" i="1"/>
  <c r="N554" i="1" s="1"/>
  <c r="K555" i="1"/>
  <c r="K556" i="1"/>
  <c r="K557" i="1"/>
  <c r="N557" i="1" s="1"/>
  <c r="K558" i="1"/>
  <c r="K559" i="1"/>
  <c r="K560" i="1"/>
  <c r="K561" i="1"/>
  <c r="N561" i="1" s="1"/>
  <c r="K562" i="1"/>
  <c r="N562" i="1" s="1"/>
  <c r="K563" i="1"/>
  <c r="K564" i="1"/>
  <c r="K565" i="1"/>
  <c r="N565" i="1" s="1"/>
  <c r="K566" i="1"/>
  <c r="K567" i="1"/>
  <c r="K568" i="1"/>
  <c r="K569" i="1"/>
  <c r="N569" i="1" s="1"/>
  <c r="K570" i="1"/>
  <c r="N570" i="1" s="1"/>
  <c r="K571" i="1"/>
  <c r="K572" i="1"/>
  <c r="K573" i="1"/>
  <c r="N573" i="1" s="1"/>
  <c r="K574" i="1"/>
  <c r="K575" i="1"/>
  <c r="K576" i="1"/>
  <c r="K577" i="1"/>
  <c r="N577" i="1" s="1"/>
  <c r="K578" i="1"/>
  <c r="N578" i="1" s="1"/>
  <c r="K579" i="1"/>
  <c r="K580" i="1"/>
  <c r="K581" i="1"/>
  <c r="N581" i="1" s="1"/>
  <c r="K582" i="1"/>
  <c r="K583" i="1"/>
  <c r="K584" i="1"/>
  <c r="K585" i="1"/>
  <c r="N585" i="1" s="1"/>
  <c r="K586" i="1"/>
  <c r="N586" i="1" s="1"/>
  <c r="K587" i="1"/>
  <c r="K588" i="1"/>
  <c r="K589" i="1"/>
  <c r="N589" i="1" s="1"/>
  <c r="K590" i="1"/>
  <c r="K591" i="1"/>
  <c r="K592" i="1"/>
  <c r="K593" i="1"/>
  <c r="N593" i="1" s="1"/>
  <c r="K594" i="1"/>
  <c r="N594" i="1" s="1"/>
  <c r="K595" i="1"/>
  <c r="K596" i="1"/>
  <c r="K597" i="1"/>
  <c r="N597" i="1" s="1"/>
  <c r="K598" i="1"/>
  <c r="K599" i="1"/>
  <c r="K600" i="1"/>
  <c r="K601" i="1"/>
  <c r="N601" i="1" s="1"/>
  <c r="K602" i="1"/>
  <c r="N602" i="1" s="1"/>
  <c r="K603" i="1"/>
  <c r="K604" i="1"/>
  <c r="K605" i="1"/>
  <c r="N605" i="1" s="1"/>
  <c r="K606" i="1"/>
  <c r="K607" i="1"/>
  <c r="K608" i="1"/>
  <c r="K609" i="1"/>
  <c r="N609" i="1" s="1"/>
  <c r="K610" i="1"/>
  <c r="N610" i="1" s="1"/>
  <c r="K611" i="1"/>
  <c r="K612" i="1"/>
  <c r="K613" i="1"/>
  <c r="N613" i="1" s="1"/>
  <c r="K614" i="1"/>
  <c r="K615" i="1"/>
  <c r="K616" i="1"/>
  <c r="K617" i="1"/>
  <c r="N617" i="1" s="1"/>
  <c r="K618" i="1"/>
  <c r="N618" i="1" s="1"/>
  <c r="K619" i="1"/>
  <c r="K620" i="1"/>
  <c r="K621" i="1"/>
  <c r="N621" i="1" s="1"/>
  <c r="K622" i="1"/>
  <c r="K623" i="1"/>
  <c r="K624" i="1"/>
  <c r="K625" i="1"/>
  <c r="N625" i="1" s="1"/>
  <c r="K626" i="1"/>
  <c r="N626" i="1" s="1"/>
  <c r="K627" i="1"/>
  <c r="K628" i="1"/>
  <c r="K629" i="1"/>
  <c r="N629" i="1" s="1"/>
  <c r="K630" i="1"/>
  <c r="K631" i="1"/>
  <c r="K632" i="1"/>
  <c r="K633" i="1"/>
  <c r="N633" i="1" s="1"/>
  <c r="K634" i="1"/>
  <c r="N634" i="1" s="1"/>
  <c r="K635" i="1"/>
  <c r="K636" i="1"/>
  <c r="K637" i="1"/>
  <c r="N637" i="1" s="1"/>
  <c r="K638" i="1"/>
  <c r="K639" i="1"/>
  <c r="K640" i="1"/>
  <c r="K641" i="1"/>
  <c r="N641" i="1" s="1"/>
  <c r="K642" i="1"/>
  <c r="N642" i="1" s="1"/>
  <c r="K643" i="1"/>
  <c r="K644" i="1"/>
  <c r="K645" i="1"/>
  <c r="N645" i="1" s="1"/>
  <c r="K646" i="1"/>
  <c r="K647" i="1"/>
  <c r="K648" i="1"/>
  <c r="K649" i="1"/>
  <c r="N649" i="1" s="1"/>
  <c r="K650" i="1"/>
  <c r="N650" i="1" s="1"/>
  <c r="K651" i="1"/>
  <c r="K652" i="1"/>
  <c r="K653" i="1"/>
  <c r="N653" i="1" s="1"/>
  <c r="K654" i="1"/>
  <c r="K655" i="1"/>
  <c r="K656" i="1"/>
  <c r="K657" i="1"/>
  <c r="N657" i="1" s="1"/>
  <c r="K658" i="1"/>
  <c r="N658" i="1" s="1"/>
  <c r="K659" i="1"/>
  <c r="K660" i="1"/>
  <c r="K661" i="1"/>
  <c r="N661" i="1" s="1"/>
  <c r="K662" i="1"/>
  <c r="K663" i="1"/>
  <c r="K664" i="1"/>
  <c r="K665" i="1"/>
  <c r="N665" i="1" s="1"/>
  <c r="K666" i="1"/>
  <c r="N666" i="1" s="1"/>
  <c r="K667" i="1"/>
  <c r="K668" i="1"/>
  <c r="K669" i="1"/>
  <c r="N669" i="1" s="1"/>
  <c r="K670" i="1"/>
  <c r="K671" i="1"/>
  <c r="K672" i="1"/>
  <c r="K673" i="1"/>
  <c r="N673" i="1" s="1"/>
  <c r="K674" i="1"/>
  <c r="N674" i="1" s="1"/>
  <c r="K675" i="1"/>
  <c r="K676" i="1"/>
  <c r="K677" i="1"/>
  <c r="N677" i="1" s="1"/>
  <c r="K678" i="1"/>
  <c r="K679" i="1"/>
  <c r="K680" i="1"/>
  <c r="K681" i="1"/>
  <c r="N681" i="1" s="1"/>
  <c r="K682" i="1"/>
  <c r="N682" i="1" s="1"/>
  <c r="K683" i="1"/>
  <c r="K684" i="1"/>
  <c r="K685" i="1"/>
  <c r="N685" i="1" s="1"/>
  <c r="K686" i="1"/>
  <c r="N686" i="1" s="1"/>
  <c r="K687" i="1"/>
  <c r="K688" i="1"/>
  <c r="K689" i="1"/>
  <c r="N689" i="1" s="1"/>
  <c r="K690" i="1"/>
  <c r="N690" i="1" s="1"/>
  <c r="K691" i="1"/>
  <c r="K692" i="1"/>
  <c r="K693" i="1"/>
  <c r="N693" i="1" s="1"/>
  <c r="K694" i="1"/>
  <c r="N694" i="1" s="1"/>
  <c r="K695" i="1"/>
  <c r="K696" i="1"/>
  <c r="K697" i="1"/>
  <c r="N697" i="1" s="1"/>
  <c r="K698" i="1"/>
  <c r="N698" i="1" s="1"/>
  <c r="K699" i="1"/>
  <c r="K700" i="1"/>
  <c r="K701" i="1"/>
  <c r="N701" i="1" s="1"/>
  <c r="K702" i="1"/>
  <c r="N702" i="1" s="1"/>
  <c r="K703" i="1"/>
  <c r="K704" i="1"/>
  <c r="K705" i="1"/>
  <c r="N705" i="1" s="1"/>
  <c r="K706" i="1"/>
  <c r="N706" i="1" s="1"/>
  <c r="K707" i="1"/>
  <c r="K708" i="1"/>
  <c r="K709" i="1"/>
  <c r="N709" i="1" s="1"/>
  <c r="K710" i="1"/>
  <c r="N710" i="1" s="1"/>
  <c r="K711" i="1"/>
  <c r="K712" i="1"/>
  <c r="K713" i="1"/>
  <c r="N713" i="1" s="1"/>
  <c r="K714" i="1"/>
  <c r="N714" i="1" s="1"/>
  <c r="K715" i="1"/>
  <c r="K716" i="1"/>
  <c r="K717" i="1"/>
  <c r="N717" i="1" s="1"/>
  <c r="K718" i="1"/>
  <c r="N718" i="1" s="1"/>
  <c r="K719" i="1"/>
  <c r="K720" i="1"/>
  <c r="K721" i="1"/>
  <c r="N721" i="1" s="1"/>
  <c r="K722" i="1"/>
  <c r="N722" i="1" s="1"/>
  <c r="K723" i="1"/>
  <c r="K724" i="1"/>
  <c r="K725" i="1"/>
  <c r="N725" i="1" s="1"/>
  <c r="K726" i="1"/>
  <c r="N726" i="1" s="1"/>
  <c r="K727" i="1"/>
  <c r="K728" i="1"/>
  <c r="K729" i="1"/>
  <c r="N729" i="1" s="1"/>
  <c r="K730" i="1"/>
  <c r="N730" i="1" s="1"/>
  <c r="K731" i="1"/>
  <c r="K732" i="1"/>
  <c r="K733" i="1"/>
  <c r="N733" i="1" s="1"/>
  <c r="K734" i="1"/>
  <c r="N734" i="1" s="1"/>
  <c r="K735" i="1"/>
  <c r="K736" i="1"/>
  <c r="K737" i="1"/>
  <c r="N737" i="1" s="1"/>
  <c r="K738" i="1"/>
  <c r="N738" i="1" s="1"/>
  <c r="K739" i="1"/>
  <c r="K740" i="1"/>
  <c r="K741" i="1"/>
  <c r="N741" i="1" s="1"/>
  <c r="K742" i="1"/>
  <c r="N742" i="1" s="1"/>
  <c r="K743" i="1"/>
  <c r="K744" i="1"/>
  <c r="K745" i="1"/>
  <c r="N745" i="1" s="1"/>
  <c r="K746" i="1"/>
  <c r="N746" i="1" s="1"/>
  <c r="K747" i="1"/>
  <c r="K748" i="1"/>
  <c r="K749" i="1"/>
  <c r="N749" i="1" s="1"/>
  <c r="K750" i="1"/>
  <c r="N750" i="1" s="1"/>
  <c r="K751" i="1"/>
  <c r="K752" i="1"/>
  <c r="K753" i="1"/>
  <c r="N753" i="1" s="1"/>
  <c r="K754" i="1"/>
  <c r="N754" i="1" s="1"/>
  <c r="K755" i="1"/>
  <c r="K756" i="1"/>
  <c r="K757" i="1"/>
  <c r="N757" i="1" s="1"/>
  <c r="K758" i="1"/>
  <c r="N758" i="1" s="1"/>
  <c r="K759" i="1"/>
  <c r="K760" i="1"/>
  <c r="K761" i="1"/>
  <c r="N761" i="1" s="1"/>
  <c r="K762" i="1"/>
  <c r="N762" i="1" s="1"/>
  <c r="K763" i="1"/>
  <c r="K764" i="1"/>
  <c r="K765" i="1"/>
  <c r="N765" i="1" s="1"/>
  <c r="K766" i="1"/>
  <c r="N766" i="1" s="1"/>
  <c r="K767" i="1"/>
  <c r="K768" i="1"/>
  <c r="K769" i="1"/>
  <c r="N769" i="1" s="1"/>
  <c r="K770" i="1"/>
  <c r="N770" i="1" s="1"/>
  <c r="K771" i="1"/>
  <c r="K772" i="1"/>
  <c r="K773" i="1"/>
  <c r="N773" i="1" s="1"/>
  <c r="K774" i="1"/>
  <c r="N774" i="1" s="1"/>
  <c r="K775" i="1"/>
  <c r="K776" i="1"/>
  <c r="K777" i="1"/>
  <c r="N777" i="1" s="1"/>
  <c r="K778" i="1"/>
  <c r="N778" i="1" s="1"/>
  <c r="K779" i="1"/>
  <c r="K780" i="1"/>
  <c r="K781" i="1"/>
  <c r="N781" i="1" s="1"/>
  <c r="K782" i="1"/>
  <c r="N782" i="1" s="1"/>
  <c r="K783" i="1"/>
  <c r="K784" i="1"/>
  <c r="K785" i="1"/>
  <c r="N785" i="1" s="1"/>
  <c r="K786" i="1"/>
  <c r="N786" i="1" s="1"/>
  <c r="K787" i="1"/>
  <c r="K788" i="1"/>
  <c r="K789" i="1"/>
  <c r="N789" i="1" s="1"/>
  <c r="K790" i="1"/>
  <c r="N790" i="1" s="1"/>
  <c r="K791" i="1"/>
  <c r="K792" i="1"/>
  <c r="K793" i="1"/>
  <c r="N793" i="1" s="1"/>
  <c r="K794" i="1"/>
  <c r="N794" i="1" s="1"/>
  <c r="K795" i="1"/>
  <c r="K796" i="1"/>
  <c r="K797" i="1"/>
  <c r="N797" i="1" s="1"/>
  <c r="K798" i="1"/>
  <c r="N798" i="1" s="1"/>
  <c r="K799" i="1"/>
  <c r="K800" i="1"/>
  <c r="K801" i="1"/>
  <c r="N801" i="1" s="1"/>
  <c r="K802" i="1"/>
  <c r="N802" i="1" s="1"/>
  <c r="K803" i="1"/>
  <c r="K804" i="1"/>
  <c r="K805" i="1"/>
  <c r="N805" i="1" s="1"/>
  <c r="K806" i="1"/>
  <c r="N806" i="1" s="1"/>
  <c r="K807" i="1"/>
  <c r="K808" i="1"/>
  <c r="K809" i="1"/>
  <c r="N809" i="1" s="1"/>
  <c r="K810" i="1"/>
  <c r="N810" i="1" s="1"/>
  <c r="K811" i="1"/>
  <c r="K812" i="1"/>
  <c r="K813" i="1"/>
  <c r="N813" i="1" s="1"/>
  <c r="K814" i="1"/>
  <c r="N814" i="1" s="1"/>
  <c r="K815" i="1"/>
  <c r="K816" i="1"/>
  <c r="K817" i="1"/>
  <c r="N817" i="1" s="1"/>
  <c r="K818" i="1"/>
  <c r="N818" i="1" s="1"/>
  <c r="K819" i="1"/>
  <c r="K820" i="1"/>
  <c r="K821" i="1"/>
  <c r="N821" i="1" s="1"/>
  <c r="K822" i="1"/>
  <c r="N822" i="1" s="1"/>
  <c r="K823" i="1"/>
  <c r="K824" i="1"/>
  <c r="K825" i="1"/>
  <c r="N825" i="1" s="1"/>
  <c r="K826" i="1"/>
  <c r="N826" i="1" s="1"/>
  <c r="K827" i="1"/>
  <c r="K828" i="1"/>
  <c r="K829" i="1"/>
  <c r="N829" i="1" s="1"/>
  <c r="K830" i="1"/>
  <c r="N830" i="1" s="1"/>
  <c r="K831" i="1"/>
  <c r="K832" i="1"/>
  <c r="K833" i="1"/>
  <c r="N833" i="1" s="1"/>
  <c r="K834" i="1"/>
  <c r="N834" i="1" s="1"/>
  <c r="K835" i="1"/>
  <c r="K836" i="1"/>
  <c r="K837" i="1"/>
  <c r="N837" i="1" s="1"/>
  <c r="K838" i="1"/>
  <c r="N838" i="1" s="1"/>
  <c r="K839" i="1"/>
  <c r="K840" i="1"/>
  <c r="K841" i="1"/>
  <c r="N841" i="1" s="1"/>
  <c r="K842" i="1"/>
  <c r="N842" i="1" s="1"/>
  <c r="K843" i="1"/>
  <c r="K844" i="1"/>
  <c r="K845" i="1"/>
  <c r="N845" i="1" s="1"/>
  <c r="K846" i="1"/>
  <c r="N846" i="1" s="1"/>
  <c r="K847" i="1"/>
  <c r="K848" i="1"/>
  <c r="K849" i="1"/>
  <c r="N849" i="1" s="1"/>
  <c r="K850" i="1"/>
  <c r="N850" i="1" s="1"/>
  <c r="K851" i="1"/>
  <c r="K852" i="1"/>
  <c r="K853" i="1"/>
  <c r="N853" i="1" s="1"/>
  <c r="K854" i="1"/>
  <c r="N854" i="1" s="1"/>
  <c r="K855" i="1"/>
  <c r="K856" i="1"/>
  <c r="K857" i="1"/>
  <c r="N857" i="1" s="1"/>
  <c r="K858" i="1"/>
  <c r="N858" i="1" s="1"/>
  <c r="K859" i="1"/>
  <c r="K860" i="1"/>
  <c r="K861" i="1"/>
  <c r="N861" i="1" s="1"/>
  <c r="K862" i="1"/>
  <c r="N862" i="1" s="1"/>
  <c r="K863" i="1"/>
  <c r="K864" i="1"/>
  <c r="K865" i="1"/>
  <c r="N865" i="1" s="1"/>
  <c r="K866" i="1"/>
  <c r="N866" i="1" s="1"/>
  <c r="K867" i="1"/>
  <c r="K868" i="1"/>
  <c r="K869" i="1"/>
  <c r="N869" i="1" s="1"/>
  <c r="K870" i="1"/>
  <c r="N870" i="1" s="1"/>
  <c r="K871" i="1"/>
  <c r="K872" i="1"/>
  <c r="K873" i="1"/>
  <c r="N873" i="1" s="1"/>
  <c r="K874" i="1"/>
  <c r="N874" i="1" s="1"/>
  <c r="K875" i="1"/>
  <c r="K876" i="1"/>
  <c r="K877" i="1"/>
  <c r="N877" i="1" s="1"/>
  <c r="K878" i="1"/>
  <c r="N878" i="1" s="1"/>
  <c r="K879" i="1"/>
  <c r="K880" i="1"/>
  <c r="K881" i="1"/>
  <c r="N881" i="1" s="1"/>
  <c r="K882" i="1"/>
  <c r="N882" i="1" s="1"/>
  <c r="K883" i="1"/>
  <c r="K884" i="1"/>
  <c r="K885" i="1"/>
  <c r="N885" i="1" s="1"/>
  <c r="K886" i="1"/>
  <c r="N886" i="1" s="1"/>
  <c r="K887" i="1"/>
  <c r="K888" i="1"/>
  <c r="K889" i="1"/>
  <c r="N889" i="1" s="1"/>
  <c r="K890" i="1"/>
  <c r="N890" i="1" s="1"/>
  <c r="K891" i="1"/>
  <c r="K892" i="1"/>
  <c r="K893" i="1"/>
  <c r="N893" i="1" s="1"/>
  <c r="K894" i="1"/>
  <c r="N894" i="1" s="1"/>
  <c r="K895" i="1"/>
  <c r="K896" i="1"/>
  <c r="K897" i="1"/>
  <c r="N897" i="1" s="1"/>
  <c r="K898" i="1"/>
  <c r="N898" i="1" s="1"/>
  <c r="K899" i="1"/>
  <c r="K900" i="1"/>
  <c r="K901" i="1"/>
  <c r="N901" i="1" s="1"/>
  <c r="K902" i="1"/>
  <c r="N902" i="1" s="1"/>
  <c r="K903" i="1"/>
  <c r="K904" i="1"/>
  <c r="K905" i="1"/>
  <c r="N905" i="1" s="1"/>
  <c r="K906" i="1"/>
  <c r="N906" i="1" s="1"/>
  <c r="K907" i="1"/>
  <c r="K908" i="1"/>
  <c r="K909" i="1"/>
  <c r="N909" i="1" s="1"/>
  <c r="K910" i="1"/>
  <c r="N910" i="1" s="1"/>
  <c r="K911" i="1"/>
  <c r="K912" i="1"/>
  <c r="K913" i="1"/>
  <c r="N913" i="1" s="1"/>
  <c r="K914" i="1"/>
  <c r="N914" i="1" s="1"/>
  <c r="K915" i="1"/>
  <c r="K916" i="1"/>
  <c r="K917" i="1"/>
  <c r="N917" i="1" s="1"/>
  <c r="K918" i="1"/>
  <c r="N918" i="1" s="1"/>
  <c r="K919" i="1"/>
  <c r="K920" i="1"/>
  <c r="K921" i="1"/>
  <c r="N921" i="1" s="1"/>
  <c r="K922" i="1"/>
  <c r="N922" i="1" s="1"/>
  <c r="K923" i="1"/>
  <c r="K924" i="1"/>
  <c r="K925" i="1"/>
  <c r="N925" i="1" s="1"/>
  <c r="K926" i="1"/>
  <c r="N926" i="1" s="1"/>
  <c r="K927" i="1"/>
  <c r="K928" i="1"/>
  <c r="K929" i="1"/>
  <c r="N929" i="1" s="1"/>
  <c r="K930" i="1"/>
  <c r="N930" i="1" s="1"/>
  <c r="K931" i="1"/>
  <c r="K932" i="1"/>
  <c r="K933" i="1"/>
  <c r="N933" i="1" s="1"/>
  <c r="K934" i="1"/>
  <c r="N934" i="1" s="1"/>
  <c r="K935" i="1"/>
  <c r="K936" i="1"/>
  <c r="K937" i="1"/>
  <c r="N937" i="1" s="1"/>
  <c r="K938" i="1"/>
  <c r="N938" i="1" s="1"/>
  <c r="K939" i="1"/>
  <c r="K940" i="1"/>
  <c r="K941" i="1"/>
  <c r="N941" i="1" s="1"/>
  <c r="K942" i="1"/>
  <c r="N942" i="1" s="1"/>
  <c r="K943" i="1"/>
  <c r="K944" i="1"/>
  <c r="K945" i="1"/>
  <c r="N945" i="1" s="1"/>
  <c r="K946" i="1"/>
  <c r="N946" i="1" s="1"/>
  <c r="K947" i="1"/>
  <c r="K948" i="1"/>
  <c r="K949" i="1"/>
  <c r="N949" i="1" s="1"/>
  <c r="K950" i="1"/>
  <c r="N950" i="1" s="1"/>
  <c r="K951" i="1"/>
  <c r="K952" i="1"/>
  <c r="K953" i="1"/>
  <c r="N953" i="1" s="1"/>
  <c r="K954" i="1"/>
  <c r="N954" i="1" s="1"/>
  <c r="K955" i="1"/>
  <c r="K956" i="1"/>
  <c r="K957" i="1"/>
  <c r="N957" i="1" s="1"/>
  <c r="K958" i="1"/>
  <c r="N958" i="1" s="1"/>
  <c r="K959" i="1"/>
  <c r="K960" i="1"/>
  <c r="K961" i="1"/>
  <c r="N961" i="1" s="1"/>
  <c r="K962" i="1"/>
  <c r="N962" i="1" s="1"/>
  <c r="K963" i="1"/>
  <c r="K964" i="1"/>
  <c r="K965" i="1"/>
  <c r="N965" i="1" s="1"/>
  <c r="K966" i="1"/>
  <c r="N966" i="1" s="1"/>
  <c r="K967" i="1"/>
  <c r="K968" i="1"/>
  <c r="K969" i="1"/>
  <c r="N969" i="1" s="1"/>
  <c r="K970" i="1"/>
  <c r="N970" i="1" s="1"/>
  <c r="K971" i="1"/>
  <c r="K972" i="1"/>
  <c r="K973" i="1"/>
  <c r="N973" i="1" s="1"/>
  <c r="K974" i="1"/>
  <c r="N974" i="1" s="1"/>
  <c r="K975" i="1"/>
  <c r="K976" i="1"/>
  <c r="K977" i="1"/>
  <c r="N977" i="1" s="1"/>
  <c r="K978" i="1"/>
  <c r="N978" i="1" s="1"/>
  <c r="K979" i="1"/>
  <c r="K980" i="1"/>
  <c r="K981" i="1"/>
  <c r="N981" i="1" s="1"/>
  <c r="K982" i="1"/>
  <c r="N982" i="1" s="1"/>
  <c r="K983" i="1"/>
  <c r="K984" i="1"/>
  <c r="K985" i="1"/>
  <c r="N985" i="1" s="1"/>
  <c r="K986" i="1"/>
  <c r="N986" i="1" s="1"/>
  <c r="K987" i="1"/>
  <c r="K988" i="1"/>
  <c r="K989" i="1"/>
  <c r="N989" i="1" s="1"/>
  <c r="K990" i="1"/>
  <c r="N990" i="1" s="1"/>
  <c r="K991" i="1"/>
  <c r="K992" i="1"/>
  <c r="K993" i="1"/>
  <c r="N993" i="1" s="1"/>
  <c r="K994" i="1"/>
  <c r="N994" i="1" s="1"/>
  <c r="K995" i="1"/>
  <c r="K996" i="1"/>
  <c r="K997" i="1"/>
  <c r="N997" i="1" s="1"/>
  <c r="K998" i="1"/>
  <c r="N998" i="1" s="1"/>
  <c r="K999" i="1"/>
  <c r="K1000" i="1"/>
  <c r="K1001" i="1"/>
  <c r="N1001" i="1" s="1"/>
  <c r="K1002" i="1"/>
  <c r="N1002" i="1" s="1"/>
  <c r="K1003" i="1"/>
  <c r="K1004" i="1"/>
  <c r="K1005" i="1"/>
  <c r="N1005" i="1" s="1"/>
  <c r="K1006" i="1"/>
  <c r="N1006" i="1" s="1"/>
  <c r="K1007" i="1"/>
  <c r="K1008" i="1"/>
  <c r="K1009" i="1"/>
  <c r="N1009" i="1" s="1"/>
  <c r="K1010" i="1"/>
  <c r="N1010" i="1" s="1"/>
  <c r="K1011" i="1"/>
  <c r="K1012" i="1"/>
  <c r="K1013" i="1"/>
  <c r="N1013" i="1" s="1"/>
  <c r="K1014" i="1"/>
  <c r="N1014" i="1" s="1"/>
  <c r="K1015" i="1"/>
  <c r="K1016" i="1"/>
  <c r="K1017" i="1"/>
  <c r="N1017" i="1" s="1"/>
  <c r="K1018" i="1"/>
  <c r="N1018" i="1" s="1"/>
  <c r="K1019" i="1"/>
  <c r="K1020" i="1"/>
  <c r="K1021" i="1"/>
  <c r="N1021" i="1" s="1"/>
  <c r="K1022" i="1"/>
  <c r="N1022" i="1" s="1"/>
  <c r="K1023" i="1"/>
  <c r="K1024" i="1"/>
  <c r="K1025" i="1"/>
  <c r="N1025" i="1" s="1"/>
  <c r="K1026" i="1"/>
  <c r="N1026" i="1" s="1"/>
  <c r="K1027" i="1"/>
  <c r="K1028" i="1"/>
  <c r="K1029" i="1"/>
  <c r="N1029" i="1" s="1"/>
  <c r="K1030" i="1"/>
  <c r="N1030" i="1" s="1"/>
  <c r="K1031" i="1"/>
  <c r="K1032" i="1"/>
  <c r="K1033" i="1"/>
  <c r="N1033" i="1" s="1"/>
  <c r="K1034" i="1"/>
  <c r="N1034" i="1" s="1"/>
  <c r="K1035" i="1"/>
  <c r="K1036" i="1"/>
  <c r="K1037" i="1"/>
  <c r="N1037" i="1" s="1"/>
  <c r="K1038" i="1"/>
  <c r="N1038" i="1" s="1"/>
  <c r="K1039" i="1"/>
  <c r="K1040" i="1"/>
  <c r="K1041" i="1"/>
  <c r="N1041" i="1" s="1"/>
  <c r="K1042" i="1"/>
  <c r="N1042" i="1" s="1"/>
  <c r="K1043" i="1"/>
  <c r="K1044" i="1"/>
  <c r="K1045" i="1"/>
  <c r="N1045" i="1" s="1"/>
  <c r="K1046" i="1"/>
  <c r="N1046" i="1" s="1"/>
  <c r="K1047" i="1"/>
  <c r="K1048" i="1"/>
  <c r="K1049" i="1"/>
  <c r="N1049" i="1" s="1"/>
  <c r="K1050" i="1"/>
  <c r="N1050" i="1" s="1"/>
  <c r="K1051" i="1"/>
  <c r="K1052" i="1"/>
  <c r="K1053" i="1"/>
  <c r="N1053" i="1" s="1"/>
  <c r="K1054" i="1"/>
  <c r="N1054" i="1" s="1"/>
  <c r="K1055" i="1"/>
  <c r="K1056" i="1"/>
  <c r="K1057" i="1"/>
  <c r="N1057" i="1" s="1"/>
  <c r="K1058" i="1"/>
  <c r="N1058" i="1" s="1"/>
  <c r="K1059" i="1"/>
  <c r="K1060" i="1"/>
  <c r="K1061" i="1"/>
  <c r="N1061" i="1" s="1"/>
  <c r="K1062" i="1"/>
  <c r="N1062" i="1" s="1"/>
  <c r="K1063" i="1"/>
  <c r="K1064" i="1"/>
  <c r="K1065" i="1"/>
  <c r="N1065" i="1" s="1"/>
  <c r="K1066" i="1"/>
  <c r="N1066" i="1" s="1"/>
  <c r="K1067" i="1"/>
  <c r="K1068" i="1"/>
  <c r="K1069" i="1"/>
  <c r="N1069" i="1" s="1"/>
  <c r="K1070" i="1"/>
  <c r="N1070" i="1" s="1"/>
  <c r="K1071" i="1"/>
  <c r="K1072" i="1"/>
  <c r="K1073" i="1"/>
  <c r="N1073" i="1" s="1"/>
  <c r="K1074" i="1"/>
  <c r="N1074" i="1" s="1"/>
  <c r="K1075" i="1"/>
  <c r="K1076" i="1"/>
  <c r="K1077" i="1"/>
  <c r="N1077" i="1" s="1"/>
  <c r="K1078" i="1"/>
  <c r="N1078" i="1" s="1"/>
  <c r="K1079" i="1"/>
  <c r="K1080" i="1"/>
  <c r="K1081" i="1"/>
  <c r="N1081" i="1" s="1"/>
  <c r="K1082" i="1"/>
  <c r="N1082" i="1" s="1"/>
  <c r="K1083" i="1"/>
  <c r="K1084" i="1"/>
  <c r="K1085" i="1"/>
  <c r="N1085" i="1" s="1"/>
  <c r="K1086" i="1"/>
  <c r="N1086" i="1" s="1"/>
  <c r="K1087" i="1"/>
  <c r="K1088" i="1"/>
  <c r="K1089" i="1"/>
  <c r="N1089" i="1" s="1"/>
  <c r="K1090" i="1"/>
  <c r="N1090" i="1" s="1"/>
  <c r="K1091" i="1"/>
  <c r="K1092" i="1"/>
  <c r="K1093" i="1"/>
  <c r="N1093" i="1" s="1"/>
  <c r="K1094" i="1"/>
  <c r="N1094" i="1" s="1"/>
  <c r="K1095" i="1"/>
  <c r="K1096" i="1"/>
  <c r="K1097" i="1"/>
  <c r="N1097" i="1" s="1"/>
  <c r="K1098" i="1"/>
  <c r="N1098" i="1" s="1"/>
  <c r="K1099" i="1"/>
  <c r="K1100" i="1"/>
  <c r="K1101" i="1"/>
  <c r="N1101" i="1" s="1"/>
  <c r="K1102" i="1"/>
  <c r="N1102" i="1" s="1"/>
  <c r="K1103" i="1"/>
  <c r="K1104" i="1"/>
  <c r="K1105" i="1"/>
  <c r="N1105" i="1" s="1"/>
  <c r="K1106" i="1"/>
  <c r="N1106" i="1" s="1"/>
  <c r="K1107" i="1"/>
  <c r="K1108" i="1"/>
  <c r="K1109" i="1"/>
  <c r="N1109" i="1" s="1"/>
  <c r="K1110" i="1"/>
  <c r="N1110" i="1" s="1"/>
  <c r="K1111" i="1"/>
  <c r="K1112" i="1"/>
  <c r="K1113" i="1"/>
  <c r="N1113" i="1" s="1"/>
  <c r="K1114" i="1"/>
  <c r="N1114" i="1" s="1"/>
  <c r="K1115" i="1"/>
  <c r="K1116" i="1"/>
  <c r="K1117" i="1"/>
  <c r="N1117" i="1" s="1"/>
  <c r="K1118" i="1"/>
  <c r="N1118" i="1" s="1"/>
  <c r="K1119" i="1"/>
  <c r="K1120" i="1"/>
  <c r="K1121" i="1"/>
  <c r="N1121" i="1" s="1"/>
  <c r="K1122" i="1"/>
  <c r="N1122" i="1" s="1"/>
  <c r="K1123" i="1"/>
  <c r="K1124" i="1"/>
  <c r="K1125" i="1"/>
  <c r="N1125" i="1" s="1"/>
  <c r="K1126" i="1"/>
  <c r="N1126" i="1" s="1"/>
  <c r="K1127" i="1"/>
  <c r="K1128" i="1"/>
  <c r="K1129" i="1"/>
  <c r="N1129" i="1" s="1"/>
  <c r="K1130" i="1"/>
  <c r="N1130" i="1" s="1"/>
  <c r="K1131" i="1"/>
  <c r="K1132" i="1"/>
  <c r="K1133" i="1"/>
  <c r="N1133" i="1" s="1"/>
  <c r="K1134" i="1"/>
  <c r="N1134" i="1" s="1"/>
  <c r="K1135" i="1"/>
  <c r="K1136" i="1"/>
  <c r="K1137" i="1"/>
  <c r="N1137" i="1" s="1"/>
  <c r="K1138" i="1"/>
  <c r="N1138" i="1" s="1"/>
  <c r="K1139" i="1"/>
  <c r="K1140" i="1"/>
  <c r="K1141" i="1"/>
  <c r="N1141" i="1" s="1"/>
  <c r="K1142" i="1"/>
  <c r="N1142" i="1" s="1"/>
  <c r="K1143" i="1"/>
  <c r="K1144" i="1"/>
  <c r="K1145" i="1"/>
  <c r="N1145" i="1" s="1"/>
  <c r="K1146" i="1"/>
  <c r="N1146" i="1" s="1"/>
  <c r="K1147" i="1"/>
  <c r="K1148" i="1"/>
  <c r="K1149" i="1"/>
  <c r="N1149" i="1" s="1"/>
  <c r="K1150" i="1"/>
  <c r="N1150" i="1" s="1"/>
  <c r="K1151" i="1"/>
  <c r="K1152" i="1"/>
  <c r="K1153" i="1"/>
  <c r="N1153" i="1" s="1"/>
  <c r="K1154" i="1"/>
  <c r="N1154" i="1" s="1"/>
  <c r="K1155" i="1"/>
  <c r="K1156" i="1"/>
  <c r="K1157" i="1"/>
  <c r="N1157" i="1" s="1"/>
  <c r="K1158" i="1"/>
  <c r="N1158" i="1" s="1"/>
  <c r="K1159" i="1"/>
  <c r="K1160" i="1"/>
  <c r="K1161" i="1"/>
  <c r="N1161" i="1" s="1"/>
  <c r="K1162" i="1"/>
  <c r="N1162" i="1" s="1"/>
  <c r="K1163" i="1"/>
  <c r="K1164" i="1"/>
  <c r="K1165" i="1"/>
  <c r="N1165" i="1" s="1"/>
  <c r="K1166" i="1"/>
  <c r="N1166" i="1" s="1"/>
  <c r="K1167" i="1"/>
  <c r="K1168" i="1"/>
  <c r="K1169" i="1"/>
  <c r="N1169" i="1" s="1"/>
  <c r="K1170" i="1"/>
  <c r="N1170" i="1" s="1"/>
  <c r="K1171" i="1"/>
  <c r="K1172" i="1"/>
  <c r="K1173" i="1"/>
  <c r="N1173" i="1" s="1"/>
  <c r="K1174" i="1"/>
  <c r="N1174" i="1" s="1"/>
  <c r="K1175" i="1"/>
  <c r="K1176" i="1"/>
  <c r="K1177" i="1"/>
  <c r="N1177" i="1" s="1"/>
  <c r="K1178" i="1"/>
  <c r="N1178" i="1" s="1"/>
  <c r="K1179" i="1"/>
  <c r="K1180" i="1"/>
  <c r="K1181" i="1"/>
  <c r="N1181" i="1" s="1"/>
  <c r="K1182" i="1"/>
  <c r="N1182" i="1" s="1"/>
  <c r="K1183" i="1"/>
  <c r="K1184" i="1"/>
  <c r="K1185" i="1"/>
  <c r="N1185" i="1" s="1"/>
  <c r="K1186" i="1"/>
  <c r="N1186" i="1" s="1"/>
  <c r="K1187" i="1"/>
  <c r="K1188" i="1"/>
  <c r="K1189" i="1"/>
  <c r="N1189" i="1" s="1"/>
  <c r="K1190" i="1"/>
  <c r="N1190" i="1" s="1"/>
  <c r="K1191" i="1"/>
  <c r="K1192" i="1"/>
  <c r="K1193" i="1"/>
  <c r="N1193" i="1" s="1"/>
  <c r="K1194" i="1"/>
  <c r="N1194" i="1" s="1"/>
  <c r="K1195" i="1"/>
  <c r="K1196" i="1"/>
  <c r="K1197" i="1"/>
  <c r="N1197" i="1" s="1"/>
  <c r="K1198" i="1"/>
  <c r="N1198" i="1" s="1"/>
  <c r="K1199" i="1"/>
  <c r="K1200" i="1"/>
  <c r="K1201" i="1"/>
  <c r="N1201" i="1" s="1"/>
  <c r="K1202" i="1"/>
  <c r="N1202" i="1" s="1"/>
  <c r="K1203" i="1"/>
  <c r="K1204" i="1"/>
  <c r="K1205" i="1"/>
  <c r="N1205" i="1" s="1"/>
  <c r="K1206" i="1"/>
  <c r="N1206" i="1" s="1"/>
  <c r="K1207" i="1"/>
  <c r="K1208" i="1"/>
  <c r="K1209" i="1"/>
  <c r="N1209" i="1" s="1"/>
  <c r="K1210" i="1"/>
  <c r="N1210" i="1" s="1"/>
  <c r="K1211" i="1"/>
  <c r="K1212" i="1"/>
  <c r="K1213" i="1"/>
  <c r="N1213" i="1" s="1"/>
  <c r="K1214" i="1"/>
  <c r="N1214" i="1" s="1"/>
  <c r="K1215" i="1"/>
  <c r="K1216" i="1"/>
  <c r="K1217" i="1"/>
  <c r="N1217" i="1" s="1"/>
  <c r="K1218" i="1"/>
  <c r="N1218" i="1" s="1"/>
  <c r="K1219" i="1"/>
  <c r="K1220" i="1"/>
  <c r="K1221" i="1"/>
  <c r="N1221" i="1" s="1"/>
  <c r="K1222" i="1"/>
  <c r="N1222" i="1" s="1"/>
  <c r="K1223" i="1"/>
  <c r="K1224" i="1"/>
  <c r="K1225" i="1"/>
  <c r="N1225" i="1" s="1"/>
  <c r="K1226" i="1"/>
  <c r="N1226" i="1" s="1"/>
  <c r="K1227" i="1"/>
  <c r="K1228" i="1"/>
  <c r="K1229" i="1"/>
  <c r="N1229" i="1" s="1"/>
  <c r="K1230" i="1"/>
  <c r="N1230" i="1" s="1"/>
  <c r="K1231" i="1"/>
  <c r="K1232" i="1"/>
  <c r="K1233" i="1"/>
  <c r="N1233" i="1" s="1"/>
  <c r="K1234" i="1"/>
  <c r="N1234" i="1" s="1"/>
  <c r="K1235" i="1"/>
  <c r="K1236" i="1"/>
  <c r="K1237" i="1"/>
  <c r="N1237" i="1" s="1"/>
  <c r="K1238" i="1"/>
  <c r="N1238" i="1" s="1"/>
  <c r="K1239" i="1"/>
  <c r="K1240" i="1"/>
  <c r="K1241" i="1"/>
  <c r="N1241" i="1" s="1"/>
  <c r="K1242" i="1"/>
  <c r="N1242" i="1" s="1"/>
  <c r="K1243" i="1"/>
  <c r="K1244" i="1"/>
  <c r="K1245" i="1"/>
  <c r="N1245" i="1" s="1"/>
  <c r="K1246" i="1"/>
  <c r="N1246" i="1" s="1"/>
  <c r="K1247" i="1"/>
  <c r="K1248" i="1"/>
  <c r="K1249" i="1"/>
  <c r="N1249" i="1" s="1"/>
  <c r="K1250" i="1"/>
  <c r="N1250" i="1" s="1"/>
  <c r="K1251" i="1"/>
  <c r="K1252" i="1"/>
  <c r="K1253" i="1"/>
  <c r="N1253" i="1" s="1"/>
  <c r="K1254" i="1"/>
  <c r="N1254" i="1" s="1"/>
  <c r="K1255" i="1"/>
  <c r="K1256" i="1"/>
  <c r="K1257" i="1"/>
  <c r="N1257" i="1" s="1"/>
  <c r="K1258" i="1"/>
  <c r="N1258" i="1" s="1"/>
  <c r="K1259" i="1"/>
  <c r="K1260" i="1"/>
  <c r="K1261" i="1"/>
  <c r="N1261" i="1" s="1"/>
  <c r="K1262" i="1"/>
  <c r="N1262" i="1" s="1"/>
  <c r="K1263" i="1"/>
  <c r="K1264" i="1"/>
  <c r="K1265" i="1"/>
  <c r="N1265" i="1" s="1"/>
  <c r="K1266" i="1"/>
  <c r="N1266" i="1" s="1"/>
  <c r="K1267" i="1"/>
  <c r="K1268" i="1"/>
  <c r="K1269" i="1"/>
  <c r="N1269" i="1" s="1"/>
  <c r="K1270" i="1"/>
  <c r="N1270" i="1" s="1"/>
  <c r="K1271" i="1"/>
  <c r="K1272" i="1"/>
  <c r="K1273" i="1"/>
  <c r="N1273" i="1" s="1"/>
  <c r="K1274" i="1"/>
  <c r="N1274" i="1" s="1"/>
  <c r="K1275" i="1"/>
  <c r="K1276" i="1"/>
  <c r="K1277" i="1"/>
  <c r="N1277" i="1" s="1"/>
  <c r="K1278" i="1"/>
  <c r="N1278" i="1" s="1"/>
  <c r="K1279" i="1"/>
  <c r="K1280" i="1"/>
  <c r="K1281" i="1"/>
  <c r="N1281" i="1" s="1"/>
  <c r="K1282" i="1"/>
  <c r="N1282" i="1" s="1"/>
  <c r="K1283" i="1"/>
  <c r="K1284" i="1"/>
  <c r="K1285" i="1"/>
  <c r="N1285" i="1" s="1"/>
  <c r="K1286" i="1"/>
  <c r="N1286" i="1" s="1"/>
  <c r="K1287" i="1"/>
  <c r="K1288" i="1"/>
  <c r="K1289" i="1"/>
  <c r="N1289" i="1" s="1"/>
  <c r="K1290" i="1"/>
  <c r="N1290" i="1" s="1"/>
  <c r="K1291" i="1"/>
  <c r="K1292" i="1"/>
  <c r="K1293" i="1"/>
  <c r="N1293" i="1" s="1"/>
  <c r="K1294" i="1"/>
  <c r="N1294" i="1" s="1"/>
  <c r="K1295" i="1"/>
  <c r="K1296" i="1"/>
  <c r="K1297" i="1"/>
  <c r="N1297" i="1" s="1"/>
  <c r="K1298" i="1"/>
  <c r="N1298" i="1" s="1"/>
  <c r="K1299" i="1"/>
  <c r="K1300" i="1"/>
  <c r="K1301" i="1"/>
  <c r="N1301" i="1" s="1"/>
  <c r="K1302" i="1"/>
  <c r="N1302" i="1" s="1"/>
  <c r="K1303" i="1"/>
  <c r="K1304" i="1"/>
  <c r="K1305" i="1"/>
  <c r="N1305" i="1" s="1"/>
  <c r="K1306" i="1"/>
  <c r="N1306" i="1" s="1"/>
  <c r="K1307" i="1"/>
  <c r="K1308" i="1"/>
  <c r="K1309" i="1"/>
  <c r="N1309" i="1" s="1"/>
  <c r="K1310" i="1"/>
  <c r="N1310" i="1" s="1"/>
  <c r="K1311" i="1"/>
  <c r="K1312" i="1"/>
  <c r="K1313" i="1"/>
  <c r="N1313" i="1" s="1"/>
  <c r="K1314" i="1"/>
  <c r="N1314" i="1" s="1"/>
  <c r="K1315" i="1"/>
  <c r="K1316" i="1"/>
  <c r="K1317" i="1"/>
  <c r="N1317" i="1" s="1"/>
  <c r="K1318" i="1"/>
  <c r="N1318" i="1" s="1"/>
  <c r="K1319" i="1"/>
  <c r="K1320" i="1"/>
  <c r="K1321" i="1"/>
  <c r="N1321" i="1" s="1"/>
  <c r="K1322" i="1"/>
  <c r="N1322" i="1" s="1"/>
  <c r="K1323" i="1"/>
  <c r="K1324" i="1"/>
  <c r="K1325" i="1"/>
  <c r="N1325" i="1" s="1"/>
  <c r="K1326" i="1"/>
  <c r="N1326" i="1" s="1"/>
  <c r="K1327" i="1"/>
  <c r="K1328" i="1"/>
  <c r="K1329" i="1"/>
  <c r="N1329" i="1" s="1"/>
  <c r="K1330" i="1"/>
  <c r="N1330" i="1" s="1"/>
  <c r="K1331" i="1"/>
  <c r="K1332" i="1"/>
  <c r="K1333" i="1"/>
  <c r="N1333" i="1" s="1"/>
  <c r="K1334" i="1"/>
  <c r="N1334" i="1" s="1"/>
  <c r="K1335" i="1"/>
  <c r="K1336" i="1"/>
  <c r="K1337" i="1"/>
  <c r="N1337" i="1" s="1"/>
  <c r="K1338" i="1"/>
  <c r="N1338" i="1" s="1"/>
  <c r="K1339" i="1"/>
  <c r="K1340" i="1"/>
  <c r="K1341" i="1"/>
  <c r="N1341" i="1" s="1"/>
  <c r="K1342" i="1"/>
  <c r="N1342" i="1" s="1"/>
  <c r="K1343" i="1"/>
  <c r="K1344" i="1"/>
  <c r="K1345" i="1"/>
  <c r="N1345" i="1" s="1"/>
  <c r="K1346" i="1"/>
  <c r="N1346" i="1" s="1"/>
  <c r="K1347" i="1"/>
  <c r="K1348" i="1"/>
  <c r="K1349" i="1"/>
  <c r="N1349" i="1" s="1"/>
  <c r="K1350" i="1"/>
  <c r="N1350" i="1" s="1"/>
  <c r="K1351" i="1"/>
  <c r="K1352" i="1"/>
  <c r="K1353" i="1"/>
  <c r="N1353" i="1" s="1"/>
  <c r="K1354" i="1"/>
  <c r="N1354" i="1" s="1"/>
  <c r="K1355" i="1"/>
  <c r="K1356" i="1"/>
  <c r="K1357" i="1"/>
  <c r="N1357" i="1" s="1"/>
  <c r="K1358" i="1"/>
  <c r="N1358" i="1" s="1"/>
  <c r="K1359" i="1"/>
  <c r="K1360" i="1"/>
  <c r="K1361" i="1"/>
  <c r="N1361" i="1" s="1"/>
  <c r="K1362" i="1"/>
  <c r="N1362" i="1" s="1"/>
  <c r="K1363" i="1"/>
  <c r="K1364" i="1"/>
  <c r="K1365" i="1"/>
  <c r="N1365" i="1" s="1"/>
  <c r="K1366" i="1"/>
  <c r="N1366" i="1" s="1"/>
  <c r="K1367" i="1"/>
  <c r="K1368" i="1"/>
  <c r="K1369" i="1"/>
  <c r="N1369" i="1" s="1"/>
  <c r="K1370" i="1"/>
  <c r="N1370" i="1" s="1"/>
  <c r="K1371" i="1"/>
  <c r="K1372" i="1"/>
  <c r="K1373" i="1"/>
  <c r="N1373" i="1" s="1"/>
  <c r="K1374" i="1"/>
  <c r="N1374" i="1" s="1"/>
  <c r="K1375" i="1"/>
  <c r="K1376" i="1"/>
  <c r="K1377" i="1"/>
  <c r="N1377" i="1" s="1"/>
  <c r="K1378" i="1"/>
  <c r="N1378" i="1" s="1"/>
  <c r="K1379" i="1"/>
  <c r="K1380" i="1"/>
  <c r="K1381" i="1"/>
  <c r="N1381" i="1" s="1"/>
  <c r="K1382" i="1"/>
  <c r="N1382" i="1" s="1"/>
  <c r="K1383" i="1"/>
  <c r="K1384" i="1"/>
  <c r="K1385" i="1"/>
  <c r="N1385" i="1" s="1"/>
  <c r="K1386" i="1"/>
  <c r="N1386" i="1" s="1"/>
  <c r="K1387" i="1"/>
  <c r="K1388" i="1"/>
  <c r="K1389" i="1"/>
  <c r="N1389" i="1" s="1"/>
  <c r="K1390" i="1"/>
  <c r="N1390" i="1" s="1"/>
  <c r="K1391" i="1"/>
  <c r="K1392" i="1"/>
  <c r="K1393" i="1"/>
  <c r="N1393" i="1" s="1"/>
  <c r="K1394" i="1"/>
  <c r="N1394" i="1" s="1"/>
  <c r="K1395" i="1"/>
  <c r="K1396" i="1"/>
  <c r="K1397" i="1"/>
  <c r="N1397" i="1" s="1"/>
  <c r="K1398" i="1"/>
  <c r="N1398" i="1" s="1"/>
  <c r="K1399" i="1"/>
  <c r="K1400" i="1"/>
  <c r="K1401" i="1"/>
  <c r="N1401" i="1" s="1"/>
  <c r="K1402" i="1"/>
  <c r="N1402" i="1" s="1"/>
  <c r="K1403" i="1"/>
  <c r="K1404" i="1"/>
  <c r="K1405" i="1"/>
  <c r="N1405" i="1" s="1"/>
  <c r="K1406" i="1"/>
  <c r="N1406" i="1" s="1"/>
  <c r="K1407" i="1"/>
  <c r="K1408" i="1"/>
  <c r="K1409" i="1"/>
  <c r="N1409" i="1" s="1"/>
  <c r="K1410" i="1"/>
  <c r="N1410" i="1" s="1"/>
  <c r="K1411" i="1"/>
  <c r="K1412" i="1"/>
  <c r="K1413" i="1"/>
  <c r="N1413" i="1" s="1"/>
  <c r="K1414" i="1"/>
  <c r="N1414" i="1" s="1"/>
  <c r="K1415" i="1"/>
  <c r="K1416" i="1"/>
  <c r="K1417" i="1"/>
  <c r="N1417" i="1" s="1"/>
  <c r="K1418" i="1"/>
  <c r="N1418" i="1" s="1"/>
  <c r="K1419" i="1"/>
  <c r="K1420" i="1"/>
  <c r="K1421" i="1"/>
  <c r="N1421" i="1" s="1"/>
  <c r="K1422" i="1"/>
  <c r="N1422" i="1" s="1"/>
  <c r="K1423" i="1"/>
  <c r="K1424" i="1"/>
  <c r="K1425" i="1"/>
  <c r="N1425" i="1" s="1"/>
  <c r="K1426" i="1"/>
  <c r="N1426" i="1" s="1"/>
  <c r="K1427" i="1"/>
  <c r="K1428" i="1"/>
  <c r="K1429" i="1"/>
  <c r="N1429" i="1" s="1"/>
  <c r="K1430" i="1"/>
  <c r="N1430" i="1" s="1"/>
  <c r="K1431" i="1"/>
  <c r="K1432" i="1"/>
  <c r="K1433" i="1"/>
  <c r="N1433" i="1" s="1"/>
  <c r="K1434" i="1"/>
  <c r="N1434" i="1" s="1"/>
  <c r="K1435" i="1"/>
  <c r="K1436" i="1"/>
  <c r="K1437" i="1"/>
  <c r="N1437" i="1" s="1"/>
  <c r="K1438" i="1"/>
  <c r="N1438" i="1" s="1"/>
  <c r="K1439" i="1"/>
  <c r="K1440" i="1"/>
  <c r="K1441" i="1"/>
  <c r="N1441" i="1" s="1"/>
  <c r="K1442" i="1"/>
  <c r="N1442" i="1" s="1"/>
  <c r="K1443" i="1"/>
  <c r="K1444" i="1"/>
  <c r="K1445" i="1"/>
  <c r="N1445" i="1" s="1"/>
  <c r="K1446" i="1"/>
  <c r="N1446" i="1" s="1"/>
  <c r="K1447" i="1"/>
  <c r="K1448" i="1"/>
  <c r="K1449" i="1"/>
  <c r="N1449" i="1" s="1"/>
  <c r="K1450" i="1"/>
  <c r="N1450" i="1" s="1"/>
  <c r="K1451" i="1"/>
  <c r="K1452" i="1"/>
  <c r="K1453" i="1"/>
  <c r="N1453" i="1" s="1"/>
  <c r="K1454" i="1"/>
  <c r="N1454" i="1" s="1"/>
  <c r="K1455" i="1"/>
  <c r="K1456" i="1"/>
  <c r="K1457" i="1"/>
  <c r="N1457" i="1" s="1"/>
  <c r="K1458" i="1"/>
  <c r="N1458" i="1" s="1"/>
  <c r="K1459" i="1"/>
  <c r="K1460" i="1"/>
  <c r="K1461" i="1"/>
  <c r="N1461" i="1" s="1"/>
  <c r="K1462" i="1"/>
  <c r="N1462" i="1" s="1"/>
  <c r="K1463" i="1"/>
  <c r="K1464" i="1"/>
  <c r="K1465" i="1"/>
  <c r="N1465" i="1" s="1"/>
  <c r="K1466" i="1"/>
  <c r="N1466" i="1" s="1"/>
  <c r="K1467" i="1"/>
  <c r="K1468" i="1"/>
  <c r="K1469" i="1"/>
  <c r="N1469" i="1" s="1"/>
  <c r="K1470" i="1"/>
  <c r="N1470" i="1" s="1"/>
  <c r="K1471" i="1"/>
  <c r="K1472" i="1"/>
  <c r="K1473" i="1"/>
  <c r="N1473" i="1" s="1"/>
  <c r="K1474" i="1"/>
  <c r="N1474" i="1" s="1"/>
  <c r="K1475" i="1"/>
  <c r="K1476" i="1"/>
  <c r="K1477" i="1"/>
  <c r="N1477" i="1" s="1"/>
  <c r="K1478" i="1"/>
  <c r="N1478" i="1" s="1"/>
  <c r="K1479" i="1"/>
  <c r="K1480" i="1"/>
  <c r="K1481" i="1"/>
  <c r="N1481" i="1" s="1"/>
  <c r="K1482" i="1"/>
  <c r="N1482" i="1" s="1"/>
  <c r="K1483" i="1"/>
  <c r="K1484" i="1"/>
  <c r="K1485" i="1"/>
  <c r="N1485" i="1" s="1"/>
  <c r="K1486" i="1"/>
  <c r="N1486" i="1" s="1"/>
  <c r="K1487" i="1"/>
  <c r="K1488" i="1"/>
  <c r="K1489" i="1"/>
  <c r="N1489" i="1" s="1"/>
  <c r="K1490" i="1"/>
  <c r="N1490" i="1" s="1"/>
  <c r="K1491" i="1"/>
  <c r="K1492" i="1"/>
  <c r="K1493" i="1"/>
  <c r="N1493" i="1" s="1"/>
  <c r="K1494" i="1"/>
  <c r="N1494" i="1" s="1"/>
  <c r="K1495" i="1"/>
  <c r="K1496" i="1"/>
  <c r="K1497" i="1"/>
  <c r="N1497" i="1" s="1"/>
  <c r="K1498" i="1"/>
  <c r="N1498" i="1" s="1"/>
  <c r="K1499" i="1"/>
  <c r="K1500" i="1"/>
  <c r="K1501" i="1"/>
  <c r="N1501" i="1" s="1"/>
  <c r="K1502" i="1"/>
  <c r="N1502" i="1" s="1"/>
  <c r="K1503" i="1"/>
  <c r="K1504" i="1"/>
  <c r="K1505" i="1"/>
  <c r="N1505" i="1" s="1"/>
  <c r="K1506" i="1"/>
  <c r="N1506" i="1" s="1"/>
  <c r="K1507" i="1"/>
  <c r="K1508" i="1"/>
  <c r="K1509" i="1"/>
  <c r="N1509" i="1" s="1"/>
  <c r="K1510" i="1"/>
  <c r="N1510" i="1" s="1"/>
  <c r="K1511" i="1"/>
  <c r="K1512" i="1"/>
  <c r="K1513" i="1"/>
  <c r="N1513" i="1" s="1"/>
  <c r="K1514" i="1"/>
  <c r="N1514" i="1" s="1"/>
  <c r="K1515" i="1"/>
  <c r="K1516" i="1"/>
  <c r="K1517" i="1"/>
  <c r="N1517" i="1" s="1"/>
  <c r="K1518" i="1"/>
  <c r="N1518" i="1" s="1"/>
  <c r="K1519" i="1"/>
  <c r="K1520" i="1"/>
  <c r="K1521" i="1"/>
  <c r="N1521" i="1" s="1"/>
  <c r="K1522" i="1"/>
  <c r="N1522" i="1" s="1"/>
  <c r="K1523" i="1"/>
  <c r="K1524" i="1"/>
  <c r="K1525" i="1"/>
  <c r="N1525" i="1" s="1"/>
  <c r="K1526" i="1"/>
  <c r="N1526" i="1" s="1"/>
  <c r="K1527" i="1"/>
  <c r="K1528" i="1"/>
  <c r="K1529" i="1"/>
  <c r="N1529" i="1" s="1"/>
  <c r="K1530" i="1"/>
  <c r="N1530" i="1" s="1"/>
  <c r="K1531" i="1"/>
  <c r="K1532" i="1"/>
  <c r="K1533" i="1"/>
  <c r="N1533" i="1" s="1"/>
  <c r="K1534" i="1"/>
  <c r="N1534" i="1" s="1"/>
  <c r="K1535" i="1"/>
  <c r="K1536" i="1"/>
  <c r="K1537" i="1"/>
  <c r="N1537" i="1" s="1"/>
  <c r="K1538" i="1"/>
  <c r="N1538" i="1" s="1"/>
  <c r="K1539" i="1"/>
  <c r="K1540" i="1"/>
  <c r="K1541" i="1"/>
  <c r="N1541" i="1" s="1"/>
  <c r="K1542" i="1"/>
  <c r="N1542" i="1" s="1"/>
  <c r="K1543" i="1"/>
  <c r="K1544" i="1"/>
  <c r="K1545" i="1"/>
  <c r="N1545" i="1" s="1"/>
  <c r="K1546" i="1"/>
  <c r="N1546" i="1" s="1"/>
  <c r="K1547" i="1"/>
  <c r="K1548" i="1"/>
  <c r="K1549" i="1"/>
  <c r="N1549" i="1" s="1"/>
  <c r="K1550" i="1"/>
  <c r="N1550" i="1" s="1"/>
  <c r="K1551" i="1"/>
  <c r="K1552" i="1"/>
  <c r="K1553" i="1"/>
  <c r="N1553" i="1" s="1"/>
  <c r="K1554" i="1"/>
  <c r="N1554" i="1" s="1"/>
  <c r="K1555" i="1"/>
  <c r="K1556" i="1"/>
  <c r="K1557" i="1"/>
  <c r="N1557" i="1" s="1"/>
  <c r="K1558" i="1"/>
  <c r="N1558" i="1" s="1"/>
  <c r="K1559" i="1"/>
  <c r="K1560" i="1"/>
  <c r="K1561" i="1"/>
  <c r="N1561" i="1" s="1"/>
  <c r="K1562" i="1"/>
  <c r="N1562" i="1" s="1"/>
  <c r="K1563" i="1"/>
  <c r="K1564" i="1"/>
  <c r="K1565" i="1"/>
  <c r="N1565" i="1" s="1"/>
  <c r="K1566" i="1"/>
  <c r="N1566" i="1" s="1"/>
  <c r="K1567" i="1"/>
  <c r="K1568" i="1"/>
  <c r="K1569" i="1"/>
  <c r="N1569" i="1" s="1"/>
  <c r="K1570" i="1"/>
  <c r="N1570" i="1" s="1"/>
  <c r="K1571" i="1"/>
  <c r="K1572" i="1"/>
  <c r="K1573" i="1"/>
  <c r="N1573" i="1" s="1"/>
  <c r="K1574" i="1"/>
  <c r="N1574" i="1" s="1"/>
  <c r="K1575" i="1"/>
  <c r="K1576" i="1"/>
  <c r="K1577" i="1"/>
  <c r="N1577" i="1" s="1"/>
  <c r="K1578" i="1"/>
  <c r="N1578" i="1" s="1"/>
  <c r="K1579" i="1"/>
  <c r="K1580" i="1"/>
  <c r="K1581" i="1"/>
  <c r="N1581" i="1" s="1"/>
  <c r="K1582" i="1"/>
  <c r="N1582" i="1" s="1"/>
  <c r="K1583" i="1"/>
  <c r="K1584" i="1"/>
  <c r="K1585" i="1"/>
  <c r="N1585" i="1" s="1"/>
  <c r="K1586" i="1"/>
  <c r="N1586" i="1" s="1"/>
  <c r="K1587" i="1"/>
  <c r="K1588" i="1"/>
  <c r="K1589" i="1"/>
  <c r="N1589" i="1" s="1"/>
  <c r="K1590" i="1"/>
  <c r="N1590" i="1" s="1"/>
  <c r="K1591" i="1"/>
  <c r="K1592" i="1"/>
  <c r="K1593" i="1"/>
  <c r="N1593" i="1" s="1"/>
  <c r="K1594" i="1"/>
  <c r="N1594" i="1" s="1"/>
  <c r="K1595" i="1"/>
  <c r="K1596" i="1"/>
  <c r="K1597" i="1"/>
  <c r="N1597" i="1" s="1"/>
  <c r="K1598" i="1"/>
  <c r="N1598" i="1" s="1"/>
  <c r="K1599" i="1"/>
  <c r="K1600" i="1"/>
  <c r="K1601" i="1"/>
  <c r="N1601" i="1" s="1"/>
  <c r="K1602" i="1"/>
  <c r="N1602" i="1" s="1"/>
  <c r="K1603" i="1"/>
  <c r="K1604" i="1"/>
  <c r="K1605" i="1"/>
  <c r="N1605" i="1" s="1"/>
  <c r="K1606" i="1"/>
  <c r="N1606" i="1" s="1"/>
  <c r="K1607" i="1"/>
  <c r="K1608" i="1"/>
  <c r="K1609" i="1"/>
  <c r="N1609" i="1" s="1"/>
  <c r="K1610" i="1"/>
  <c r="N1610" i="1" s="1"/>
  <c r="K1611" i="1"/>
  <c r="K1612" i="1"/>
  <c r="K1613" i="1"/>
  <c r="N1613" i="1" s="1"/>
  <c r="K1614" i="1"/>
  <c r="N1614" i="1" s="1"/>
  <c r="K1615" i="1"/>
  <c r="K1616" i="1"/>
  <c r="K1617" i="1"/>
  <c r="N1617" i="1" s="1"/>
  <c r="K1618" i="1"/>
  <c r="N1618" i="1" s="1"/>
  <c r="K1619" i="1"/>
  <c r="K1620" i="1"/>
  <c r="K1621" i="1"/>
  <c r="N1621" i="1" s="1"/>
  <c r="K1622" i="1"/>
  <c r="N1622" i="1" s="1"/>
  <c r="K1623" i="1"/>
  <c r="K1624" i="1"/>
  <c r="K1625" i="1"/>
  <c r="N1625" i="1" s="1"/>
  <c r="K1626" i="1"/>
  <c r="N1626" i="1" s="1"/>
  <c r="K1627" i="1"/>
  <c r="K1628" i="1"/>
  <c r="K1629" i="1"/>
  <c r="N1629" i="1" s="1"/>
  <c r="K1630" i="1"/>
  <c r="N1630" i="1" s="1"/>
  <c r="K1631" i="1"/>
  <c r="K1632" i="1"/>
  <c r="K1633" i="1"/>
  <c r="N1633" i="1" s="1"/>
  <c r="K1634" i="1"/>
  <c r="N1634" i="1" s="1"/>
  <c r="K1635" i="1"/>
  <c r="K1636" i="1"/>
  <c r="K1637" i="1"/>
  <c r="N1637" i="1" s="1"/>
  <c r="K1638" i="1"/>
  <c r="N1638" i="1" s="1"/>
  <c r="K1639" i="1"/>
  <c r="K1640" i="1"/>
  <c r="K1641" i="1"/>
  <c r="N1641" i="1" s="1"/>
  <c r="K1642" i="1"/>
  <c r="N1642" i="1" s="1"/>
  <c r="K1643" i="1"/>
  <c r="K1644" i="1"/>
  <c r="K1645" i="1"/>
  <c r="N1645" i="1" s="1"/>
  <c r="K1646" i="1"/>
  <c r="N1646" i="1" s="1"/>
  <c r="K1647" i="1"/>
  <c r="K1648" i="1"/>
  <c r="K1649" i="1"/>
  <c r="N1649" i="1" s="1"/>
  <c r="K1650" i="1"/>
  <c r="N1650" i="1" s="1"/>
  <c r="K1651" i="1"/>
  <c r="K1652" i="1"/>
  <c r="K1653" i="1"/>
  <c r="N1653" i="1" s="1"/>
  <c r="K1654" i="1"/>
  <c r="N1654" i="1" s="1"/>
  <c r="K1655" i="1"/>
  <c r="K1656" i="1"/>
  <c r="K1657" i="1"/>
  <c r="N1657" i="1" s="1"/>
  <c r="K1658" i="1"/>
  <c r="N1658" i="1" s="1"/>
  <c r="K1659" i="1"/>
  <c r="K1660" i="1"/>
  <c r="K1661" i="1"/>
  <c r="N1661" i="1" s="1"/>
  <c r="K1662" i="1"/>
  <c r="N1662" i="1" s="1"/>
  <c r="K1663" i="1"/>
  <c r="K1664" i="1"/>
  <c r="K1665" i="1"/>
  <c r="N1665" i="1" s="1"/>
  <c r="K1666" i="1"/>
  <c r="N1666" i="1" s="1"/>
  <c r="K1667" i="1"/>
  <c r="K1668" i="1"/>
  <c r="K1669" i="1"/>
  <c r="N1669" i="1" s="1"/>
  <c r="K1670" i="1"/>
  <c r="N1670" i="1" s="1"/>
  <c r="K1671" i="1"/>
  <c r="K1672" i="1"/>
  <c r="K1673" i="1"/>
  <c r="N1673" i="1" s="1"/>
  <c r="K1674" i="1"/>
  <c r="N1674" i="1" s="1"/>
  <c r="K1675" i="1"/>
  <c r="K1676" i="1"/>
  <c r="K1677" i="1"/>
  <c r="N1677" i="1" s="1"/>
  <c r="K1678" i="1"/>
  <c r="N1678" i="1" s="1"/>
  <c r="K1679" i="1"/>
  <c r="K1680" i="1"/>
  <c r="K1681" i="1"/>
  <c r="N1681" i="1" s="1"/>
  <c r="K1682" i="1"/>
  <c r="N1682" i="1" s="1"/>
  <c r="K1683" i="1"/>
  <c r="K1684" i="1"/>
  <c r="K1685" i="1"/>
  <c r="N1685" i="1" s="1"/>
  <c r="K1686" i="1"/>
  <c r="N1686" i="1" s="1"/>
  <c r="K1687" i="1"/>
  <c r="K1688" i="1"/>
  <c r="K1689" i="1"/>
  <c r="N1689" i="1" s="1"/>
  <c r="K1690" i="1"/>
  <c r="N1690" i="1" s="1"/>
  <c r="K1691" i="1"/>
  <c r="K1692" i="1"/>
  <c r="K1693" i="1"/>
  <c r="N1693" i="1" s="1"/>
  <c r="K1694" i="1"/>
  <c r="N1694" i="1" s="1"/>
  <c r="K1695" i="1"/>
  <c r="K1696" i="1"/>
  <c r="K1697" i="1"/>
  <c r="N1697" i="1" s="1"/>
  <c r="K1698" i="1"/>
  <c r="N1698" i="1" s="1"/>
  <c r="K1699" i="1"/>
  <c r="K1700" i="1"/>
  <c r="K1701" i="1"/>
  <c r="N1701" i="1" s="1"/>
  <c r="K1702" i="1"/>
  <c r="N1702" i="1" s="1"/>
  <c r="K1703" i="1"/>
  <c r="K1704" i="1"/>
  <c r="K1705" i="1"/>
  <c r="N1705" i="1" s="1"/>
  <c r="K1706" i="1"/>
  <c r="N1706" i="1" s="1"/>
  <c r="K1707" i="1"/>
  <c r="K1708" i="1"/>
  <c r="K1709" i="1"/>
  <c r="N1709" i="1" s="1"/>
  <c r="K1710" i="1"/>
  <c r="N1710" i="1" s="1"/>
  <c r="K1711" i="1"/>
  <c r="K1712" i="1"/>
  <c r="K1713" i="1"/>
  <c r="N1713" i="1" s="1"/>
  <c r="K1714" i="1"/>
  <c r="N1714" i="1" s="1"/>
  <c r="K1715" i="1"/>
  <c r="K1716" i="1"/>
  <c r="K1717" i="1"/>
  <c r="N1717" i="1" s="1"/>
  <c r="K1718" i="1"/>
  <c r="N1718" i="1" s="1"/>
  <c r="K1719" i="1"/>
  <c r="K1720" i="1"/>
  <c r="K1721" i="1"/>
  <c r="N1721" i="1" s="1"/>
  <c r="K1722" i="1"/>
  <c r="N1722" i="1" s="1"/>
  <c r="K1723" i="1"/>
  <c r="K1724" i="1"/>
  <c r="K1725" i="1"/>
  <c r="N1725" i="1" s="1"/>
  <c r="K1726" i="1"/>
  <c r="N1726" i="1" s="1"/>
  <c r="K1727" i="1"/>
  <c r="K1728" i="1"/>
  <c r="K1729" i="1"/>
  <c r="N1729" i="1" s="1"/>
  <c r="K1730" i="1"/>
  <c r="N1730" i="1" s="1"/>
  <c r="K1731" i="1"/>
  <c r="K1732" i="1"/>
  <c r="K1733" i="1"/>
  <c r="N1733" i="1" s="1"/>
  <c r="K1734" i="1"/>
  <c r="N1734" i="1" s="1"/>
  <c r="K1735" i="1"/>
  <c r="K1736" i="1"/>
  <c r="K1737" i="1"/>
  <c r="N1737" i="1" s="1"/>
  <c r="K1738" i="1"/>
  <c r="N1738" i="1" s="1"/>
  <c r="K1739" i="1"/>
  <c r="K1740" i="1"/>
  <c r="K1741" i="1"/>
  <c r="N1741" i="1" s="1"/>
  <c r="K1742" i="1"/>
  <c r="N1742" i="1" s="1"/>
  <c r="K1743" i="1"/>
  <c r="K1744" i="1"/>
  <c r="K1745" i="1"/>
  <c r="N1745" i="1" s="1"/>
  <c r="K1746" i="1"/>
  <c r="N1746" i="1" s="1"/>
  <c r="K1747" i="1"/>
  <c r="K1748" i="1"/>
  <c r="K1749" i="1"/>
  <c r="N1749" i="1" s="1"/>
  <c r="K1750" i="1"/>
  <c r="N1750" i="1" s="1"/>
  <c r="K1751" i="1"/>
  <c r="K1752" i="1"/>
  <c r="K1753" i="1"/>
  <c r="N1753" i="1" s="1"/>
  <c r="K1754" i="1"/>
  <c r="N1754" i="1" s="1"/>
  <c r="K1755" i="1"/>
  <c r="K1756" i="1"/>
  <c r="K1757" i="1"/>
  <c r="N1757" i="1" s="1"/>
  <c r="K1758" i="1"/>
  <c r="N1758" i="1" s="1"/>
  <c r="K1759" i="1"/>
  <c r="K1760" i="1"/>
  <c r="K1761" i="1"/>
  <c r="N1761" i="1" s="1"/>
  <c r="K1762" i="1"/>
  <c r="N1762" i="1" s="1"/>
  <c r="K1763" i="1"/>
  <c r="K1764" i="1"/>
  <c r="K1765" i="1"/>
  <c r="N1765" i="1" s="1"/>
  <c r="K1766" i="1"/>
  <c r="N1766" i="1" s="1"/>
  <c r="K1767" i="1"/>
  <c r="K1768" i="1"/>
  <c r="K1769" i="1"/>
  <c r="N1769" i="1" s="1"/>
  <c r="K1770" i="1"/>
  <c r="N1770" i="1" s="1"/>
  <c r="K1771" i="1"/>
  <c r="K1772" i="1"/>
  <c r="K1773" i="1"/>
  <c r="N1773" i="1" s="1"/>
  <c r="K1774" i="1"/>
  <c r="N1774" i="1" s="1"/>
  <c r="K1775" i="1"/>
  <c r="K1776" i="1"/>
  <c r="K1777" i="1"/>
  <c r="N1777" i="1" s="1"/>
  <c r="K1778" i="1"/>
  <c r="N1778" i="1" s="1"/>
  <c r="K1779" i="1"/>
  <c r="K1780" i="1"/>
  <c r="K1781" i="1"/>
  <c r="N1781" i="1" s="1"/>
  <c r="K1782" i="1"/>
  <c r="N1782" i="1" s="1"/>
  <c r="K1783" i="1"/>
  <c r="K1784" i="1"/>
  <c r="K1785" i="1"/>
  <c r="N1785" i="1" s="1"/>
  <c r="K1786" i="1"/>
  <c r="N1786" i="1" s="1"/>
  <c r="K1787" i="1"/>
  <c r="K1788" i="1"/>
  <c r="K1789" i="1"/>
  <c r="N1789" i="1" s="1"/>
  <c r="K1790" i="1"/>
  <c r="N1790" i="1" s="1"/>
  <c r="K1791" i="1"/>
  <c r="K1792" i="1"/>
  <c r="K1793" i="1"/>
  <c r="N1793" i="1" s="1"/>
  <c r="K1794" i="1"/>
  <c r="N1794" i="1" s="1"/>
  <c r="K1795" i="1"/>
  <c r="K1796" i="1"/>
  <c r="K1797" i="1"/>
  <c r="N1797" i="1" s="1"/>
  <c r="K1798" i="1"/>
  <c r="N1798" i="1" s="1"/>
  <c r="K1799" i="1"/>
  <c r="K1800" i="1"/>
  <c r="K1801" i="1"/>
  <c r="N1801" i="1" s="1"/>
  <c r="K1802" i="1"/>
  <c r="N1802" i="1" s="1"/>
  <c r="K1803" i="1"/>
  <c r="K1804" i="1"/>
  <c r="K1805" i="1"/>
  <c r="N1805" i="1" s="1"/>
  <c r="K1806" i="1"/>
  <c r="N1806" i="1" s="1"/>
  <c r="K1807" i="1"/>
  <c r="K1808" i="1"/>
  <c r="K1809" i="1"/>
  <c r="N1809" i="1" s="1"/>
  <c r="K1810" i="1"/>
  <c r="N1810" i="1" s="1"/>
  <c r="K1811" i="1"/>
  <c r="K1812" i="1"/>
  <c r="K1813" i="1"/>
  <c r="N1813" i="1" s="1"/>
  <c r="K1814" i="1"/>
  <c r="N1814" i="1" s="1"/>
  <c r="K1815" i="1"/>
  <c r="K1816" i="1"/>
  <c r="K1817" i="1"/>
  <c r="N1817" i="1" s="1"/>
  <c r="K1818" i="1"/>
  <c r="N1818" i="1" s="1"/>
  <c r="K1819" i="1"/>
  <c r="K1820" i="1"/>
  <c r="K1821" i="1"/>
  <c r="N1821" i="1" s="1"/>
  <c r="K1822" i="1"/>
  <c r="N1822" i="1" s="1"/>
  <c r="K1823" i="1"/>
  <c r="K1824" i="1"/>
  <c r="K1825" i="1"/>
  <c r="N1825" i="1" s="1"/>
  <c r="K1826" i="1"/>
  <c r="N1826" i="1" s="1"/>
  <c r="K1827" i="1"/>
  <c r="K1828" i="1"/>
  <c r="K1829" i="1"/>
  <c r="N1829" i="1" s="1"/>
  <c r="K1830" i="1"/>
  <c r="N1830" i="1" s="1"/>
  <c r="K1831" i="1"/>
  <c r="K1832" i="1"/>
  <c r="K1833" i="1"/>
  <c r="N1833" i="1" s="1"/>
  <c r="K1834" i="1"/>
  <c r="N1834" i="1" s="1"/>
  <c r="K1835" i="1"/>
  <c r="K1836" i="1"/>
  <c r="K1837" i="1"/>
  <c r="N1837" i="1" s="1"/>
  <c r="K1838" i="1"/>
  <c r="N1838" i="1" s="1"/>
  <c r="K1839" i="1"/>
  <c r="K1840" i="1"/>
  <c r="K1841" i="1"/>
  <c r="N1841" i="1" s="1"/>
  <c r="K1842" i="1"/>
  <c r="N1842" i="1" s="1"/>
  <c r="K1843" i="1"/>
  <c r="K1844" i="1"/>
  <c r="K1845" i="1"/>
  <c r="N1845" i="1" s="1"/>
  <c r="K1846" i="1"/>
  <c r="N1846" i="1" s="1"/>
  <c r="K1847" i="1"/>
  <c r="K1848" i="1"/>
  <c r="K1849" i="1"/>
  <c r="N1849" i="1" s="1"/>
  <c r="K1850" i="1"/>
  <c r="N1850" i="1" s="1"/>
  <c r="K1851" i="1"/>
  <c r="K1852" i="1"/>
  <c r="K1853" i="1"/>
  <c r="N1853" i="1" s="1"/>
  <c r="K1854" i="1"/>
  <c r="N1854" i="1" s="1"/>
  <c r="K1855" i="1"/>
  <c r="K1856" i="1"/>
  <c r="K1857" i="1"/>
  <c r="N1857" i="1" s="1"/>
  <c r="K1858" i="1"/>
  <c r="N1858" i="1" s="1"/>
  <c r="K1859" i="1"/>
  <c r="K1860" i="1"/>
  <c r="K1861" i="1"/>
  <c r="N1861" i="1" s="1"/>
  <c r="K1862" i="1"/>
  <c r="N1862" i="1" s="1"/>
  <c r="K1863" i="1"/>
  <c r="K1864" i="1"/>
  <c r="K1865" i="1"/>
  <c r="N1865" i="1" s="1"/>
  <c r="K1866" i="1"/>
  <c r="N1866" i="1" s="1"/>
  <c r="K1867" i="1"/>
  <c r="K1868" i="1"/>
  <c r="K1869" i="1"/>
  <c r="N1869" i="1" s="1"/>
  <c r="K1870" i="1"/>
  <c r="N1870" i="1" s="1"/>
  <c r="K1871" i="1"/>
  <c r="K1872" i="1"/>
  <c r="K1873" i="1"/>
  <c r="N1873" i="1" s="1"/>
  <c r="K1874" i="1"/>
  <c r="N1874" i="1" s="1"/>
  <c r="K1875" i="1"/>
  <c r="K1876" i="1"/>
  <c r="K1877" i="1"/>
  <c r="N1877" i="1" s="1"/>
  <c r="K1878" i="1"/>
  <c r="N1878" i="1" s="1"/>
  <c r="K1879" i="1"/>
  <c r="K1880" i="1"/>
  <c r="K1881" i="1"/>
  <c r="N1881" i="1" s="1"/>
  <c r="K1882" i="1"/>
  <c r="N1882" i="1" s="1"/>
  <c r="K1883" i="1"/>
  <c r="K1884" i="1"/>
  <c r="K1885" i="1"/>
  <c r="N1885" i="1" s="1"/>
  <c r="K1886" i="1"/>
  <c r="N1886" i="1" s="1"/>
  <c r="K1887" i="1"/>
  <c r="K1888" i="1"/>
  <c r="K1889" i="1"/>
  <c r="N1889" i="1" s="1"/>
  <c r="K1890" i="1"/>
  <c r="N1890" i="1" s="1"/>
  <c r="K1891" i="1"/>
  <c r="K1892" i="1"/>
  <c r="K1893" i="1"/>
  <c r="N1893" i="1" s="1"/>
  <c r="K1894" i="1"/>
  <c r="N1894" i="1" s="1"/>
  <c r="K1895" i="1"/>
  <c r="K1896" i="1"/>
  <c r="K1897" i="1"/>
  <c r="N1897" i="1" s="1"/>
  <c r="K1898" i="1"/>
  <c r="N1898" i="1" s="1"/>
  <c r="K1899" i="1"/>
  <c r="K1900" i="1"/>
  <c r="K1901" i="1"/>
  <c r="N1901" i="1" s="1"/>
  <c r="K1902" i="1"/>
  <c r="N1902" i="1" s="1"/>
  <c r="K1903" i="1"/>
  <c r="K1904" i="1"/>
  <c r="K1905" i="1"/>
  <c r="N1905" i="1" s="1"/>
  <c r="K1906" i="1"/>
  <c r="N1906" i="1" s="1"/>
  <c r="K1907" i="1"/>
  <c r="K1908" i="1"/>
  <c r="K1909" i="1"/>
  <c r="N1909" i="1" s="1"/>
  <c r="K1910" i="1"/>
  <c r="N1910" i="1" s="1"/>
  <c r="K1911" i="1"/>
  <c r="K1912" i="1"/>
  <c r="K1913" i="1"/>
  <c r="N1913" i="1" s="1"/>
  <c r="K1914" i="1"/>
  <c r="N1914" i="1" s="1"/>
  <c r="K1915" i="1"/>
  <c r="K1916" i="1"/>
  <c r="K1917" i="1"/>
  <c r="N1917" i="1" s="1"/>
  <c r="K1918" i="1"/>
  <c r="N1918" i="1" s="1"/>
  <c r="K1919" i="1"/>
  <c r="K1920" i="1"/>
  <c r="K1921" i="1"/>
  <c r="N1921" i="1" s="1"/>
  <c r="K1922" i="1"/>
  <c r="N1922" i="1" s="1"/>
  <c r="K1923" i="1"/>
  <c r="K1924" i="1"/>
  <c r="K1925" i="1"/>
  <c r="N1925" i="1" s="1"/>
  <c r="K1926" i="1"/>
  <c r="N1926" i="1" s="1"/>
  <c r="K1927" i="1"/>
  <c r="K1928" i="1"/>
  <c r="K1929" i="1"/>
  <c r="N1929" i="1" s="1"/>
  <c r="K1930" i="1"/>
  <c r="N1930" i="1" s="1"/>
  <c r="K1931" i="1"/>
  <c r="K1932" i="1"/>
  <c r="K1933" i="1"/>
  <c r="N1933" i="1" s="1"/>
  <c r="K1934" i="1"/>
  <c r="N1934" i="1" s="1"/>
  <c r="K1935" i="1"/>
  <c r="K1936" i="1"/>
  <c r="K1937" i="1"/>
  <c r="N1937" i="1" s="1"/>
  <c r="K1938" i="1"/>
  <c r="N1938" i="1" s="1"/>
  <c r="K1939" i="1"/>
  <c r="K1940" i="1"/>
  <c r="K1941" i="1"/>
  <c r="N1941" i="1" s="1"/>
  <c r="K1942" i="1"/>
  <c r="N1942" i="1" s="1"/>
  <c r="K1943" i="1"/>
  <c r="K1944" i="1"/>
  <c r="K1945" i="1"/>
  <c r="N1945" i="1" s="1"/>
  <c r="K1946" i="1"/>
  <c r="N1946" i="1" s="1"/>
  <c r="K1947" i="1"/>
  <c r="K1948" i="1"/>
  <c r="K1949" i="1"/>
  <c r="N1949" i="1" s="1"/>
  <c r="K1950" i="1"/>
  <c r="N1950" i="1" s="1"/>
  <c r="K1951" i="1"/>
  <c r="K1952" i="1"/>
  <c r="K1953" i="1"/>
  <c r="N1953" i="1" s="1"/>
  <c r="K1954" i="1"/>
  <c r="N1954" i="1" s="1"/>
  <c r="K1955" i="1"/>
  <c r="K1956" i="1"/>
  <c r="K1957" i="1"/>
  <c r="N1957" i="1" s="1"/>
  <c r="K1958" i="1"/>
  <c r="N1958" i="1" s="1"/>
  <c r="K1959" i="1"/>
  <c r="K1960" i="1"/>
  <c r="K1961" i="1"/>
  <c r="N1961" i="1" s="1"/>
  <c r="K1962" i="1"/>
  <c r="N1962" i="1" s="1"/>
  <c r="K1963" i="1"/>
  <c r="K1964" i="1"/>
  <c r="K1965" i="1"/>
  <c r="N1965" i="1" s="1"/>
  <c r="K1966" i="1"/>
  <c r="N1966" i="1" s="1"/>
  <c r="K1967" i="1"/>
  <c r="K1968" i="1"/>
  <c r="K1969" i="1"/>
  <c r="N1969" i="1" s="1"/>
  <c r="K1970" i="1"/>
  <c r="N1970" i="1" s="1"/>
  <c r="K1971" i="1"/>
  <c r="K1972" i="1"/>
  <c r="K1973" i="1"/>
  <c r="N1973" i="1" s="1"/>
  <c r="K1974" i="1"/>
  <c r="N1974" i="1" s="1"/>
  <c r="K1975" i="1"/>
  <c r="K1976" i="1"/>
  <c r="K1977" i="1"/>
  <c r="N1977" i="1" s="1"/>
  <c r="K1978" i="1"/>
  <c r="N1978" i="1" s="1"/>
  <c r="K1979" i="1"/>
  <c r="K1980" i="1"/>
  <c r="K1981" i="1"/>
  <c r="N1981" i="1" s="1"/>
  <c r="K1982" i="1"/>
  <c r="N1982" i="1" s="1"/>
  <c r="K1983" i="1"/>
  <c r="K1984" i="1"/>
  <c r="K1985" i="1"/>
  <c r="N1985" i="1" s="1"/>
  <c r="K1986" i="1"/>
  <c r="N1986" i="1" s="1"/>
  <c r="K1987" i="1"/>
  <c r="K1988" i="1"/>
  <c r="K1989" i="1"/>
  <c r="N1989" i="1" s="1"/>
  <c r="K1990" i="1"/>
  <c r="N1990" i="1" s="1"/>
  <c r="K1991" i="1"/>
  <c r="K1992" i="1"/>
  <c r="K1993" i="1"/>
  <c r="N1993" i="1" s="1"/>
  <c r="K1994" i="1"/>
  <c r="N1994" i="1" s="1"/>
  <c r="K1995" i="1"/>
  <c r="K1996" i="1"/>
  <c r="K1997" i="1"/>
  <c r="N1997" i="1" s="1"/>
  <c r="K1998" i="1"/>
  <c r="N1998" i="1" s="1"/>
  <c r="K1999" i="1"/>
  <c r="K2000" i="1"/>
  <c r="K2001" i="1"/>
  <c r="N2001" i="1" s="1"/>
  <c r="K2002" i="1"/>
  <c r="N2002" i="1" s="1"/>
  <c r="K2003" i="1"/>
  <c r="K2004" i="1"/>
  <c r="K2005" i="1"/>
  <c r="N2005" i="1" s="1"/>
  <c r="K2006" i="1"/>
  <c r="N2006" i="1" s="1"/>
  <c r="K2007" i="1"/>
  <c r="K2008" i="1"/>
  <c r="K2009" i="1"/>
  <c r="N2009" i="1" s="1"/>
  <c r="K2010" i="1"/>
  <c r="N2010" i="1" s="1"/>
  <c r="K2011" i="1"/>
  <c r="K2012" i="1"/>
  <c r="K2013" i="1"/>
  <c r="N2013" i="1" s="1"/>
  <c r="K2014" i="1"/>
  <c r="N2014" i="1" s="1"/>
  <c r="K2015" i="1"/>
  <c r="K2016" i="1"/>
  <c r="K2017" i="1"/>
  <c r="N2017" i="1" s="1"/>
  <c r="K2018" i="1"/>
  <c r="N2018" i="1" s="1"/>
  <c r="K2019" i="1"/>
  <c r="K2020" i="1"/>
  <c r="K2021" i="1"/>
  <c r="N2021" i="1" s="1"/>
  <c r="K2022" i="1"/>
  <c r="N2022" i="1" s="1"/>
  <c r="K2023" i="1"/>
  <c r="K2024" i="1"/>
  <c r="K2025" i="1"/>
  <c r="N2025" i="1" s="1"/>
  <c r="K2026" i="1"/>
  <c r="N2026" i="1" s="1"/>
  <c r="K2027" i="1"/>
  <c r="K2028" i="1"/>
  <c r="K2029" i="1"/>
  <c r="N2029" i="1" s="1"/>
  <c r="K2030" i="1"/>
  <c r="N2030" i="1" s="1"/>
  <c r="K2031" i="1"/>
  <c r="K2032" i="1"/>
  <c r="K2033" i="1"/>
  <c r="N2033" i="1" s="1"/>
  <c r="K2034" i="1"/>
  <c r="N2034" i="1" s="1"/>
  <c r="K2035" i="1"/>
  <c r="K2036" i="1"/>
  <c r="K2037" i="1"/>
  <c r="N2037" i="1" s="1"/>
  <c r="K2038" i="1"/>
  <c r="N2038" i="1" s="1"/>
  <c r="K2039" i="1"/>
  <c r="K2040" i="1"/>
  <c r="K2041" i="1"/>
  <c r="N2041" i="1" s="1"/>
  <c r="K2042" i="1"/>
  <c r="N2042" i="1" s="1"/>
  <c r="K2043" i="1"/>
  <c r="K2044" i="1"/>
  <c r="K2045" i="1"/>
  <c r="N2045" i="1" s="1"/>
  <c r="K2046" i="1"/>
  <c r="N2046" i="1" s="1"/>
  <c r="K2047" i="1"/>
  <c r="K2048" i="1"/>
  <c r="K2049" i="1"/>
  <c r="N2049" i="1" s="1"/>
  <c r="K2050" i="1"/>
  <c r="N2050" i="1" s="1"/>
  <c r="K2051" i="1"/>
  <c r="K2052" i="1"/>
  <c r="K2053" i="1"/>
  <c r="N2053" i="1" s="1"/>
  <c r="K2054" i="1"/>
  <c r="N2054" i="1" s="1"/>
  <c r="K2055" i="1"/>
  <c r="K2056" i="1"/>
  <c r="K2057" i="1"/>
  <c r="N2057" i="1" s="1"/>
  <c r="K2058" i="1"/>
  <c r="N2058" i="1" s="1"/>
  <c r="K2059" i="1"/>
  <c r="K2060" i="1"/>
  <c r="K2061" i="1"/>
  <c r="N2061" i="1" s="1"/>
  <c r="K2062" i="1"/>
  <c r="N2062" i="1" s="1"/>
  <c r="K2063" i="1"/>
  <c r="K2064" i="1"/>
  <c r="K2065" i="1"/>
  <c r="N2065" i="1" s="1"/>
  <c r="K2066" i="1"/>
  <c r="N2066" i="1" s="1"/>
  <c r="K2067" i="1"/>
  <c r="K2068" i="1"/>
  <c r="K2069" i="1"/>
  <c r="N2069" i="1" s="1"/>
  <c r="K2070" i="1"/>
  <c r="N2070" i="1" s="1"/>
  <c r="K2071" i="1"/>
  <c r="K2072" i="1"/>
  <c r="K2073" i="1"/>
  <c r="N2073" i="1" s="1"/>
  <c r="K2074" i="1"/>
  <c r="N2074" i="1" s="1"/>
  <c r="K2075" i="1"/>
  <c r="K2076" i="1"/>
  <c r="K2077" i="1"/>
  <c r="N2077" i="1" s="1"/>
  <c r="K2078" i="1"/>
  <c r="N2078" i="1" s="1"/>
  <c r="K2079" i="1"/>
  <c r="K2080" i="1"/>
  <c r="K2081" i="1"/>
  <c r="N2081" i="1" s="1"/>
  <c r="K2082" i="1"/>
  <c r="N2082" i="1" s="1"/>
  <c r="K2083" i="1"/>
  <c r="K2084" i="1"/>
  <c r="K2085" i="1"/>
  <c r="N2085" i="1" s="1"/>
  <c r="K2086" i="1"/>
  <c r="N2086" i="1" s="1"/>
  <c r="K2087" i="1"/>
  <c r="K2088" i="1"/>
  <c r="K2089" i="1"/>
  <c r="N2089" i="1" s="1"/>
  <c r="K2090" i="1"/>
  <c r="N2090" i="1" s="1"/>
  <c r="K2091" i="1"/>
  <c r="K2092" i="1"/>
  <c r="K2093" i="1"/>
  <c r="N2093" i="1" s="1"/>
  <c r="K2094" i="1"/>
  <c r="N2094" i="1" s="1"/>
  <c r="K2095" i="1"/>
  <c r="K2096" i="1"/>
  <c r="K2097" i="1"/>
  <c r="N2097" i="1" s="1"/>
  <c r="K2098" i="1"/>
  <c r="N2098" i="1" s="1"/>
  <c r="K2099" i="1"/>
  <c r="K2100" i="1"/>
  <c r="K2101" i="1"/>
  <c r="N2101" i="1" s="1"/>
  <c r="K2102" i="1"/>
  <c r="N2102" i="1" s="1"/>
  <c r="K2103" i="1"/>
  <c r="K2104" i="1"/>
  <c r="K2105" i="1"/>
  <c r="N2105" i="1" s="1"/>
  <c r="K2106" i="1"/>
  <c r="N2106" i="1" s="1"/>
  <c r="K2107" i="1"/>
  <c r="K2108" i="1"/>
  <c r="K2109" i="1"/>
  <c r="N2109" i="1" s="1"/>
  <c r="K2110" i="1"/>
  <c r="N2110" i="1" s="1"/>
  <c r="K2111" i="1"/>
  <c r="K2112" i="1"/>
  <c r="K2113" i="1"/>
  <c r="N2113" i="1" s="1"/>
  <c r="K2114" i="1"/>
  <c r="N2114" i="1" s="1"/>
  <c r="K2115" i="1"/>
  <c r="K2116" i="1"/>
  <c r="K2117" i="1"/>
  <c r="N2117" i="1" s="1"/>
  <c r="K2118" i="1"/>
  <c r="N2118" i="1" s="1"/>
  <c r="K2119" i="1"/>
  <c r="K2120" i="1"/>
  <c r="K2121" i="1"/>
  <c r="N2121" i="1" s="1"/>
  <c r="K2122" i="1"/>
  <c r="N2122" i="1" s="1"/>
  <c r="K2123" i="1"/>
  <c r="K2124" i="1"/>
  <c r="K2125" i="1"/>
  <c r="N2125" i="1" s="1"/>
  <c r="K2126" i="1"/>
  <c r="N2126" i="1" s="1"/>
  <c r="K2127" i="1"/>
  <c r="K2128" i="1"/>
  <c r="K2129" i="1"/>
  <c r="N2129" i="1" s="1"/>
  <c r="K2130" i="1"/>
  <c r="N2130" i="1" s="1"/>
  <c r="K2131" i="1"/>
  <c r="K2132" i="1"/>
  <c r="K2133" i="1"/>
  <c r="N2133" i="1" s="1"/>
  <c r="K2134" i="1"/>
  <c r="N2134" i="1" s="1"/>
  <c r="K2135" i="1"/>
  <c r="K2136" i="1"/>
  <c r="K2137" i="1"/>
  <c r="N2137" i="1" s="1"/>
  <c r="K2138" i="1"/>
  <c r="N2138" i="1" s="1"/>
  <c r="K2139" i="1"/>
  <c r="K2140" i="1"/>
  <c r="K2141" i="1"/>
  <c r="N2141" i="1" s="1"/>
  <c r="K2142" i="1"/>
  <c r="N2142" i="1" s="1"/>
  <c r="K2143" i="1"/>
  <c r="K2144" i="1"/>
  <c r="K2145" i="1"/>
  <c r="N2145" i="1" s="1"/>
  <c r="K2146" i="1"/>
  <c r="N2146" i="1" s="1"/>
  <c r="K2147" i="1"/>
  <c r="K2148" i="1"/>
  <c r="K2149" i="1"/>
  <c r="N2149" i="1" s="1"/>
  <c r="K2150" i="1"/>
  <c r="N2150" i="1" s="1"/>
  <c r="K2151" i="1"/>
  <c r="K2152" i="1"/>
  <c r="K2153" i="1"/>
  <c r="N2153" i="1" s="1"/>
  <c r="K2154" i="1"/>
  <c r="N2154" i="1" s="1"/>
  <c r="K2155" i="1"/>
  <c r="K2156" i="1"/>
  <c r="K2157" i="1"/>
  <c r="N2157" i="1" s="1"/>
  <c r="K2158" i="1"/>
  <c r="N2158" i="1" s="1"/>
  <c r="K2159" i="1"/>
  <c r="K2160" i="1"/>
  <c r="K2161" i="1"/>
  <c r="N2161" i="1" s="1"/>
  <c r="K2162" i="1"/>
  <c r="N2162" i="1" s="1"/>
  <c r="K2163" i="1"/>
  <c r="K2164" i="1"/>
  <c r="K2165" i="1"/>
  <c r="N2165" i="1" s="1"/>
  <c r="K2166" i="1"/>
  <c r="N2166" i="1" s="1"/>
  <c r="K2167" i="1"/>
  <c r="K2168" i="1"/>
  <c r="K2169" i="1"/>
  <c r="N2169" i="1" s="1"/>
  <c r="K2170" i="1"/>
  <c r="N2170" i="1" s="1"/>
  <c r="K2171" i="1"/>
  <c r="K2172" i="1"/>
  <c r="K2173" i="1"/>
  <c r="N2173" i="1" s="1"/>
  <c r="K2174" i="1"/>
  <c r="N2174" i="1" s="1"/>
  <c r="K2175" i="1"/>
  <c r="K2176" i="1"/>
  <c r="K2177" i="1"/>
  <c r="N2177" i="1" s="1"/>
  <c r="K2178" i="1"/>
  <c r="N2178" i="1" s="1"/>
  <c r="K2179" i="1"/>
  <c r="K2180" i="1"/>
  <c r="K2181" i="1"/>
  <c r="N2181" i="1" s="1"/>
  <c r="K2182" i="1"/>
  <c r="N2182" i="1" s="1"/>
  <c r="K2183" i="1"/>
  <c r="K2184" i="1"/>
  <c r="K2185" i="1"/>
  <c r="N2185" i="1" s="1"/>
  <c r="K2186" i="1"/>
  <c r="N2186" i="1" s="1"/>
  <c r="K2187" i="1"/>
  <c r="K2188" i="1"/>
  <c r="K2189" i="1"/>
  <c r="N2189" i="1" s="1"/>
  <c r="K2190" i="1"/>
  <c r="N2190" i="1" s="1"/>
  <c r="K2191" i="1"/>
  <c r="K2192" i="1"/>
  <c r="K2193" i="1"/>
  <c r="N2193" i="1" s="1"/>
  <c r="K2194" i="1"/>
  <c r="N2194" i="1" s="1"/>
  <c r="K2195" i="1"/>
  <c r="K2196" i="1"/>
  <c r="K2197" i="1"/>
  <c r="N2197" i="1" s="1"/>
  <c r="K2198" i="1"/>
  <c r="N2198" i="1" s="1"/>
  <c r="K2199" i="1"/>
  <c r="K2200" i="1"/>
  <c r="K2201" i="1"/>
  <c r="N2201" i="1" s="1"/>
  <c r="K2202" i="1"/>
  <c r="N2202" i="1" s="1"/>
  <c r="K2203" i="1"/>
  <c r="K2204" i="1"/>
  <c r="K2205" i="1"/>
  <c r="N2205" i="1" s="1"/>
  <c r="K2206" i="1"/>
  <c r="N2206" i="1" s="1"/>
  <c r="K2207" i="1"/>
  <c r="K2208" i="1"/>
  <c r="K2209" i="1"/>
  <c r="N2209" i="1" s="1"/>
  <c r="K2210" i="1"/>
  <c r="N2210" i="1" s="1"/>
  <c r="K2211" i="1"/>
  <c r="K2212" i="1"/>
  <c r="K2213" i="1"/>
  <c r="N2213" i="1" s="1"/>
  <c r="K2214" i="1"/>
  <c r="N2214" i="1" s="1"/>
  <c r="K2215" i="1"/>
  <c r="K2216" i="1"/>
  <c r="K2217" i="1"/>
  <c r="N2217" i="1" s="1"/>
  <c r="K2218" i="1"/>
  <c r="N2218" i="1" s="1"/>
  <c r="K2219" i="1"/>
  <c r="K2220" i="1"/>
  <c r="K2221" i="1"/>
  <c r="N2221" i="1" s="1"/>
  <c r="K2222" i="1"/>
  <c r="N2222" i="1" s="1"/>
  <c r="K2223" i="1"/>
  <c r="K2224" i="1"/>
  <c r="K2225" i="1"/>
  <c r="N2225" i="1" s="1"/>
  <c r="K2226" i="1"/>
  <c r="N2226" i="1" s="1"/>
  <c r="K2227" i="1"/>
  <c r="K2228" i="1"/>
  <c r="K2229" i="1"/>
  <c r="N2229" i="1" s="1"/>
  <c r="K2230" i="1"/>
  <c r="N2230" i="1" s="1"/>
  <c r="K2231" i="1"/>
  <c r="K2232" i="1"/>
  <c r="K2233" i="1"/>
  <c r="N2233" i="1" s="1"/>
  <c r="K2234" i="1"/>
  <c r="N2234" i="1" s="1"/>
  <c r="K2235" i="1"/>
  <c r="K2236" i="1"/>
  <c r="K2237" i="1"/>
  <c r="N2237" i="1" s="1"/>
  <c r="K2238" i="1"/>
  <c r="N2238" i="1" s="1"/>
  <c r="K2239" i="1"/>
  <c r="K2240" i="1"/>
  <c r="K2241" i="1"/>
  <c r="N2241" i="1" s="1"/>
  <c r="K2242" i="1"/>
  <c r="N2242" i="1" s="1"/>
  <c r="K2243" i="1"/>
  <c r="K2244" i="1"/>
  <c r="K2245" i="1"/>
  <c r="N2245" i="1" s="1"/>
  <c r="K2246" i="1"/>
  <c r="N2246" i="1" s="1"/>
  <c r="K2247" i="1"/>
  <c r="K2248" i="1"/>
  <c r="K2249" i="1"/>
  <c r="N2249" i="1" s="1"/>
  <c r="K2250" i="1"/>
  <c r="N2250" i="1" s="1"/>
  <c r="K2251" i="1"/>
  <c r="K2252" i="1"/>
  <c r="K2253" i="1"/>
  <c r="N2253" i="1" s="1"/>
  <c r="K2254" i="1"/>
  <c r="N2254" i="1" s="1"/>
  <c r="K2255" i="1"/>
  <c r="K2256" i="1"/>
  <c r="K2257" i="1"/>
  <c r="N2257" i="1" s="1"/>
  <c r="K2258" i="1"/>
  <c r="N2258" i="1" s="1"/>
  <c r="K2259" i="1"/>
  <c r="K2260" i="1"/>
  <c r="K2261" i="1"/>
  <c r="N2261" i="1" s="1"/>
  <c r="K2262" i="1"/>
  <c r="N2262" i="1" s="1"/>
  <c r="K2263" i="1"/>
  <c r="K2264" i="1"/>
  <c r="K2265" i="1"/>
  <c r="N2265" i="1" s="1"/>
  <c r="K2266" i="1"/>
  <c r="N2266" i="1" s="1"/>
  <c r="K2267" i="1"/>
  <c r="K2268" i="1"/>
  <c r="K2269" i="1"/>
  <c r="N2269" i="1" s="1"/>
  <c r="K2270" i="1"/>
  <c r="N2270" i="1" s="1"/>
  <c r="K2271" i="1"/>
  <c r="K2272" i="1"/>
  <c r="K2273" i="1"/>
  <c r="N2273" i="1" s="1"/>
  <c r="K2274" i="1"/>
  <c r="N2274" i="1" s="1"/>
  <c r="K2275" i="1"/>
  <c r="K2276" i="1"/>
  <c r="K2277" i="1"/>
  <c r="N2277" i="1" s="1"/>
  <c r="K2278" i="1"/>
  <c r="N2278" i="1" s="1"/>
  <c r="K2279" i="1"/>
  <c r="K2280" i="1"/>
  <c r="K2281" i="1"/>
  <c r="N2281" i="1" s="1"/>
  <c r="K2282" i="1"/>
  <c r="N2282" i="1" s="1"/>
  <c r="K2283" i="1"/>
  <c r="K2284" i="1"/>
  <c r="K2285" i="1"/>
  <c r="N2285" i="1" s="1"/>
  <c r="K2286" i="1"/>
  <c r="N2286" i="1" s="1"/>
  <c r="K2287" i="1"/>
  <c r="K2288" i="1"/>
  <c r="K2289" i="1"/>
  <c r="N2289" i="1" s="1"/>
  <c r="K2290" i="1"/>
  <c r="N2290" i="1" s="1"/>
  <c r="K2291" i="1"/>
  <c r="K2292" i="1"/>
  <c r="K2293" i="1"/>
  <c r="N2293" i="1" s="1"/>
  <c r="K2294" i="1"/>
  <c r="N2294" i="1" s="1"/>
  <c r="K2295" i="1"/>
  <c r="K2296" i="1"/>
  <c r="K2297" i="1"/>
  <c r="N2297" i="1" s="1"/>
  <c r="K2298" i="1"/>
  <c r="N2298" i="1" s="1"/>
  <c r="K2299" i="1"/>
  <c r="K2300" i="1"/>
  <c r="K2301" i="1"/>
  <c r="N2301" i="1" s="1"/>
  <c r="K2302" i="1"/>
  <c r="N2302" i="1" s="1"/>
  <c r="K2303" i="1"/>
  <c r="K2304" i="1"/>
  <c r="K2305" i="1"/>
  <c r="N2305" i="1" s="1"/>
  <c r="K2306" i="1"/>
  <c r="N2306" i="1" s="1"/>
  <c r="K2307" i="1"/>
  <c r="K2308" i="1"/>
  <c r="K2309" i="1"/>
  <c r="N2309" i="1" s="1"/>
  <c r="K2310" i="1"/>
  <c r="N2310" i="1" s="1"/>
  <c r="K2311" i="1"/>
  <c r="K2312" i="1"/>
  <c r="K2313" i="1"/>
  <c r="N2313" i="1" s="1"/>
  <c r="K2314" i="1"/>
  <c r="N2314" i="1" s="1"/>
  <c r="K2315" i="1"/>
  <c r="K2316" i="1"/>
  <c r="K2317" i="1"/>
  <c r="N2317" i="1" s="1"/>
  <c r="K2318" i="1"/>
  <c r="N2318" i="1" s="1"/>
  <c r="K2319" i="1"/>
  <c r="K2320" i="1"/>
  <c r="K2321" i="1"/>
  <c r="N2321" i="1" s="1"/>
  <c r="K2322" i="1"/>
  <c r="N2322" i="1" s="1"/>
  <c r="K2323" i="1"/>
  <c r="K2324" i="1"/>
  <c r="K2325" i="1"/>
  <c r="N2325" i="1" s="1"/>
  <c r="K2326" i="1"/>
  <c r="N2326" i="1" s="1"/>
  <c r="K2327" i="1"/>
  <c r="K2328" i="1"/>
  <c r="K2329" i="1"/>
  <c r="N2329" i="1" s="1"/>
  <c r="K2330" i="1"/>
  <c r="N2330" i="1" s="1"/>
  <c r="K2331" i="1"/>
  <c r="K2332" i="1"/>
  <c r="K2333" i="1"/>
  <c r="N2333" i="1" s="1"/>
  <c r="K2334" i="1"/>
  <c r="N2334" i="1" s="1"/>
  <c r="K2335" i="1"/>
  <c r="K2336" i="1"/>
  <c r="K2337" i="1"/>
  <c r="N2337" i="1" s="1"/>
  <c r="K2338" i="1"/>
  <c r="N2338" i="1" s="1"/>
  <c r="K2339" i="1"/>
  <c r="K2340" i="1"/>
  <c r="K2341" i="1"/>
  <c r="N2341" i="1" s="1"/>
  <c r="K2342" i="1"/>
  <c r="N2342" i="1" s="1"/>
  <c r="K2343" i="1"/>
  <c r="K2344" i="1"/>
  <c r="K2345" i="1"/>
  <c r="N2345" i="1" s="1"/>
  <c r="K2346" i="1"/>
  <c r="N2346" i="1" s="1"/>
  <c r="K2347" i="1"/>
  <c r="K2348" i="1"/>
  <c r="K2349" i="1"/>
  <c r="N2349" i="1" s="1"/>
  <c r="K2350" i="1"/>
  <c r="N2350" i="1" s="1"/>
  <c r="K2351" i="1"/>
  <c r="K2352" i="1"/>
  <c r="K2353" i="1"/>
  <c r="N2353" i="1" s="1"/>
  <c r="K2354" i="1"/>
  <c r="N2354" i="1" s="1"/>
  <c r="K2355" i="1"/>
  <c r="K2356" i="1"/>
  <c r="K2357" i="1"/>
  <c r="N2357" i="1" s="1"/>
  <c r="K2358" i="1"/>
  <c r="N2358" i="1" s="1"/>
  <c r="K2359" i="1"/>
  <c r="K2360" i="1"/>
  <c r="K2361" i="1"/>
  <c r="N2361" i="1" s="1"/>
  <c r="K2362" i="1"/>
  <c r="N2362" i="1" s="1"/>
  <c r="K2363" i="1"/>
  <c r="K2364" i="1"/>
  <c r="K2365" i="1"/>
  <c r="N2365" i="1" s="1"/>
  <c r="K2366" i="1"/>
  <c r="N2366" i="1" s="1"/>
  <c r="K2367" i="1"/>
  <c r="K2368" i="1"/>
  <c r="K2369" i="1"/>
  <c r="N2369" i="1" s="1"/>
  <c r="K2370" i="1"/>
  <c r="N2370" i="1" s="1"/>
  <c r="K2371" i="1"/>
  <c r="K2372" i="1"/>
  <c r="K2373" i="1"/>
  <c r="N2373" i="1" s="1"/>
  <c r="K2374" i="1"/>
  <c r="N2374" i="1" s="1"/>
  <c r="K2375" i="1"/>
  <c r="K2376" i="1"/>
  <c r="K2377" i="1"/>
  <c r="N2377" i="1" s="1"/>
  <c r="K2378" i="1"/>
  <c r="N2378" i="1" s="1"/>
  <c r="K2379" i="1"/>
  <c r="K2380" i="1"/>
  <c r="K2381" i="1"/>
  <c r="N2381" i="1" s="1"/>
  <c r="K2382" i="1"/>
  <c r="N2382" i="1" s="1"/>
  <c r="K2383" i="1"/>
  <c r="K2384" i="1"/>
  <c r="K2385" i="1"/>
  <c r="N2385" i="1" s="1"/>
  <c r="K2386" i="1"/>
  <c r="N2386" i="1" s="1"/>
  <c r="K2387" i="1"/>
  <c r="K2388" i="1"/>
  <c r="K2389" i="1"/>
  <c r="N2389" i="1" s="1"/>
  <c r="K2390" i="1"/>
  <c r="N2390" i="1" s="1"/>
  <c r="K2391" i="1"/>
  <c r="K2392" i="1"/>
  <c r="K2393" i="1"/>
  <c r="N2393" i="1" s="1"/>
  <c r="K2394" i="1"/>
  <c r="N2394" i="1" s="1"/>
  <c r="K2395" i="1"/>
  <c r="K2396" i="1"/>
  <c r="K2397" i="1"/>
  <c r="N2397" i="1" s="1"/>
  <c r="K2398" i="1"/>
  <c r="N2398" i="1" s="1"/>
  <c r="K2399" i="1"/>
  <c r="K2400" i="1"/>
  <c r="K2401" i="1"/>
  <c r="N2401" i="1" s="1"/>
  <c r="K2402" i="1"/>
  <c r="N2402" i="1" s="1"/>
  <c r="K2403" i="1"/>
  <c r="K2404" i="1"/>
  <c r="K2405" i="1"/>
  <c r="N2405" i="1" s="1"/>
  <c r="K2406" i="1"/>
  <c r="N2406" i="1" s="1"/>
  <c r="K2407" i="1"/>
  <c r="K2408" i="1"/>
  <c r="K2409" i="1"/>
  <c r="N2409" i="1" s="1"/>
  <c r="K2410" i="1"/>
  <c r="N2410" i="1" s="1"/>
  <c r="K2411" i="1"/>
  <c r="K2412" i="1"/>
  <c r="K2413" i="1"/>
  <c r="N2413" i="1" s="1"/>
  <c r="K2414" i="1"/>
  <c r="N2414" i="1" s="1"/>
  <c r="K2415" i="1"/>
  <c r="K2416" i="1"/>
  <c r="K2417" i="1"/>
  <c r="N2417" i="1" s="1"/>
  <c r="K2418" i="1"/>
  <c r="N2418" i="1" s="1"/>
  <c r="K2419" i="1"/>
  <c r="K2420" i="1"/>
  <c r="K2421" i="1"/>
  <c r="N2421" i="1" s="1"/>
  <c r="K2422" i="1"/>
  <c r="N2422" i="1" s="1"/>
  <c r="K2423" i="1"/>
  <c r="K2424" i="1"/>
  <c r="K2425" i="1"/>
  <c r="N2425" i="1" s="1"/>
  <c r="K2426" i="1"/>
  <c r="N2426" i="1" s="1"/>
  <c r="K2427" i="1"/>
  <c r="K2428" i="1"/>
  <c r="K2429" i="1"/>
  <c r="N2429" i="1" s="1"/>
  <c r="K2430" i="1"/>
  <c r="N2430" i="1" s="1"/>
  <c r="K2431" i="1"/>
  <c r="K2432" i="1"/>
  <c r="K2433" i="1"/>
  <c r="N2433" i="1" s="1"/>
  <c r="K2434" i="1"/>
  <c r="N2434" i="1" s="1"/>
  <c r="K2435" i="1"/>
  <c r="K2436" i="1"/>
  <c r="K2437" i="1"/>
  <c r="N2437" i="1" s="1"/>
  <c r="K2438" i="1"/>
  <c r="N2438" i="1" s="1"/>
  <c r="K2439" i="1"/>
  <c r="K2440" i="1"/>
  <c r="K2441" i="1"/>
  <c r="N2441" i="1" s="1"/>
  <c r="K2442" i="1"/>
  <c r="N2442" i="1" s="1"/>
  <c r="K2443" i="1"/>
  <c r="K2444" i="1"/>
  <c r="K2445" i="1"/>
  <c r="N2445" i="1" s="1"/>
  <c r="K2446" i="1"/>
  <c r="N2446" i="1" s="1"/>
  <c r="K2447" i="1"/>
  <c r="K2448" i="1"/>
  <c r="K2449" i="1"/>
  <c r="N2449" i="1" s="1"/>
  <c r="K2450" i="1"/>
  <c r="N2450" i="1" s="1"/>
  <c r="K2451" i="1"/>
  <c r="K2452" i="1"/>
  <c r="K2453" i="1"/>
  <c r="N2453" i="1" s="1"/>
  <c r="K2454" i="1"/>
  <c r="N2454" i="1" s="1"/>
  <c r="K2455" i="1"/>
  <c r="K2456" i="1"/>
  <c r="K2457" i="1"/>
  <c r="N2457" i="1" s="1"/>
  <c r="K2458" i="1"/>
  <c r="N2458" i="1" s="1"/>
  <c r="K2459" i="1"/>
  <c r="K2460" i="1"/>
  <c r="K2461" i="1"/>
  <c r="N2461" i="1" s="1"/>
  <c r="K2462" i="1"/>
  <c r="N2462" i="1" s="1"/>
  <c r="K2463" i="1"/>
  <c r="K2464" i="1"/>
  <c r="K2465" i="1"/>
  <c r="N2465" i="1" s="1"/>
  <c r="K2466" i="1"/>
  <c r="N2466" i="1" s="1"/>
  <c r="K2467" i="1"/>
  <c r="K2468" i="1"/>
  <c r="K2469" i="1"/>
  <c r="N2469" i="1" s="1"/>
  <c r="K2470" i="1"/>
  <c r="N2470" i="1" s="1"/>
  <c r="K2471" i="1"/>
  <c r="K2472" i="1"/>
  <c r="K2473" i="1"/>
  <c r="N2473" i="1" s="1"/>
  <c r="K2474" i="1"/>
  <c r="N2474" i="1" s="1"/>
  <c r="K2475" i="1"/>
  <c r="K2476" i="1"/>
  <c r="K2477" i="1"/>
  <c r="N2477" i="1" s="1"/>
  <c r="K2478" i="1"/>
  <c r="N2478" i="1" s="1"/>
  <c r="K2479" i="1"/>
  <c r="K2480" i="1"/>
  <c r="K2481" i="1"/>
  <c r="N2481" i="1" s="1"/>
  <c r="K2482" i="1"/>
  <c r="N2482" i="1" s="1"/>
  <c r="K2483" i="1"/>
  <c r="K2484" i="1"/>
  <c r="K2485" i="1"/>
  <c r="N2485" i="1" s="1"/>
  <c r="K2486" i="1"/>
  <c r="N2486" i="1" s="1"/>
  <c r="K2487" i="1"/>
  <c r="K2488" i="1"/>
  <c r="K2489" i="1"/>
  <c r="N2489" i="1" s="1"/>
  <c r="K2490" i="1"/>
  <c r="N2490" i="1" s="1"/>
  <c r="K2491" i="1"/>
  <c r="K2492" i="1"/>
  <c r="K2493" i="1"/>
  <c r="N2493" i="1" s="1"/>
  <c r="K2494" i="1"/>
  <c r="N2494" i="1" s="1"/>
  <c r="K2495" i="1"/>
  <c r="K2496" i="1"/>
  <c r="K2497" i="1"/>
  <c r="N2497" i="1" s="1"/>
  <c r="K2498" i="1"/>
  <c r="N2498" i="1" s="1"/>
  <c r="K2499" i="1"/>
  <c r="K2500" i="1"/>
  <c r="K2501" i="1"/>
  <c r="N2501" i="1" s="1"/>
  <c r="K2502" i="1"/>
  <c r="N2502" i="1" s="1"/>
  <c r="K2503" i="1"/>
  <c r="K2504" i="1"/>
  <c r="K2505" i="1"/>
  <c r="N2505" i="1" s="1"/>
  <c r="K2506" i="1"/>
  <c r="N2506" i="1" s="1"/>
  <c r="K2507" i="1"/>
  <c r="K2508" i="1"/>
  <c r="K2509" i="1"/>
  <c r="N2509" i="1" s="1"/>
  <c r="K2510" i="1"/>
  <c r="N2510" i="1" s="1"/>
  <c r="K2511" i="1"/>
  <c r="K2512" i="1"/>
  <c r="K2513" i="1"/>
  <c r="N2513" i="1" s="1"/>
  <c r="K2514" i="1"/>
  <c r="N2514" i="1" s="1"/>
  <c r="K2515" i="1"/>
  <c r="K2516" i="1"/>
  <c r="K2517" i="1"/>
  <c r="N2517" i="1" s="1"/>
  <c r="K2518" i="1"/>
  <c r="N2518" i="1" s="1"/>
  <c r="K2519" i="1"/>
  <c r="K2520" i="1"/>
  <c r="K2521" i="1"/>
  <c r="N2521" i="1" s="1"/>
  <c r="K2522" i="1"/>
  <c r="N2522" i="1" s="1"/>
  <c r="K2523" i="1"/>
  <c r="K2524" i="1"/>
  <c r="K2525" i="1"/>
  <c r="N2525" i="1" s="1"/>
  <c r="K2526" i="1"/>
  <c r="N2526" i="1" s="1"/>
  <c r="K2527" i="1"/>
  <c r="K2528" i="1"/>
  <c r="K2529" i="1"/>
  <c r="N2529" i="1" s="1"/>
  <c r="K2530" i="1"/>
  <c r="N2530" i="1" s="1"/>
  <c r="K2531" i="1"/>
  <c r="K2532" i="1"/>
  <c r="K2533" i="1"/>
  <c r="N2533" i="1" s="1"/>
  <c r="K2534" i="1"/>
  <c r="N2534" i="1" s="1"/>
  <c r="K2535" i="1"/>
  <c r="K2536" i="1"/>
  <c r="K2537" i="1"/>
  <c r="N2537" i="1" s="1"/>
  <c r="K2538" i="1"/>
  <c r="N2538" i="1" s="1"/>
  <c r="K2539" i="1"/>
  <c r="K2540" i="1"/>
  <c r="K2541" i="1"/>
  <c r="N2541" i="1" s="1"/>
  <c r="K2542" i="1"/>
  <c r="N2542" i="1" s="1"/>
  <c r="K2543" i="1"/>
  <c r="K2544" i="1"/>
  <c r="K2545" i="1"/>
  <c r="N2545" i="1" s="1"/>
  <c r="K2546" i="1"/>
  <c r="N2546" i="1" s="1"/>
  <c r="K2547" i="1"/>
  <c r="K2548" i="1"/>
  <c r="K2549" i="1"/>
  <c r="N2549" i="1" s="1"/>
  <c r="K2550" i="1"/>
  <c r="N2550" i="1" s="1"/>
  <c r="K2551" i="1"/>
  <c r="K2552" i="1"/>
  <c r="K2553" i="1"/>
  <c r="N2553" i="1" s="1"/>
  <c r="K2554" i="1"/>
  <c r="N2554" i="1" s="1"/>
  <c r="K2555" i="1"/>
  <c r="K2556" i="1"/>
  <c r="K2557" i="1"/>
  <c r="N2557" i="1" s="1"/>
  <c r="K2558" i="1"/>
  <c r="N2558" i="1" s="1"/>
  <c r="K2559" i="1"/>
  <c r="K2560" i="1"/>
  <c r="K2561" i="1"/>
  <c r="N2561" i="1" s="1"/>
  <c r="K2562" i="1"/>
  <c r="N2562" i="1" s="1"/>
  <c r="K2563" i="1"/>
  <c r="K2564" i="1"/>
  <c r="K2565" i="1"/>
  <c r="N2565" i="1" s="1"/>
  <c r="K2566" i="1"/>
  <c r="N2566" i="1" s="1"/>
  <c r="K2567" i="1"/>
  <c r="K2568" i="1"/>
  <c r="K2569" i="1"/>
  <c r="N2569" i="1" s="1"/>
  <c r="K2570" i="1"/>
  <c r="N2570" i="1" s="1"/>
  <c r="K2571" i="1"/>
  <c r="K2572" i="1"/>
  <c r="K2573" i="1"/>
  <c r="N2573" i="1" s="1"/>
  <c r="K2574" i="1"/>
  <c r="N2574" i="1" s="1"/>
  <c r="K2575" i="1"/>
  <c r="K2576" i="1"/>
  <c r="K2577" i="1"/>
  <c r="N2577" i="1" s="1"/>
  <c r="K2578" i="1"/>
  <c r="N2578" i="1" s="1"/>
  <c r="K2579" i="1"/>
  <c r="K2580" i="1"/>
  <c r="K2581" i="1"/>
  <c r="N2581" i="1" s="1"/>
  <c r="K2582" i="1"/>
  <c r="N2582" i="1" s="1"/>
  <c r="K2583" i="1"/>
  <c r="K2584" i="1"/>
  <c r="K2585" i="1"/>
  <c r="N2585" i="1" s="1"/>
  <c r="K2586" i="1"/>
  <c r="N2586" i="1" s="1"/>
  <c r="K2587" i="1"/>
  <c r="K2588" i="1"/>
  <c r="K2589" i="1"/>
  <c r="N2589" i="1" s="1"/>
  <c r="K2590" i="1"/>
  <c r="N2590" i="1" s="1"/>
  <c r="K2591" i="1"/>
  <c r="K2592" i="1"/>
  <c r="K2593" i="1"/>
  <c r="N2593" i="1" s="1"/>
  <c r="K2594" i="1"/>
  <c r="N2594" i="1" s="1"/>
  <c r="K2595" i="1"/>
  <c r="K2596" i="1"/>
  <c r="K2597" i="1"/>
  <c r="N2597" i="1" s="1"/>
  <c r="K2598" i="1"/>
  <c r="N2598" i="1" s="1"/>
  <c r="K2599" i="1"/>
  <c r="K2600" i="1"/>
  <c r="K2601" i="1"/>
  <c r="N2601" i="1" s="1"/>
  <c r="K2602" i="1"/>
  <c r="N2602" i="1" s="1"/>
  <c r="K2603" i="1"/>
  <c r="K2604" i="1"/>
  <c r="K2605" i="1"/>
  <c r="N2605" i="1" s="1"/>
  <c r="K2606" i="1"/>
  <c r="N2606" i="1" s="1"/>
  <c r="K2607" i="1"/>
  <c r="K2608" i="1"/>
  <c r="K2609" i="1"/>
  <c r="N2609" i="1" s="1"/>
  <c r="K2610" i="1"/>
  <c r="N2610" i="1" s="1"/>
  <c r="K2611" i="1"/>
  <c r="K2612" i="1"/>
  <c r="K2613" i="1"/>
  <c r="N2613" i="1" s="1"/>
  <c r="K2614" i="1"/>
  <c r="N2614" i="1" s="1"/>
  <c r="K2615" i="1"/>
  <c r="K2616" i="1"/>
  <c r="K2617" i="1"/>
  <c r="N2617" i="1" s="1"/>
  <c r="K2618" i="1"/>
  <c r="N2618" i="1" s="1"/>
  <c r="K2619" i="1"/>
  <c r="K2620" i="1"/>
  <c r="K2621" i="1"/>
  <c r="N2621" i="1" s="1"/>
  <c r="K2622" i="1"/>
  <c r="N2622" i="1" s="1"/>
  <c r="K2623" i="1"/>
  <c r="K2624" i="1"/>
  <c r="K2625" i="1"/>
  <c r="N2625" i="1" s="1"/>
  <c r="K2626" i="1"/>
  <c r="N2626" i="1" s="1"/>
  <c r="K2627" i="1"/>
  <c r="K2628" i="1"/>
  <c r="K2629" i="1"/>
  <c r="N2629" i="1" s="1"/>
  <c r="K2630" i="1"/>
  <c r="N2630" i="1" s="1"/>
  <c r="K2631" i="1"/>
  <c r="K2632" i="1"/>
  <c r="K2633" i="1"/>
  <c r="N2633" i="1" s="1"/>
  <c r="K2634" i="1"/>
  <c r="N2634" i="1" s="1"/>
  <c r="K2635" i="1"/>
  <c r="K2636" i="1"/>
  <c r="K2637" i="1"/>
  <c r="N2637" i="1" s="1"/>
  <c r="K2638" i="1"/>
  <c r="N2638" i="1" s="1"/>
  <c r="K2639" i="1"/>
  <c r="K2640" i="1"/>
  <c r="K2641" i="1"/>
  <c r="N2641" i="1" s="1"/>
  <c r="K2642" i="1"/>
  <c r="N2642" i="1" s="1"/>
  <c r="K2643" i="1"/>
  <c r="K2644" i="1"/>
  <c r="K2645" i="1"/>
  <c r="N2645" i="1" s="1"/>
  <c r="K2646" i="1"/>
  <c r="N2646" i="1" s="1"/>
  <c r="K2647" i="1"/>
  <c r="K2648" i="1"/>
  <c r="K2649" i="1"/>
  <c r="N2649" i="1" s="1"/>
  <c r="K2650" i="1"/>
  <c r="N2650" i="1" s="1"/>
  <c r="K2651" i="1"/>
  <c r="K2652" i="1"/>
  <c r="K2653" i="1"/>
  <c r="N2653" i="1" s="1"/>
  <c r="K2654" i="1"/>
  <c r="N2654" i="1" s="1"/>
  <c r="K2655" i="1"/>
  <c r="K2656" i="1"/>
  <c r="K2657" i="1"/>
  <c r="N2657" i="1" s="1"/>
  <c r="K2658" i="1"/>
  <c r="N2658" i="1" s="1"/>
  <c r="K2659" i="1"/>
  <c r="K2660" i="1"/>
  <c r="K2661" i="1"/>
  <c r="N2661" i="1" s="1"/>
  <c r="K2662" i="1"/>
  <c r="N2662" i="1" s="1"/>
  <c r="K2663" i="1"/>
  <c r="K2664" i="1"/>
  <c r="K2665" i="1"/>
  <c r="N2665" i="1" s="1"/>
  <c r="K2666" i="1"/>
  <c r="N2666" i="1" s="1"/>
  <c r="K2667" i="1"/>
  <c r="K2668" i="1"/>
  <c r="K2669" i="1"/>
  <c r="N2669" i="1" s="1"/>
  <c r="K2670" i="1"/>
  <c r="N2670" i="1" s="1"/>
  <c r="K2671" i="1"/>
  <c r="K2672" i="1"/>
  <c r="K2673" i="1"/>
  <c r="N2673" i="1" s="1"/>
  <c r="K2674" i="1"/>
  <c r="N2674" i="1" s="1"/>
  <c r="K2675" i="1"/>
  <c r="K2676" i="1"/>
  <c r="K2677" i="1"/>
  <c r="N2677" i="1" s="1"/>
  <c r="K2678" i="1"/>
  <c r="N2678" i="1" s="1"/>
  <c r="K2679" i="1"/>
  <c r="K2680" i="1"/>
  <c r="K2681" i="1"/>
  <c r="N2681" i="1" s="1"/>
  <c r="K2682" i="1"/>
  <c r="N2682" i="1" s="1"/>
  <c r="K2683" i="1"/>
  <c r="K2684" i="1"/>
  <c r="K2685" i="1"/>
  <c r="N2685" i="1" s="1"/>
  <c r="K2686" i="1"/>
  <c r="N2686" i="1" s="1"/>
  <c r="K2687" i="1"/>
  <c r="K2688" i="1"/>
  <c r="K2689" i="1"/>
  <c r="N2689" i="1" s="1"/>
  <c r="K2690" i="1"/>
  <c r="N2690" i="1" s="1"/>
  <c r="K2691" i="1"/>
  <c r="K2692" i="1"/>
  <c r="K2693" i="1"/>
  <c r="N2693" i="1" s="1"/>
  <c r="K2694" i="1"/>
  <c r="N2694" i="1" s="1"/>
  <c r="K2695" i="1"/>
  <c r="K2696" i="1"/>
  <c r="K2697" i="1"/>
  <c r="N2697" i="1" s="1"/>
  <c r="K2698" i="1"/>
  <c r="N2698" i="1" s="1"/>
  <c r="K2699" i="1"/>
  <c r="K2700" i="1"/>
  <c r="K2701" i="1"/>
  <c r="N2701" i="1" s="1"/>
  <c r="K2702" i="1"/>
  <c r="N2702" i="1" s="1"/>
  <c r="K2703" i="1"/>
  <c r="K2704" i="1"/>
  <c r="K2705" i="1"/>
  <c r="N2705" i="1" s="1"/>
  <c r="K2706" i="1"/>
  <c r="N2706" i="1" s="1"/>
  <c r="K2707" i="1"/>
  <c r="K2708" i="1"/>
  <c r="K2709" i="1"/>
  <c r="N2709" i="1" s="1"/>
  <c r="K2710" i="1"/>
  <c r="N2710" i="1" s="1"/>
  <c r="K2711" i="1"/>
  <c r="K2712" i="1"/>
  <c r="K2713" i="1"/>
  <c r="N2713" i="1" s="1"/>
  <c r="K2714" i="1"/>
  <c r="N2714" i="1" s="1"/>
  <c r="K2715" i="1"/>
  <c r="K2716" i="1"/>
  <c r="K2717" i="1"/>
  <c r="N2717" i="1" s="1"/>
  <c r="K2718" i="1"/>
  <c r="N2718" i="1" s="1"/>
  <c r="K2719" i="1"/>
  <c r="K2720" i="1"/>
  <c r="K2721" i="1"/>
  <c r="N2721" i="1" s="1"/>
  <c r="K2722" i="1"/>
  <c r="N2722" i="1" s="1"/>
  <c r="K2723" i="1"/>
  <c r="K2724" i="1"/>
  <c r="K2725" i="1"/>
  <c r="N2725" i="1" s="1"/>
  <c r="K2726" i="1"/>
  <c r="N2726" i="1" s="1"/>
  <c r="K2727" i="1"/>
  <c r="K2728" i="1"/>
  <c r="K2729" i="1"/>
  <c r="N2729" i="1" s="1"/>
  <c r="K2730" i="1"/>
  <c r="N2730" i="1" s="1"/>
  <c r="K2731" i="1"/>
  <c r="K2732" i="1"/>
  <c r="K2733" i="1"/>
  <c r="N2733" i="1" s="1"/>
  <c r="K2734" i="1"/>
  <c r="N2734" i="1" s="1"/>
  <c r="K2735" i="1"/>
  <c r="K2736" i="1"/>
  <c r="K2737" i="1"/>
  <c r="N2737" i="1" s="1"/>
  <c r="K2738" i="1"/>
  <c r="N2738" i="1" s="1"/>
  <c r="K2739" i="1"/>
  <c r="K2740" i="1"/>
  <c r="K2741" i="1"/>
  <c r="N2741" i="1" s="1"/>
  <c r="K2742" i="1"/>
  <c r="N2742" i="1" s="1"/>
  <c r="K2743" i="1"/>
  <c r="K2744" i="1"/>
  <c r="K2745" i="1"/>
  <c r="N2745" i="1" s="1"/>
  <c r="K2746" i="1"/>
  <c r="N2746" i="1" s="1"/>
  <c r="K2747" i="1"/>
  <c r="K2748" i="1"/>
  <c r="K2749" i="1"/>
  <c r="N2749" i="1" s="1"/>
  <c r="K2750" i="1"/>
  <c r="N2750" i="1" s="1"/>
  <c r="K2751" i="1"/>
  <c r="K2752" i="1"/>
  <c r="K2753" i="1"/>
  <c r="N2753" i="1" s="1"/>
  <c r="K2754" i="1"/>
  <c r="N2754" i="1" s="1"/>
  <c r="K2755" i="1"/>
  <c r="K2756" i="1"/>
  <c r="K2757" i="1"/>
  <c r="N2757" i="1" s="1"/>
  <c r="K2758" i="1"/>
  <c r="N2758" i="1" s="1"/>
  <c r="K2759" i="1"/>
  <c r="K2760" i="1"/>
  <c r="K2761" i="1"/>
  <c r="N2761" i="1" s="1"/>
  <c r="K2762" i="1"/>
  <c r="N2762" i="1" s="1"/>
  <c r="K2763" i="1"/>
  <c r="K2764" i="1"/>
  <c r="K2765" i="1"/>
  <c r="N2765" i="1" s="1"/>
  <c r="K2766" i="1"/>
  <c r="N2766" i="1" s="1"/>
  <c r="K2767" i="1"/>
  <c r="K2768" i="1"/>
  <c r="K2769" i="1"/>
  <c r="N2769" i="1" s="1"/>
  <c r="K2770" i="1"/>
  <c r="N2770" i="1" s="1"/>
  <c r="K2771" i="1"/>
  <c r="K2772" i="1"/>
  <c r="K2773" i="1"/>
  <c r="N2773" i="1" s="1"/>
  <c r="K2774" i="1"/>
  <c r="N2774" i="1" s="1"/>
  <c r="K2775" i="1"/>
  <c r="K2776" i="1"/>
  <c r="K2777" i="1"/>
  <c r="N2777" i="1" s="1"/>
  <c r="K2778" i="1"/>
  <c r="N2778" i="1" s="1"/>
  <c r="K2779" i="1"/>
  <c r="K2780" i="1"/>
  <c r="K2781" i="1"/>
  <c r="N2781" i="1" s="1"/>
  <c r="K2782" i="1"/>
  <c r="N2782" i="1" s="1"/>
  <c r="K2783" i="1"/>
  <c r="K2784" i="1"/>
  <c r="K2785" i="1"/>
  <c r="N2785" i="1" s="1"/>
  <c r="K2786" i="1"/>
  <c r="N2786" i="1" s="1"/>
  <c r="K2787" i="1"/>
  <c r="K2788" i="1"/>
  <c r="K2789" i="1"/>
  <c r="N2789" i="1" s="1"/>
  <c r="K2790" i="1"/>
  <c r="N2790" i="1" s="1"/>
  <c r="K2791" i="1"/>
  <c r="K2792" i="1"/>
  <c r="K2793" i="1"/>
  <c r="N2793" i="1" s="1"/>
  <c r="K2794" i="1"/>
  <c r="N2794" i="1" s="1"/>
  <c r="K2795" i="1"/>
  <c r="K2796" i="1"/>
  <c r="K2797" i="1"/>
  <c r="N2797" i="1" s="1"/>
  <c r="K2798" i="1"/>
  <c r="N2798" i="1" s="1"/>
  <c r="K2799" i="1"/>
  <c r="K2800" i="1"/>
  <c r="K2801" i="1"/>
  <c r="N2801" i="1" s="1"/>
  <c r="K2802" i="1"/>
  <c r="N2802" i="1" s="1"/>
  <c r="K2803" i="1"/>
  <c r="K2804" i="1"/>
  <c r="K2805" i="1"/>
  <c r="N2805" i="1" s="1"/>
  <c r="K2806" i="1"/>
  <c r="N2806" i="1" s="1"/>
  <c r="K2807" i="1"/>
  <c r="K2808" i="1"/>
  <c r="K2809" i="1"/>
  <c r="N2809" i="1" s="1"/>
  <c r="K2810" i="1"/>
  <c r="N2810" i="1" s="1"/>
  <c r="K2811" i="1"/>
  <c r="K2812" i="1"/>
  <c r="K2813" i="1"/>
  <c r="N2813" i="1" s="1"/>
  <c r="K2814" i="1"/>
  <c r="N2814" i="1" s="1"/>
  <c r="K2815" i="1"/>
  <c r="K2816" i="1"/>
  <c r="K2817" i="1"/>
  <c r="N2817" i="1" s="1"/>
  <c r="K2818" i="1"/>
  <c r="N2818" i="1" s="1"/>
  <c r="K2819" i="1"/>
  <c r="K2820" i="1"/>
  <c r="K2821" i="1"/>
  <c r="N2821" i="1" s="1"/>
  <c r="K2822" i="1"/>
  <c r="N2822" i="1" s="1"/>
  <c r="K2823" i="1"/>
  <c r="K2824" i="1"/>
  <c r="K2825" i="1"/>
  <c r="N2825" i="1" s="1"/>
  <c r="K2826" i="1"/>
  <c r="N2826" i="1" s="1"/>
  <c r="K2827" i="1"/>
  <c r="K2828" i="1"/>
  <c r="K2829" i="1"/>
  <c r="N2829" i="1" s="1"/>
  <c r="K2830" i="1"/>
  <c r="N2830" i="1" s="1"/>
  <c r="K2831" i="1"/>
  <c r="K2832" i="1"/>
  <c r="K2833" i="1"/>
  <c r="N2833" i="1" s="1"/>
  <c r="K2834" i="1"/>
  <c r="N2834" i="1" s="1"/>
  <c r="K2835" i="1"/>
  <c r="K2836" i="1"/>
  <c r="K2837" i="1"/>
  <c r="N2837" i="1" s="1"/>
  <c r="K2838" i="1"/>
  <c r="N2838" i="1" s="1"/>
  <c r="K2839" i="1"/>
  <c r="K2840" i="1"/>
  <c r="K2841" i="1"/>
  <c r="N2841" i="1" s="1"/>
  <c r="K2842" i="1"/>
  <c r="N2842" i="1" s="1"/>
  <c r="K2843" i="1"/>
  <c r="K2844" i="1"/>
  <c r="K2845" i="1"/>
  <c r="N2845" i="1" s="1"/>
  <c r="K2846" i="1"/>
  <c r="N2846" i="1" s="1"/>
  <c r="K2847" i="1"/>
  <c r="K2848" i="1"/>
  <c r="K2849" i="1"/>
  <c r="N2849" i="1" s="1"/>
  <c r="K2850" i="1"/>
  <c r="N2850" i="1" s="1"/>
  <c r="K2851" i="1"/>
  <c r="K2852" i="1"/>
  <c r="K2853" i="1"/>
  <c r="N2853" i="1" s="1"/>
  <c r="K2854" i="1"/>
  <c r="N2854" i="1" s="1"/>
  <c r="K2855" i="1"/>
  <c r="K2856" i="1"/>
  <c r="K2857" i="1"/>
  <c r="N2857" i="1" s="1"/>
  <c r="K2858" i="1"/>
  <c r="N2858" i="1" s="1"/>
  <c r="K2859" i="1"/>
  <c r="K2860" i="1"/>
  <c r="K2861" i="1"/>
  <c r="N2861" i="1" s="1"/>
  <c r="K2862" i="1"/>
  <c r="N2862" i="1" s="1"/>
  <c r="K2863" i="1"/>
  <c r="K2864" i="1"/>
  <c r="K2865" i="1"/>
  <c r="N2865" i="1" s="1"/>
  <c r="K2866" i="1"/>
  <c r="N2866" i="1" s="1"/>
  <c r="K2867" i="1"/>
  <c r="K2868" i="1"/>
  <c r="K2869" i="1"/>
  <c r="N2869" i="1" s="1"/>
  <c r="K2870" i="1"/>
  <c r="N2870" i="1" s="1"/>
  <c r="K2871" i="1"/>
  <c r="K2872" i="1"/>
  <c r="K2873" i="1"/>
  <c r="N2873" i="1" s="1"/>
  <c r="K2874" i="1"/>
  <c r="N2874" i="1" s="1"/>
  <c r="K2875" i="1"/>
  <c r="K2876" i="1"/>
  <c r="K2877" i="1"/>
  <c r="N2877" i="1" s="1"/>
  <c r="K2878" i="1"/>
  <c r="N2878" i="1" s="1"/>
  <c r="K2879" i="1"/>
  <c r="K2880" i="1"/>
  <c r="K2881" i="1"/>
  <c r="N2881" i="1" s="1"/>
  <c r="K2882" i="1"/>
  <c r="N2882" i="1" s="1"/>
  <c r="K2883" i="1"/>
  <c r="K2884" i="1"/>
  <c r="K2885" i="1"/>
  <c r="N2885" i="1" s="1"/>
  <c r="K2886" i="1"/>
  <c r="N2886" i="1" s="1"/>
  <c r="K2887" i="1"/>
  <c r="K2888" i="1"/>
  <c r="K2889" i="1"/>
  <c r="N2889" i="1" s="1"/>
  <c r="K2890" i="1"/>
  <c r="N2890" i="1" s="1"/>
  <c r="K2891" i="1"/>
  <c r="K2892" i="1"/>
  <c r="K2893" i="1"/>
  <c r="N2893" i="1" s="1"/>
  <c r="K2894" i="1"/>
  <c r="N2894" i="1" s="1"/>
  <c r="K2895" i="1"/>
  <c r="K2896" i="1"/>
  <c r="K2897" i="1"/>
  <c r="N2897" i="1" s="1"/>
  <c r="K2898" i="1"/>
  <c r="N2898" i="1" s="1"/>
  <c r="K2899" i="1"/>
  <c r="K2900" i="1"/>
  <c r="K2901" i="1"/>
  <c r="N2901" i="1" s="1"/>
  <c r="K2902" i="1"/>
  <c r="N2902" i="1" s="1"/>
  <c r="K2903" i="1"/>
  <c r="K2904" i="1"/>
  <c r="K2905" i="1"/>
  <c r="N2905" i="1" s="1"/>
  <c r="K2906" i="1"/>
  <c r="N2906" i="1" s="1"/>
  <c r="K2907" i="1"/>
  <c r="K2908" i="1"/>
  <c r="K2909" i="1"/>
  <c r="N2909" i="1" s="1"/>
  <c r="K2910" i="1"/>
  <c r="N2910" i="1" s="1"/>
  <c r="K2911" i="1"/>
  <c r="K2912" i="1"/>
  <c r="K2913" i="1"/>
  <c r="N2913" i="1" s="1"/>
  <c r="K2914" i="1"/>
  <c r="N2914" i="1" s="1"/>
  <c r="K2915" i="1"/>
  <c r="K2916" i="1"/>
  <c r="K2917" i="1"/>
  <c r="N2917" i="1" s="1"/>
  <c r="K2918" i="1"/>
  <c r="N2918" i="1" s="1"/>
  <c r="K2919" i="1"/>
  <c r="K2920" i="1"/>
  <c r="K2921" i="1"/>
  <c r="N2921" i="1" s="1"/>
  <c r="K2922" i="1"/>
  <c r="N2922" i="1" s="1"/>
  <c r="K2923" i="1"/>
  <c r="K2924" i="1"/>
  <c r="K2925" i="1"/>
  <c r="N2925" i="1" s="1"/>
  <c r="K2926" i="1"/>
  <c r="N2926" i="1" s="1"/>
  <c r="K2927" i="1"/>
  <c r="K2928" i="1"/>
  <c r="K2929" i="1"/>
  <c r="N2929" i="1" s="1"/>
  <c r="K2930" i="1"/>
  <c r="N2930" i="1" s="1"/>
  <c r="K2931" i="1"/>
  <c r="K2932" i="1"/>
  <c r="K2933" i="1"/>
  <c r="N2933" i="1" s="1"/>
  <c r="K2934" i="1"/>
  <c r="N2934" i="1" s="1"/>
  <c r="K2935" i="1"/>
  <c r="K2936" i="1"/>
  <c r="K2937" i="1"/>
  <c r="N2937" i="1" s="1"/>
  <c r="K2938" i="1"/>
  <c r="N2938" i="1" s="1"/>
  <c r="K2939" i="1"/>
  <c r="K2940" i="1"/>
  <c r="K2941" i="1"/>
  <c r="N2941" i="1" s="1"/>
  <c r="K2942" i="1"/>
  <c r="N2942" i="1" s="1"/>
  <c r="K2943" i="1"/>
  <c r="K2944" i="1"/>
  <c r="K2945" i="1"/>
  <c r="N2945" i="1" s="1"/>
  <c r="K2946" i="1"/>
  <c r="N2946" i="1" s="1"/>
  <c r="K2947" i="1"/>
  <c r="K2948" i="1"/>
  <c r="K2949" i="1"/>
  <c r="N2949" i="1" s="1"/>
  <c r="K2950" i="1"/>
  <c r="N2950" i="1" s="1"/>
  <c r="K2951" i="1"/>
  <c r="K2952" i="1"/>
  <c r="K2953" i="1"/>
  <c r="N2953" i="1" s="1"/>
  <c r="K2954" i="1"/>
  <c r="N2954" i="1" s="1"/>
  <c r="K2955" i="1"/>
  <c r="K2956" i="1"/>
  <c r="K2957" i="1"/>
  <c r="N2957" i="1" s="1"/>
  <c r="K2958" i="1"/>
  <c r="N2958" i="1" s="1"/>
  <c r="K2959" i="1"/>
  <c r="K2960" i="1"/>
  <c r="K2961" i="1"/>
  <c r="N2961" i="1" s="1"/>
  <c r="K2962" i="1"/>
  <c r="N2962" i="1" s="1"/>
  <c r="K2963" i="1"/>
  <c r="K2964" i="1"/>
  <c r="K2965" i="1"/>
  <c r="N2965" i="1" s="1"/>
  <c r="K2966" i="1"/>
  <c r="N2966" i="1" s="1"/>
  <c r="K2967" i="1"/>
  <c r="K2968" i="1"/>
  <c r="K2969" i="1"/>
  <c r="N2969" i="1" s="1"/>
  <c r="K2970" i="1"/>
  <c r="N2970" i="1" s="1"/>
  <c r="K2971" i="1"/>
  <c r="K2972" i="1"/>
  <c r="K2973" i="1"/>
  <c r="N2973" i="1" s="1"/>
  <c r="K2974" i="1"/>
  <c r="N2974" i="1" s="1"/>
  <c r="K2975" i="1"/>
  <c r="K2976" i="1"/>
  <c r="K2977" i="1"/>
  <c r="N2977" i="1" s="1"/>
  <c r="K2978" i="1"/>
  <c r="N2978" i="1" s="1"/>
  <c r="K2979" i="1"/>
  <c r="K2980" i="1"/>
  <c r="K2981" i="1"/>
  <c r="N2981" i="1" s="1"/>
  <c r="K2982" i="1"/>
  <c r="N2982" i="1" s="1"/>
  <c r="K2983" i="1"/>
  <c r="K2984" i="1"/>
  <c r="K2985" i="1"/>
  <c r="N2985" i="1" s="1"/>
  <c r="K2986" i="1"/>
  <c r="N2986" i="1" s="1"/>
  <c r="K2987" i="1"/>
  <c r="K2988" i="1"/>
  <c r="K2989" i="1"/>
  <c r="N2989" i="1" s="1"/>
  <c r="K2990" i="1"/>
  <c r="N2990" i="1" s="1"/>
  <c r="K2991" i="1"/>
  <c r="K2992" i="1"/>
  <c r="K2993" i="1"/>
  <c r="N2993" i="1" s="1"/>
  <c r="K2994" i="1"/>
  <c r="N2994" i="1" s="1"/>
  <c r="K2995" i="1"/>
  <c r="K2996" i="1"/>
  <c r="K2997" i="1"/>
  <c r="N2997" i="1" s="1"/>
  <c r="K2998" i="1"/>
  <c r="N2998" i="1" s="1"/>
  <c r="K2999" i="1"/>
  <c r="K3000" i="1"/>
  <c r="K3001" i="1"/>
  <c r="N3001" i="1" s="1"/>
  <c r="K3002" i="1"/>
  <c r="N3002" i="1" s="1"/>
  <c r="K3003" i="1"/>
  <c r="K3004" i="1"/>
  <c r="K3005" i="1"/>
  <c r="N3005" i="1" s="1"/>
  <c r="K3006" i="1"/>
  <c r="N3006" i="1" s="1"/>
  <c r="K3007" i="1"/>
  <c r="K3008" i="1"/>
  <c r="K3009" i="1"/>
  <c r="N3009" i="1" s="1"/>
  <c r="K3010" i="1"/>
  <c r="N3010" i="1" s="1"/>
  <c r="K3011" i="1"/>
  <c r="K3012" i="1"/>
  <c r="K3013" i="1"/>
  <c r="N3013" i="1" s="1"/>
  <c r="K3014" i="1"/>
  <c r="N3014" i="1" s="1"/>
  <c r="K3015" i="1"/>
  <c r="K3016" i="1"/>
  <c r="K3017" i="1"/>
  <c r="N3017" i="1" s="1"/>
  <c r="K3018" i="1"/>
  <c r="N3018" i="1" s="1"/>
  <c r="K3019" i="1"/>
  <c r="K3020" i="1"/>
  <c r="K3021" i="1"/>
  <c r="N3021" i="1" s="1"/>
  <c r="K3022" i="1"/>
  <c r="N3022" i="1" s="1"/>
  <c r="K3023" i="1"/>
  <c r="K3024" i="1"/>
  <c r="K3025" i="1"/>
  <c r="N3025" i="1" s="1"/>
  <c r="K3026" i="1"/>
  <c r="N3026" i="1" s="1"/>
  <c r="K3027" i="1"/>
  <c r="K3028" i="1"/>
  <c r="K3029" i="1"/>
  <c r="N3029" i="1" s="1"/>
  <c r="K3030" i="1"/>
  <c r="N3030" i="1" s="1"/>
  <c r="K3031" i="1"/>
  <c r="K3032" i="1"/>
  <c r="K3033" i="1"/>
  <c r="N3033" i="1" s="1"/>
  <c r="K3034" i="1"/>
  <c r="N3034" i="1" s="1"/>
  <c r="K3035" i="1"/>
  <c r="K3036" i="1"/>
  <c r="K3037" i="1"/>
  <c r="N3037" i="1" s="1"/>
  <c r="K3038" i="1"/>
  <c r="N3038" i="1" s="1"/>
  <c r="K3039" i="1"/>
  <c r="K3040" i="1"/>
  <c r="K3041" i="1"/>
  <c r="N3041" i="1" s="1"/>
  <c r="K3042" i="1"/>
  <c r="N3042" i="1" s="1"/>
  <c r="K3043" i="1"/>
  <c r="K3044" i="1"/>
  <c r="K3045" i="1"/>
  <c r="N3045" i="1" s="1"/>
  <c r="K3046" i="1"/>
  <c r="N3046" i="1" s="1"/>
  <c r="K3047" i="1"/>
  <c r="K3048" i="1"/>
  <c r="K3049" i="1"/>
  <c r="N3049" i="1" s="1"/>
  <c r="K3050" i="1"/>
  <c r="N3050" i="1" s="1"/>
  <c r="K3051" i="1"/>
  <c r="K3052" i="1"/>
  <c r="K3053" i="1"/>
  <c r="N3053" i="1" s="1"/>
  <c r="K3054" i="1"/>
  <c r="N3054" i="1" s="1"/>
  <c r="K3055" i="1"/>
  <c r="K3056" i="1"/>
  <c r="K3057" i="1"/>
  <c r="N3057" i="1" s="1"/>
  <c r="K3058" i="1"/>
  <c r="N3058" i="1" s="1"/>
  <c r="K3059" i="1"/>
  <c r="K3060" i="1"/>
  <c r="K3061" i="1"/>
  <c r="N3061" i="1" s="1"/>
  <c r="K3062" i="1"/>
  <c r="N3062" i="1" s="1"/>
  <c r="K3063" i="1"/>
  <c r="K3064" i="1"/>
  <c r="K3065" i="1"/>
  <c r="N3065" i="1" s="1"/>
  <c r="K3066" i="1"/>
  <c r="N3066" i="1" s="1"/>
  <c r="K3067" i="1"/>
  <c r="K3068" i="1"/>
  <c r="K3069" i="1"/>
  <c r="N3069" i="1" s="1"/>
  <c r="K3070" i="1"/>
  <c r="N3070" i="1" s="1"/>
  <c r="K3071" i="1"/>
  <c r="K3072" i="1"/>
  <c r="K3073" i="1"/>
  <c r="N3073" i="1" s="1"/>
  <c r="K3074" i="1"/>
  <c r="N3074" i="1" s="1"/>
  <c r="K3075" i="1"/>
  <c r="K3076" i="1"/>
  <c r="K3077" i="1"/>
  <c r="N3077" i="1" s="1"/>
  <c r="K3078" i="1"/>
  <c r="N3078" i="1" s="1"/>
  <c r="K3079" i="1"/>
  <c r="K3080" i="1"/>
  <c r="K3081" i="1"/>
  <c r="N3081" i="1" s="1"/>
  <c r="K3082" i="1"/>
  <c r="N3082" i="1" s="1"/>
  <c r="K3083" i="1"/>
  <c r="K3084" i="1"/>
  <c r="K3085" i="1"/>
  <c r="N3085" i="1" s="1"/>
  <c r="K3086" i="1"/>
  <c r="N3086" i="1" s="1"/>
  <c r="K3087" i="1"/>
  <c r="K3088" i="1"/>
  <c r="K3089" i="1"/>
  <c r="N3089" i="1" s="1"/>
  <c r="K3090" i="1"/>
  <c r="N3090" i="1" s="1"/>
  <c r="K3091" i="1"/>
  <c r="K3092" i="1"/>
  <c r="K3093" i="1"/>
  <c r="N3093" i="1" s="1"/>
  <c r="K3094" i="1"/>
  <c r="N3094" i="1" s="1"/>
  <c r="K3095" i="1"/>
  <c r="K3096" i="1"/>
  <c r="K3097" i="1"/>
  <c r="N3097" i="1" s="1"/>
  <c r="K3098" i="1"/>
  <c r="N3098" i="1" s="1"/>
  <c r="K3099" i="1"/>
  <c r="K3100" i="1"/>
  <c r="K3101" i="1"/>
  <c r="N3101" i="1" s="1"/>
  <c r="K3102" i="1"/>
  <c r="N3102" i="1" s="1"/>
  <c r="K3103" i="1"/>
  <c r="K3104" i="1"/>
  <c r="K3105" i="1"/>
  <c r="N3105" i="1" s="1"/>
  <c r="K3106" i="1"/>
  <c r="N3106" i="1" s="1"/>
  <c r="K3107" i="1"/>
  <c r="K3108" i="1"/>
  <c r="K3109" i="1"/>
  <c r="N3109" i="1" s="1"/>
  <c r="K3110" i="1"/>
  <c r="N3110" i="1" s="1"/>
  <c r="K3111" i="1"/>
  <c r="K3112" i="1"/>
  <c r="K3113" i="1"/>
  <c r="N3113" i="1" s="1"/>
  <c r="K3114" i="1"/>
  <c r="N3114" i="1" s="1"/>
  <c r="K3115" i="1"/>
  <c r="K3116" i="1"/>
  <c r="K3117" i="1"/>
  <c r="N3117" i="1" s="1"/>
  <c r="K3118" i="1"/>
  <c r="N3118" i="1" s="1"/>
  <c r="K3119" i="1"/>
  <c r="K3120" i="1"/>
  <c r="K3121" i="1"/>
  <c r="N3121" i="1" s="1"/>
  <c r="K3122" i="1"/>
  <c r="N3122" i="1" s="1"/>
  <c r="K3123" i="1"/>
  <c r="K3124" i="1"/>
  <c r="K3125" i="1"/>
  <c r="N3125" i="1" s="1"/>
  <c r="K3126" i="1"/>
  <c r="N3126" i="1" s="1"/>
  <c r="K3127" i="1"/>
  <c r="K3128" i="1"/>
  <c r="K3129" i="1"/>
  <c r="N3129" i="1" s="1"/>
  <c r="K3130" i="1"/>
  <c r="N3130" i="1" s="1"/>
  <c r="K3131" i="1"/>
  <c r="K3132" i="1"/>
  <c r="K3133" i="1"/>
  <c r="N3133" i="1" s="1"/>
  <c r="K3134" i="1"/>
  <c r="N3134" i="1" s="1"/>
  <c r="K3135" i="1"/>
  <c r="K3136" i="1"/>
  <c r="K3137" i="1"/>
  <c r="N3137" i="1" s="1"/>
  <c r="K3138" i="1"/>
  <c r="N3138" i="1" s="1"/>
  <c r="K3139" i="1"/>
  <c r="K3140" i="1"/>
  <c r="K3141" i="1"/>
  <c r="N3141" i="1" s="1"/>
  <c r="K3142" i="1"/>
  <c r="N3142" i="1" s="1"/>
  <c r="K3143" i="1"/>
  <c r="K3144" i="1"/>
  <c r="K3145" i="1"/>
  <c r="N3145" i="1" s="1"/>
  <c r="K3146" i="1"/>
  <c r="N3146" i="1" s="1"/>
  <c r="K3147" i="1"/>
  <c r="K3148" i="1"/>
  <c r="K3149" i="1"/>
  <c r="N3149" i="1" s="1"/>
  <c r="K3150" i="1"/>
  <c r="N3150" i="1" s="1"/>
  <c r="K3151" i="1"/>
  <c r="K3152" i="1"/>
  <c r="K3153" i="1"/>
  <c r="N3153" i="1" s="1"/>
  <c r="K3154" i="1"/>
  <c r="N3154" i="1" s="1"/>
  <c r="K3155" i="1"/>
  <c r="K3156" i="1"/>
  <c r="K3157" i="1"/>
  <c r="N3157" i="1" s="1"/>
  <c r="K3158" i="1"/>
  <c r="N3158" i="1" s="1"/>
  <c r="K3159" i="1"/>
  <c r="K3160" i="1"/>
  <c r="K3161" i="1"/>
  <c r="N3161" i="1" s="1"/>
  <c r="K3162" i="1"/>
  <c r="N3162" i="1" s="1"/>
  <c r="K3163" i="1"/>
  <c r="K3164" i="1"/>
  <c r="K3165" i="1"/>
  <c r="N3165" i="1" s="1"/>
  <c r="K3166" i="1"/>
  <c r="N3166" i="1" s="1"/>
  <c r="K3167" i="1"/>
  <c r="K3168" i="1"/>
  <c r="K3169" i="1"/>
  <c r="N3169" i="1" s="1"/>
  <c r="K3170" i="1"/>
  <c r="N3170" i="1" s="1"/>
  <c r="K3171" i="1"/>
  <c r="K3172" i="1"/>
  <c r="K3173" i="1"/>
  <c r="N3173" i="1" s="1"/>
  <c r="K3174" i="1"/>
  <c r="N3174" i="1" s="1"/>
  <c r="K3175" i="1"/>
  <c r="K3176" i="1"/>
  <c r="K3177" i="1"/>
  <c r="N3177" i="1" s="1"/>
  <c r="K3178" i="1"/>
  <c r="N3178" i="1" s="1"/>
  <c r="K3179" i="1"/>
  <c r="K3180" i="1"/>
  <c r="K3181" i="1"/>
  <c r="N3181" i="1" s="1"/>
  <c r="K3182" i="1"/>
  <c r="N3182" i="1" s="1"/>
  <c r="K3183" i="1"/>
  <c r="K3184" i="1"/>
  <c r="K3185" i="1"/>
  <c r="N3185" i="1" s="1"/>
  <c r="K3186" i="1"/>
  <c r="N3186" i="1" s="1"/>
  <c r="K3187" i="1"/>
  <c r="K3188" i="1"/>
  <c r="K3189" i="1"/>
  <c r="N3189" i="1" s="1"/>
  <c r="K3190" i="1"/>
  <c r="N3190" i="1" s="1"/>
  <c r="K3191" i="1"/>
  <c r="K3192" i="1"/>
  <c r="K3193" i="1"/>
  <c r="N3193" i="1" s="1"/>
  <c r="K3194" i="1"/>
  <c r="N3194" i="1" s="1"/>
  <c r="K3195" i="1"/>
  <c r="K3196" i="1"/>
  <c r="K3197" i="1"/>
  <c r="N3197" i="1" s="1"/>
  <c r="K3198" i="1"/>
  <c r="N3198" i="1" s="1"/>
  <c r="K3199" i="1"/>
  <c r="K3200" i="1"/>
  <c r="K3201" i="1"/>
  <c r="N3201" i="1" s="1"/>
  <c r="K3202" i="1"/>
  <c r="N3202" i="1" s="1"/>
  <c r="K3203" i="1"/>
  <c r="K3204" i="1"/>
  <c r="K3205" i="1"/>
  <c r="N3205" i="1" s="1"/>
  <c r="K3206" i="1"/>
  <c r="N3206" i="1" s="1"/>
  <c r="K3207" i="1"/>
  <c r="K3208" i="1"/>
  <c r="K3209" i="1"/>
  <c r="N3209" i="1" s="1"/>
  <c r="K3210" i="1"/>
  <c r="N3210" i="1" s="1"/>
  <c r="K3211" i="1"/>
  <c r="K3212" i="1"/>
  <c r="K3213" i="1"/>
  <c r="N3213" i="1" s="1"/>
  <c r="K3214" i="1"/>
  <c r="N3214" i="1" s="1"/>
  <c r="K3215" i="1"/>
  <c r="K3216" i="1"/>
  <c r="K3217" i="1"/>
  <c r="N3217" i="1" s="1"/>
  <c r="K3218" i="1"/>
  <c r="N3218" i="1" s="1"/>
  <c r="K3219" i="1"/>
  <c r="K3220" i="1"/>
  <c r="K3221" i="1"/>
  <c r="N3221" i="1" s="1"/>
  <c r="K3222" i="1"/>
  <c r="N3222" i="1" s="1"/>
  <c r="K3223" i="1"/>
  <c r="K3224" i="1"/>
  <c r="K3225" i="1"/>
  <c r="N3225" i="1" s="1"/>
  <c r="K3226" i="1"/>
  <c r="N3226" i="1" s="1"/>
  <c r="K3227" i="1"/>
  <c r="K3228" i="1"/>
  <c r="K3229" i="1"/>
  <c r="N3229" i="1" s="1"/>
  <c r="K3230" i="1"/>
  <c r="N3230" i="1" s="1"/>
  <c r="K3231" i="1"/>
  <c r="K3232" i="1"/>
  <c r="K3233" i="1"/>
  <c r="N3233" i="1" s="1"/>
  <c r="K3234" i="1"/>
  <c r="N3234" i="1" s="1"/>
  <c r="K3235" i="1"/>
  <c r="K3236" i="1"/>
  <c r="K3237" i="1"/>
  <c r="N3237" i="1" s="1"/>
  <c r="K3238" i="1"/>
  <c r="N3238" i="1" s="1"/>
  <c r="K3239" i="1"/>
  <c r="K3240" i="1"/>
  <c r="K3241" i="1"/>
  <c r="N3241" i="1" s="1"/>
  <c r="K3242" i="1"/>
  <c r="N3242" i="1" s="1"/>
  <c r="K3243" i="1"/>
  <c r="K3244" i="1"/>
  <c r="K3245" i="1"/>
  <c r="N3245" i="1" s="1"/>
  <c r="K3246" i="1"/>
  <c r="N3246" i="1" s="1"/>
  <c r="K3247" i="1"/>
  <c r="K3248" i="1"/>
  <c r="K3249" i="1"/>
  <c r="N3249" i="1" s="1"/>
  <c r="K3250" i="1"/>
  <c r="N3250" i="1" s="1"/>
  <c r="K3251" i="1"/>
  <c r="K3252" i="1"/>
  <c r="K3253" i="1"/>
  <c r="N3253" i="1" s="1"/>
  <c r="K3254" i="1"/>
  <c r="N3254" i="1" s="1"/>
  <c r="K3255" i="1"/>
  <c r="K3256" i="1"/>
  <c r="K3257" i="1"/>
  <c r="N3257" i="1" s="1"/>
  <c r="K3258" i="1"/>
  <c r="N3258" i="1" s="1"/>
  <c r="K3259" i="1"/>
  <c r="K3260" i="1"/>
  <c r="K3261" i="1"/>
  <c r="N3261" i="1" s="1"/>
  <c r="K3262" i="1"/>
  <c r="N3262" i="1" s="1"/>
  <c r="K3263" i="1"/>
  <c r="K3264" i="1"/>
  <c r="K3265" i="1"/>
  <c r="N3265" i="1" s="1"/>
  <c r="K3266" i="1"/>
  <c r="N3266" i="1" s="1"/>
  <c r="K3267" i="1"/>
  <c r="K3268" i="1"/>
  <c r="K3269" i="1"/>
  <c r="N3269" i="1" s="1"/>
  <c r="K3270" i="1"/>
  <c r="N3270" i="1" s="1"/>
  <c r="K3271" i="1"/>
  <c r="K3272" i="1"/>
  <c r="K3273" i="1"/>
  <c r="N3273" i="1" s="1"/>
  <c r="K3274" i="1"/>
  <c r="N3274" i="1" s="1"/>
  <c r="K3275" i="1"/>
  <c r="K3276" i="1"/>
  <c r="K3277" i="1"/>
  <c r="N3277" i="1" s="1"/>
  <c r="K3278" i="1"/>
  <c r="N3278" i="1" s="1"/>
  <c r="K3279" i="1"/>
  <c r="K3280" i="1"/>
  <c r="K3281" i="1"/>
  <c r="N3281" i="1" s="1"/>
  <c r="K3282" i="1"/>
  <c r="N3282" i="1" s="1"/>
  <c r="K3283" i="1"/>
  <c r="K3284" i="1"/>
  <c r="K3285" i="1"/>
  <c r="N3285" i="1" s="1"/>
  <c r="K3286" i="1"/>
  <c r="N3286" i="1" s="1"/>
  <c r="K3287" i="1"/>
  <c r="K3288" i="1"/>
  <c r="K3289" i="1"/>
  <c r="N3289" i="1" s="1"/>
  <c r="K3290" i="1"/>
  <c r="N3290" i="1" s="1"/>
  <c r="K3291" i="1"/>
  <c r="K3292" i="1"/>
  <c r="K3293" i="1"/>
  <c r="N3293" i="1" s="1"/>
  <c r="K3294" i="1"/>
  <c r="N3294" i="1" s="1"/>
  <c r="K3295" i="1"/>
  <c r="K3296" i="1"/>
  <c r="K3297" i="1"/>
  <c r="N3297" i="1" s="1"/>
  <c r="K3298" i="1"/>
  <c r="N3298" i="1" s="1"/>
  <c r="K3299" i="1"/>
  <c r="K3300" i="1"/>
  <c r="K3301" i="1"/>
  <c r="N3301" i="1" s="1"/>
  <c r="K3302" i="1"/>
  <c r="N3302" i="1" s="1"/>
  <c r="K3303" i="1"/>
  <c r="K3304" i="1"/>
  <c r="K3305" i="1"/>
  <c r="N3305" i="1" s="1"/>
  <c r="K3306" i="1"/>
  <c r="N3306" i="1" s="1"/>
  <c r="K3307" i="1"/>
  <c r="K3308" i="1"/>
  <c r="K3309" i="1"/>
  <c r="N3309" i="1" s="1"/>
  <c r="K3310" i="1"/>
  <c r="N3310" i="1" s="1"/>
  <c r="K3311" i="1"/>
  <c r="K3312" i="1"/>
  <c r="K3313" i="1"/>
  <c r="N3313" i="1" s="1"/>
  <c r="K3314" i="1"/>
  <c r="N3314" i="1" s="1"/>
  <c r="K3315" i="1"/>
  <c r="K3316" i="1"/>
  <c r="K3317" i="1"/>
  <c r="N3317" i="1" s="1"/>
  <c r="K3318" i="1"/>
  <c r="N3318" i="1" s="1"/>
  <c r="K3319" i="1"/>
  <c r="K3320" i="1"/>
  <c r="K3321" i="1"/>
  <c r="N3321" i="1" s="1"/>
  <c r="K3322" i="1"/>
  <c r="N3322" i="1" s="1"/>
  <c r="K3323" i="1"/>
  <c r="K3324" i="1"/>
  <c r="K3325" i="1"/>
  <c r="N3325" i="1" s="1"/>
  <c r="K3326" i="1"/>
  <c r="N3326" i="1" s="1"/>
  <c r="K3327" i="1"/>
  <c r="K3328" i="1"/>
  <c r="K3329" i="1"/>
  <c r="N3329" i="1" s="1"/>
  <c r="K3330" i="1"/>
  <c r="N3330" i="1" s="1"/>
  <c r="K3331" i="1"/>
  <c r="K3332" i="1"/>
  <c r="K3333" i="1"/>
  <c r="N3333" i="1" s="1"/>
  <c r="K3334" i="1"/>
  <c r="N3334" i="1" s="1"/>
  <c r="K3335" i="1"/>
  <c r="K3336" i="1"/>
  <c r="K3337" i="1"/>
  <c r="N3337" i="1" s="1"/>
  <c r="K3338" i="1"/>
  <c r="N3338" i="1" s="1"/>
  <c r="K3339" i="1"/>
  <c r="K3340" i="1"/>
  <c r="K3341" i="1"/>
  <c r="N3341" i="1" s="1"/>
  <c r="K3342" i="1"/>
  <c r="N3342" i="1" s="1"/>
  <c r="K3343" i="1"/>
  <c r="K3344" i="1"/>
  <c r="K3345" i="1"/>
  <c r="N3345" i="1" s="1"/>
  <c r="K3346" i="1"/>
  <c r="N3346" i="1" s="1"/>
  <c r="K3347" i="1"/>
  <c r="K3348" i="1"/>
  <c r="K3349" i="1"/>
  <c r="N3349" i="1" s="1"/>
  <c r="K3350" i="1"/>
  <c r="N3350" i="1" s="1"/>
  <c r="K3351" i="1"/>
  <c r="K3352" i="1"/>
  <c r="K3353" i="1"/>
  <c r="N3353" i="1" s="1"/>
  <c r="K3354" i="1"/>
  <c r="N3354" i="1" s="1"/>
  <c r="K3355" i="1"/>
  <c r="K3356" i="1"/>
  <c r="K3357" i="1"/>
  <c r="N3357" i="1" s="1"/>
  <c r="K3358" i="1"/>
  <c r="N3358" i="1" s="1"/>
  <c r="K3359" i="1"/>
  <c r="K3360" i="1"/>
  <c r="K3361" i="1"/>
  <c r="N3361" i="1" s="1"/>
  <c r="K3362" i="1"/>
  <c r="N3362" i="1" s="1"/>
  <c r="K3363" i="1"/>
  <c r="K3364" i="1"/>
  <c r="K3365" i="1"/>
  <c r="N3365" i="1" s="1"/>
  <c r="K3366" i="1"/>
  <c r="N3366" i="1" s="1"/>
  <c r="K3367" i="1"/>
  <c r="K3368" i="1"/>
  <c r="K3369" i="1"/>
  <c r="N3369" i="1" s="1"/>
  <c r="K3370" i="1"/>
  <c r="N3370" i="1" s="1"/>
  <c r="K3371" i="1"/>
  <c r="K3372" i="1"/>
  <c r="K3373" i="1"/>
  <c r="N3373" i="1" s="1"/>
  <c r="K3374" i="1"/>
  <c r="N3374" i="1" s="1"/>
  <c r="K3375" i="1"/>
  <c r="K3376" i="1"/>
  <c r="K3377" i="1"/>
  <c r="N3377" i="1" s="1"/>
  <c r="K3378" i="1"/>
  <c r="N3378" i="1" s="1"/>
  <c r="K3379" i="1"/>
  <c r="K3380" i="1"/>
  <c r="K3381" i="1"/>
  <c r="N3381" i="1" s="1"/>
  <c r="K3382" i="1"/>
  <c r="N3382" i="1" s="1"/>
  <c r="K3383" i="1"/>
  <c r="K3384" i="1"/>
  <c r="K3385" i="1"/>
  <c r="N3385" i="1" s="1"/>
  <c r="K3386" i="1"/>
  <c r="N3386" i="1" s="1"/>
  <c r="K3387" i="1"/>
  <c r="K3388" i="1"/>
  <c r="K3389" i="1"/>
  <c r="N3389" i="1" s="1"/>
  <c r="K3390" i="1"/>
  <c r="N3390" i="1" s="1"/>
  <c r="K3391" i="1"/>
  <c r="K3392" i="1"/>
  <c r="K3393" i="1"/>
  <c r="N3393" i="1" s="1"/>
  <c r="K3394" i="1"/>
  <c r="N3394" i="1" s="1"/>
  <c r="K3395" i="1"/>
  <c r="K3396" i="1"/>
  <c r="K3397" i="1"/>
  <c r="N3397" i="1" s="1"/>
  <c r="K3398" i="1"/>
  <c r="N3398" i="1" s="1"/>
  <c r="K3399" i="1"/>
  <c r="K3400" i="1"/>
  <c r="K3401" i="1"/>
  <c r="N3401" i="1" s="1"/>
  <c r="K3402" i="1"/>
  <c r="N3402" i="1" s="1"/>
  <c r="K3403" i="1"/>
  <c r="K3404" i="1"/>
  <c r="K3405" i="1"/>
  <c r="N3405" i="1" s="1"/>
  <c r="K3406" i="1"/>
  <c r="N3406" i="1" s="1"/>
  <c r="K3407" i="1"/>
  <c r="K3408" i="1"/>
  <c r="K3409" i="1"/>
  <c r="N3409" i="1" s="1"/>
  <c r="K3410" i="1"/>
  <c r="N3410" i="1" s="1"/>
  <c r="K3411" i="1"/>
  <c r="K3412" i="1"/>
  <c r="K3413" i="1"/>
  <c r="N3413" i="1" s="1"/>
  <c r="K3414" i="1"/>
  <c r="N3414" i="1" s="1"/>
  <c r="K3415" i="1"/>
  <c r="K3416" i="1"/>
  <c r="K3417" i="1"/>
  <c r="N3417" i="1" s="1"/>
  <c r="K3418" i="1"/>
  <c r="N3418" i="1" s="1"/>
  <c r="K3419" i="1"/>
  <c r="K3420" i="1"/>
  <c r="K3421" i="1"/>
  <c r="N3421" i="1" s="1"/>
  <c r="K3422" i="1"/>
  <c r="N3422" i="1" s="1"/>
  <c r="K3423" i="1"/>
  <c r="K3424" i="1"/>
  <c r="K3425" i="1"/>
  <c r="N3425" i="1" s="1"/>
  <c r="K3426" i="1"/>
  <c r="N3426" i="1" s="1"/>
  <c r="K3427" i="1"/>
  <c r="K3428" i="1"/>
  <c r="K3429" i="1"/>
  <c r="N3429" i="1" s="1"/>
  <c r="K3430" i="1"/>
  <c r="N3430" i="1" s="1"/>
  <c r="K3431" i="1"/>
  <c r="K3432" i="1"/>
  <c r="K3433" i="1"/>
  <c r="N3433" i="1" s="1"/>
  <c r="K3434" i="1"/>
  <c r="N3434" i="1" s="1"/>
  <c r="K3435" i="1"/>
  <c r="K3436" i="1"/>
  <c r="K3437" i="1"/>
  <c r="N3437" i="1" s="1"/>
  <c r="K3438" i="1"/>
  <c r="N3438" i="1" s="1"/>
  <c r="K3439" i="1"/>
  <c r="K3440" i="1"/>
  <c r="K3441" i="1"/>
  <c r="N3441" i="1" s="1"/>
  <c r="K3442" i="1"/>
  <c r="N3442" i="1" s="1"/>
  <c r="K3443" i="1"/>
  <c r="K3444" i="1"/>
  <c r="K3445" i="1"/>
  <c r="N3445" i="1" s="1"/>
  <c r="K3446" i="1"/>
  <c r="N3446" i="1" s="1"/>
  <c r="K3447" i="1"/>
  <c r="K3448" i="1"/>
  <c r="K3449" i="1"/>
  <c r="N3449" i="1" s="1"/>
  <c r="K3450" i="1"/>
  <c r="N3450" i="1" s="1"/>
  <c r="K3451" i="1"/>
  <c r="K3452" i="1"/>
  <c r="K3453" i="1"/>
  <c r="N3453" i="1" s="1"/>
  <c r="K3454" i="1"/>
  <c r="N3454" i="1" s="1"/>
  <c r="K3455" i="1"/>
  <c r="K3456" i="1"/>
  <c r="K3457" i="1"/>
  <c r="N3457" i="1" s="1"/>
  <c r="K3458" i="1"/>
  <c r="N3458" i="1" s="1"/>
  <c r="K3459" i="1"/>
  <c r="K3460" i="1"/>
  <c r="K3461" i="1"/>
  <c r="N3461" i="1" s="1"/>
  <c r="K3462" i="1"/>
  <c r="N3462" i="1" s="1"/>
  <c r="K3463" i="1"/>
  <c r="K3464" i="1"/>
  <c r="K3465" i="1"/>
  <c r="N3465" i="1" s="1"/>
  <c r="K3466" i="1"/>
  <c r="N3466" i="1" s="1"/>
  <c r="K3467" i="1"/>
  <c r="K3468" i="1"/>
  <c r="K3469" i="1"/>
  <c r="N3469" i="1" s="1"/>
  <c r="K3470" i="1"/>
  <c r="N3470" i="1" s="1"/>
  <c r="K3471" i="1"/>
  <c r="K3472" i="1"/>
  <c r="K3473" i="1"/>
  <c r="N3473" i="1" s="1"/>
  <c r="K3474" i="1"/>
  <c r="N3474" i="1" s="1"/>
  <c r="K3475" i="1"/>
  <c r="K3476" i="1"/>
  <c r="K3477" i="1"/>
  <c r="N3477" i="1" s="1"/>
  <c r="K3478" i="1"/>
  <c r="N3478" i="1" s="1"/>
  <c r="K3479" i="1"/>
  <c r="K3480" i="1"/>
  <c r="K3481" i="1"/>
  <c r="N3481" i="1" s="1"/>
  <c r="K3482" i="1"/>
  <c r="N3482" i="1" s="1"/>
  <c r="K3483" i="1"/>
  <c r="K3484" i="1"/>
  <c r="K3485" i="1"/>
  <c r="N3485" i="1" s="1"/>
  <c r="K3486" i="1"/>
  <c r="N3486" i="1" s="1"/>
  <c r="K3487" i="1"/>
  <c r="K3488" i="1"/>
  <c r="K3489" i="1"/>
  <c r="N3489" i="1" s="1"/>
  <c r="K3490" i="1"/>
  <c r="N3490" i="1" s="1"/>
  <c r="K3491" i="1"/>
  <c r="K3492" i="1"/>
  <c r="K3493" i="1"/>
  <c r="N3493" i="1" s="1"/>
  <c r="K3494" i="1"/>
  <c r="N3494" i="1" s="1"/>
  <c r="K3495" i="1"/>
  <c r="K3496" i="1"/>
  <c r="K3497" i="1"/>
  <c r="N3497" i="1" s="1"/>
  <c r="K3498" i="1"/>
  <c r="N3498" i="1" s="1"/>
  <c r="K3499" i="1"/>
  <c r="K3500" i="1"/>
  <c r="K3501" i="1"/>
  <c r="N3501" i="1" s="1"/>
  <c r="K3502" i="1"/>
  <c r="N3502" i="1" s="1"/>
  <c r="K3503" i="1"/>
  <c r="K3504" i="1"/>
  <c r="K3505" i="1"/>
  <c r="N3505" i="1" s="1"/>
  <c r="K3506" i="1"/>
  <c r="N3506" i="1" s="1"/>
  <c r="K3507" i="1"/>
  <c r="K3508" i="1"/>
  <c r="K3509" i="1"/>
  <c r="N3509" i="1" s="1"/>
  <c r="K3510" i="1"/>
  <c r="N3510" i="1" s="1"/>
  <c r="K3511" i="1"/>
  <c r="K3512" i="1"/>
  <c r="K3513" i="1"/>
  <c r="N3513" i="1" s="1"/>
  <c r="K3514" i="1"/>
  <c r="N3514" i="1" s="1"/>
  <c r="K3515" i="1"/>
  <c r="K3516" i="1"/>
  <c r="K3517" i="1"/>
  <c r="N3517" i="1" s="1"/>
  <c r="K3518" i="1"/>
  <c r="N3518" i="1" s="1"/>
  <c r="K3519" i="1"/>
  <c r="K3520" i="1"/>
  <c r="K3521" i="1"/>
  <c r="N3521" i="1" s="1"/>
  <c r="K3522" i="1"/>
  <c r="N3522" i="1" s="1"/>
  <c r="K3523" i="1"/>
  <c r="K3524" i="1"/>
  <c r="K3525" i="1"/>
  <c r="N3525" i="1" s="1"/>
  <c r="K3526" i="1"/>
  <c r="N3526" i="1" s="1"/>
  <c r="K3527" i="1"/>
  <c r="K3528" i="1"/>
  <c r="K3529" i="1"/>
  <c r="N3529" i="1" s="1"/>
  <c r="K3530" i="1"/>
  <c r="N3530" i="1" s="1"/>
  <c r="K3531" i="1"/>
  <c r="K3532" i="1"/>
  <c r="K3533" i="1"/>
  <c r="N3533" i="1" s="1"/>
  <c r="K3534" i="1"/>
  <c r="N3534" i="1" s="1"/>
  <c r="K3535" i="1"/>
  <c r="K3536" i="1"/>
  <c r="K3537" i="1"/>
  <c r="N3537" i="1" s="1"/>
  <c r="K3538" i="1"/>
  <c r="N3538" i="1" s="1"/>
  <c r="K3539" i="1"/>
  <c r="K3540" i="1"/>
  <c r="K3541" i="1"/>
  <c r="N3541" i="1" s="1"/>
  <c r="K3542" i="1"/>
  <c r="N3542" i="1" s="1"/>
  <c r="K3543" i="1"/>
  <c r="K3544" i="1"/>
  <c r="K3545" i="1"/>
  <c r="N3545" i="1" s="1"/>
  <c r="K3546" i="1"/>
  <c r="N3546" i="1" s="1"/>
  <c r="K3547" i="1"/>
  <c r="K3548" i="1"/>
  <c r="K3549" i="1"/>
  <c r="N3549" i="1" s="1"/>
  <c r="K3550" i="1"/>
  <c r="N3550" i="1" s="1"/>
  <c r="K3551" i="1"/>
  <c r="K3552" i="1"/>
  <c r="K3553" i="1"/>
  <c r="N3553" i="1" s="1"/>
  <c r="K3554" i="1"/>
  <c r="N3554" i="1" s="1"/>
  <c r="K3555" i="1"/>
  <c r="K3556" i="1"/>
  <c r="K3557" i="1"/>
  <c r="N3557" i="1" s="1"/>
  <c r="K3558" i="1"/>
  <c r="N3558" i="1" s="1"/>
  <c r="K3559" i="1"/>
  <c r="K3560" i="1"/>
  <c r="K3561" i="1"/>
  <c r="N3561" i="1" s="1"/>
  <c r="K3562" i="1"/>
  <c r="N3562" i="1" s="1"/>
  <c r="K3563" i="1"/>
  <c r="K3564" i="1"/>
  <c r="K3565" i="1"/>
  <c r="N3565" i="1" s="1"/>
  <c r="K3566" i="1"/>
  <c r="N3566" i="1" s="1"/>
  <c r="K3567" i="1"/>
  <c r="K3568" i="1"/>
  <c r="K3569" i="1"/>
  <c r="N3569" i="1" s="1"/>
  <c r="K3570" i="1"/>
  <c r="N3570" i="1" s="1"/>
  <c r="K3571" i="1"/>
  <c r="K3572" i="1"/>
  <c r="K3573" i="1"/>
  <c r="N3573" i="1" s="1"/>
  <c r="K3574" i="1"/>
  <c r="N3574" i="1" s="1"/>
  <c r="K3575" i="1"/>
  <c r="K3576" i="1"/>
  <c r="K3577" i="1"/>
  <c r="N3577" i="1" s="1"/>
  <c r="K3578" i="1"/>
  <c r="N3578" i="1" s="1"/>
  <c r="K3579" i="1"/>
  <c r="K3580" i="1"/>
  <c r="K3581" i="1"/>
  <c r="N3581" i="1" s="1"/>
  <c r="K3582" i="1"/>
  <c r="N3582" i="1" s="1"/>
  <c r="K3583" i="1"/>
  <c r="K3584" i="1"/>
  <c r="K3585" i="1"/>
  <c r="N3585" i="1" s="1"/>
  <c r="K3586" i="1"/>
  <c r="N3586" i="1" s="1"/>
  <c r="K3587" i="1"/>
  <c r="K3588" i="1"/>
  <c r="K3589" i="1"/>
  <c r="N3589" i="1" s="1"/>
  <c r="K3590" i="1"/>
  <c r="N3590" i="1" s="1"/>
  <c r="K3591" i="1"/>
  <c r="K3592" i="1"/>
  <c r="K3593" i="1"/>
  <c r="N3593" i="1" s="1"/>
  <c r="K3594" i="1"/>
  <c r="N3594" i="1" s="1"/>
  <c r="K3595" i="1"/>
  <c r="K3596" i="1"/>
  <c r="K3597" i="1"/>
  <c r="N3597" i="1" s="1"/>
  <c r="K3598" i="1"/>
  <c r="N3598" i="1" s="1"/>
  <c r="K3599" i="1"/>
  <c r="K3600" i="1"/>
  <c r="K3601" i="1"/>
  <c r="N3601" i="1" s="1"/>
  <c r="K3602" i="1"/>
  <c r="N3602" i="1" s="1"/>
  <c r="K3603" i="1"/>
  <c r="K3604" i="1"/>
  <c r="K3605" i="1"/>
  <c r="N3605" i="1" s="1"/>
  <c r="K3606" i="1"/>
  <c r="N3606" i="1" s="1"/>
  <c r="K3607" i="1"/>
  <c r="K3608" i="1"/>
  <c r="K3609" i="1"/>
  <c r="N3609" i="1" s="1"/>
  <c r="K3610" i="1"/>
  <c r="N3610" i="1" s="1"/>
  <c r="K3611" i="1"/>
  <c r="K3612" i="1"/>
  <c r="K3613" i="1"/>
  <c r="N3613" i="1" s="1"/>
  <c r="K3614" i="1"/>
  <c r="N3614" i="1" s="1"/>
  <c r="K3615" i="1"/>
  <c r="K3616" i="1"/>
  <c r="K3617" i="1"/>
  <c r="N3617" i="1" s="1"/>
  <c r="K3618" i="1"/>
  <c r="N3618" i="1" s="1"/>
  <c r="K3619" i="1"/>
  <c r="K3620" i="1"/>
  <c r="K3621" i="1"/>
  <c r="N3621" i="1" s="1"/>
  <c r="K3622" i="1"/>
  <c r="N3622" i="1" s="1"/>
  <c r="K3623" i="1"/>
  <c r="K3624" i="1"/>
  <c r="K3625" i="1"/>
  <c r="N3625" i="1" s="1"/>
  <c r="K3626" i="1"/>
  <c r="N3626" i="1" s="1"/>
  <c r="K3627" i="1"/>
  <c r="K3628" i="1"/>
  <c r="K3629" i="1"/>
  <c r="N3629" i="1" s="1"/>
  <c r="K3630" i="1"/>
  <c r="N3630" i="1" s="1"/>
  <c r="K3631" i="1"/>
  <c r="K3632" i="1"/>
  <c r="K3633" i="1"/>
  <c r="N3633" i="1" s="1"/>
  <c r="K3634" i="1"/>
  <c r="N3634" i="1" s="1"/>
  <c r="K3635" i="1"/>
  <c r="K3636" i="1"/>
  <c r="K3637" i="1"/>
  <c r="N3637" i="1" s="1"/>
  <c r="K3638" i="1"/>
  <c r="N3638" i="1" s="1"/>
  <c r="K3639" i="1"/>
  <c r="K3640" i="1"/>
  <c r="K3641" i="1"/>
  <c r="N3641" i="1" s="1"/>
  <c r="K3642" i="1"/>
  <c r="N3642" i="1" s="1"/>
  <c r="K3643" i="1"/>
  <c r="K3644" i="1"/>
  <c r="K3645" i="1"/>
  <c r="N3645" i="1" s="1"/>
  <c r="K3646" i="1"/>
  <c r="N3646" i="1" s="1"/>
  <c r="K3647" i="1"/>
  <c r="K3648" i="1"/>
  <c r="K3649" i="1"/>
  <c r="N3649" i="1" s="1"/>
  <c r="K3650" i="1"/>
  <c r="N3650" i="1" s="1"/>
  <c r="K3651" i="1"/>
  <c r="K3652" i="1"/>
  <c r="K3653" i="1"/>
  <c r="N3653" i="1" s="1"/>
  <c r="K3654" i="1"/>
  <c r="N3654" i="1" s="1"/>
  <c r="K3655" i="1"/>
  <c r="K3656" i="1"/>
  <c r="K3657" i="1"/>
  <c r="N3657" i="1" s="1"/>
  <c r="K3658" i="1"/>
  <c r="N3658" i="1" s="1"/>
  <c r="K3659" i="1"/>
  <c r="K3660" i="1"/>
  <c r="K3661" i="1"/>
  <c r="N3661" i="1" s="1"/>
  <c r="K3662" i="1"/>
  <c r="N3662" i="1" s="1"/>
  <c r="K3663" i="1"/>
  <c r="K3664" i="1"/>
  <c r="K3665" i="1"/>
  <c r="N3665" i="1" s="1"/>
  <c r="K3666" i="1"/>
  <c r="N3666" i="1" s="1"/>
  <c r="K3667" i="1"/>
  <c r="K3668" i="1"/>
  <c r="K3669" i="1"/>
  <c r="N3669" i="1" s="1"/>
  <c r="K3670" i="1"/>
  <c r="N3670" i="1" s="1"/>
  <c r="K3671" i="1"/>
  <c r="K3672" i="1"/>
  <c r="K3673" i="1"/>
  <c r="N3673" i="1" s="1"/>
  <c r="K3674" i="1"/>
  <c r="N3674" i="1" s="1"/>
  <c r="K3675" i="1"/>
  <c r="K3676" i="1"/>
  <c r="K3677" i="1"/>
  <c r="N3677" i="1" s="1"/>
  <c r="K3678" i="1"/>
  <c r="N3678" i="1" s="1"/>
  <c r="K3679" i="1"/>
  <c r="K3680" i="1"/>
  <c r="K3681" i="1"/>
  <c r="N3681" i="1" s="1"/>
  <c r="K3682" i="1"/>
  <c r="N3682" i="1" s="1"/>
  <c r="K3683" i="1"/>
  <c r="K3684" i="1"/>
  <c r="K3685" i="1"/>
  <c r="N3685" i="1" s="1"/>
  <c r="K3686" i="1"/>
  <c r="N3686" i="1" s="1"/>
  <c r="K3687" i="1"/>
  <c r="K3688" i="1"/>
  <c r="K3689" i="1"/>
  <c r="N3689" i="1" s="1"/>
  <c r="K3690" i="1"/>
  <c r="N3690" i="1" s="1"/>
  <c r="K3691" i="1"/>
  <c r="K3692" i="1"/>
  <c r="K3693" i="1"/>
  <c r="N3693" i="1" s="1"/>
  <c r="K3694" i="1"/>
  <c r="N3694" i="1" s="1"/>
  <c r="K3695" i="1"/>
  <c r="K3696" i="1"/>
  <c r="K3697" i="1"/>
  <c r="N3697" i="1" s="1"/>
  <c r="K3698" i="1"/>
  <c r="N3698" i="1" s="1"/>
  <c r="K3699" i="1"/>
  <c r="K3700" i="1"/>
  <c r="K3701" i="1"/>
  <c r="N3701" i="1" s="1"/>
  <c r="K3702" i="1"/>
  <c r="N3702" i="1" s="1"/>
  <c r="K3703" i="1"/>
  <c r="K3704" i="1"/>
  <c r="K3705" i="1"/>
  <c r="N3705" i="1" s="1"/>
  <c r="K3706" i="1"/>
  <c r="N3706" i="1" s="1"/>
  <c r="K3707" i="1"/>
  <c r="K3708" i="1"/>
  <c r="K3709" i="1"/>
  <c r="N3709" i="1" s="1"/>
  <c r="K3710" i="1"/>
  <c r="N3710" i="1" s="1"/>
  <c r="K3711" i="1"/>
  <c r="K3712" i="1"/>
  <c r="K3713" i="1"/>
  <c r="N3713" i="1" s="1"/>
  <c r="K3714" i="1"/>
  <c r="N3714" i="1" s="1"/>
  <c r="K3715" i="1"/>
  <c r="K3716" i="1"/>
  <c r="K3717" i="1"/>
  <c r="N3717" i="1" s="1"/>
  <c r="K3718" i="1"/>
  <c r="N3718" i="1" s="1"/>
  <c r="K3719" i="1"/>
  <c r="K3720" i="1"/>
  <c r="K3721" i="1"/>
  <c r="N3721" i="1" s="1"/>
  <c r="K3722" i="1"/>
  <c r="N3722" i="1" s="1"/>
  <c r="K3723" i="1"/>
  <c r="K3724" i="1"/>
  <c r="K3725" i="1"/>
  <c r="N3725" i="1" s="1"/>
  <c r="K3726" i="1"/>
  <c r="N3726" i="1" s="1"/>
  <c r="K3727" i="1"/>
  <c r="K3728" i="1"/>
  <c r="K3729" i="1"/>
  <c r="N3729" i="1" s="1"/>
  <c r="K3730" i="1"/>
  <c r="N3730" i="1" s="1"/>
  <c r="K3731" i="1"/>
  <c r="K3732" i="1"/>
  <c r="K3733" i="1"/>
  <c r="N3733" i="1" s="1"/>
  <c r="K3734" i="1"/>
  <c r="N3734" i="1" s="1"/>
  <c r="K3735" i="1"/>
  <c r="K3736" i="1"/>
  <c r="K3737" i="1"/>
  <c r="N3737" i="1" s="1"/>
  <c r="K3738" i="1"/>
  <c r="N3738" i="1" s="1"/>
  <c r="K3739" i="1"/>
  <c r="K3740" i="1"/>
  <c r="K3741" i="1"/>
  <c r="N3741" i="1" s="1"/>
  <c r="K3742" i="1"/>
  <c r="N3742" i="1" s="1"/>
  <c r="K3743" i="1"/>
  <c r="K3744" i="1"/>
  <c r="K3745" i="1"/>
  <c r="N3745" i="1" s="1"/>
  <c r="K3746" i="1"/>
  <c r="N3746" i="1" s="1"/>
  <c r="K3747" i="1"/>
  <c r="K3748" i="1"/>
  <c r="K3749" i="1"/>
  <c r="N3749" i="1" s="1"/>
  <c r="K3750" i="1"/>
  <c r="N3750" i="1" s="1"/>
  <c r="K3751" i="1"/>
  <c r="K3752" i="1"/>
  <c r="K3753" i="1"/>
  <c r="N3753" i="1" s="1"/>
  <c r="K3754" i="1"/>
  <c r="N3754" i="1" s="1"/>
  <c r="K3755" i="1"/>
  <c r="K3756" i="1"/>
  <c r="K3757" i="1"/>
  <c r="N3757" i="1" s="1"/>
  <c r="K3758" i="1"/>
  <c r="N3758" i="1" s="1"/>
  <c r="K3759" i="1"/>
  <c r="K3760" i="1"/>
  <c r="K3761" i="1"/>
  <c r="N3761" i="1" s="1"/>
  <c r="K3762" i="1"/>
  <c r="N3762" i="1" s="1"/>
  <c r="K3763" i="1"/>
  <c r="K3764" i="1"/>
  <c r="K3765" i="1"/>
  <c r="N3765" i="1" s="1"/>
  <c r="K3766" i="1"/>
  <c r="N3766" i="1" s="1"/>
  <c r="K3767" i="1"/>
  <c r="K3768" i="1"/>
  <c r="K3769" i="1"/>
  <c r="N3769" i="1" s="1"/>
  <c r="K3770" i="1"/>
  <c r="N3770" i="1" s="1"/>
  <c r="K3771" i="1"/>
  <c r="K3772" i="1"/>
  <c r="K3773" i="1"/>
  <c r="N3773" i="1" s="1"/>
  <c r="K3774" i="1"/>
  <c r="N3774" i="1" s="1"/>
  <c r="K3775" i="1"/>
  <c r="K3776" i="1"/>
  <c r="K3777" i="1"/>
  <c r="N3777" i="1" s="1"/>
  <c r="K3778" i="1"/>
  <c r="N3778" i="1" s="1"/>
  <c r="K3779" i="1"/>
  <c r="K3780" i="1"/>
  <c r="K3781" i="1"/>
  <c r="N3781" i="1" s="1"/>
  <c r="K3782" i="1"/>
  <c r="N3782" i="1" s="1"/>
  <c r="K3783" i="1"/>
  <c r="K3784" i="1"/>
  <c r="K3785" i="1"/>
  <c r="N3785" i="1" s="1"/>
  <c r="K3786" i="1"/>
  <c r="N3786" i="1" s="1"/>
  <c r="K3787" i="1"/>
  <c r="K3788" i="1"/>
  <c r="K3789" i="1"/>
  <c r="N3789" i="1" s="1"/>
  <c r="K3790" i="1"/>
  <c r="N3790" i="1" s="1"/>
  <c r="K3791" i="1"/>
  <c r="K3792" i="1"/>
  <c r="K3793" i="1"/>
  <c r="N3793" i="1" s="1"/>
  <c r="K3794" i="1"/>
  <c r="N3794" i="1" s="1"/>
  <c r="K3795" i="1"/>
  <c r="K3796" i="1"/>
  <c r="K3797" i="1"/>
  <c r="N3797" i="1" s="1"/>
  <c r="K3798" i="1"/>
  <c r="N3798" i="1" s="1"/>
  <c r="K3799" i="1"/>
  <c r="K3800" i="1"/>
  <c r="K3801" i="1"/>
  <c r="N3801" i="1" s="1"/>
  <c r="K3802" i="1"/>
  <c r="N3802" i="1" s="1"/>
  <c r="K3803" i="1"/>
  <c r="K3804" i="1"/>
  <c r="K3805" i="1"/>
  <c r="N3805" i="1" s="1"/>
  <c r="K3806" i="1"/>
  <c r="N3806" i="1" s="1"/>
  <c r="K3807" i="1"/>
  <c r="K3808" i="1"/>
  <c r="K3809" i="1"/>
  <c r="N3809" i="1" s="1"/>
  <c r="K3810" i="1"/>
  <c r="N3810" i="1" s="1"/>
  <c r="K3811" i="1"/>
  <c r="K3812" i="1"/>
  <c r="K3813" i="1"/>
  <c r="N3813" i="1" s="1"/>
  <c r="K3814" i="1"/>
  <c r="N3814" i="1" s="1"/>
  <c r="K3815" i="1"/>
  <c r="K3816" i="1"/>
  <c r="K3817" i="1"/>
  <c r="N3817" i="1" s="1"/>
  <c r="K3818" i="1"/>
  <c r="N3818" i="1" s="1"/>
  <c r="K3819" i="1"/>
  <c r="K3820" i="1"/>
  <c r="K3821" i="1"/>
  <c r="N3821" i="1" s="1"/>
  <c r="K3822" i="1"/>
  <c r="N3822" i="1" s="1"/>
  <c r="K3823" i="1"/>
  <c r="K3824" i="1"/>
  <c r="K3825" i="1"/>
  <c r="N3825" i="1" s="1"/>
  <c r="K3826" i="1"/>
  <c r="N3826" i="1" s="1"/>
  <c r="K3827" i="1"/>
  <c r="K3828" i="1"/>
  <c r="K3829" i="1"/>
  <c r="N3829" i="1" s="1"/>
  <c r="K3830" i="1"/>
  <c r="N3830" i="1" s="1"/>
  <c r="K3831" i="1"/>
  <c r="K3832" i="1"/>
  <c r="K3833" i="1"/>
  <c r="N3833" i="1" s="1"/>
  <c r="K3834" i="1"/>
  <c r="N3834" i="1" s="1"/>
  <c r="K3835" i="1"/>
  <c r="K3836" i="1"/>
  <c r="K3837" i="1"/>
  <c r="N3837" i="1" s="1"/>
  <c r="K3838" i="1"/>
  <c r="N3838" i="1" s="1"/>
  <c r="K3839" i="1"/>
  <c r="K3840" i="1"/>
  <c r="K3841" i="1"/>
  <c r="N3841" i="1" s="1"/>
  <c r="K3842" i="1"/>
  <c r="N3842" i="1" s="1"/>
  <c r="K3843" i="1"/>
  <c r="K3844" i="1"/>
  <c r="K3845" i="1"/>
  <c r="N3845" i="1" s="1"/>
  <c r="K3846" i="1"/>
  <c r="N3846" i="1" s="1"/>
  <c r="K3847" i="1"/>
  <c r="K3848" i="1"/>
  <c r="K3849" i="1"/>
  <c r="N3849" i="1" s="1"/>
  <c r="K3850" i="1"/>
  <c r="N3850" i="1" s="1"/>
  <c r="K3851" i="1"/>
  <c r="K3852" i="1"/>
  <c r="K3853" i="1"/>
  <c r="N3853" i="1" s="1"/>
  <c r="K3854" i="1"/>
  <c r="N3854" i="1" s="1"/>
  <c r="K3855" i="1"/>
  <c r="K3856" i="1"/>
  <c r="K3857" i="1"/>
  <c r="N3857" i="1" s="1"/>
  <c r="K3858" i="1"/>
  <c r="N3858" i="1" s="1"/>
  <c r="K3859" i="1"/>
  <c r="K3860" i="1"/>
  <c r="K3861" i="1"/>
  <c r="N3861" i="1" s="1"/>
  <c r="K3862" i="1"/>
  <c r="N3862" i="1" s="1"/>
  <c r="K3863" i="1"/>
  <c r="K3864" i="1"/>
  <c r="K3865" i="1"/>
  <c r="N3865" i="1" s="1"/>
  <c r="K3866" i="1"/>
  <c r="N3866" i="1" s="1"/>
  <c r="K3867" i="1"/>
  <c r="K3868" i="1"/>
  <c r="K3869" i="1"/>
  <c r="N3869" i="1" s="1"/>
  <c r="K3870" i="1"/>
  <c r="N3870" i="1" s="1"/>
  <c r="K3871" i="1"/>
  <c r="K3872" i="1"/>
  <c r="K3873" i="1"/>
  <c r="N3873" i="1" s="1"/>
  <c r="K3874" i="1"/>
  <c r="N3874" i="1" s="1"/>
  <c r="K3875" i="1"/>
  <c r="K3876" i="1"/>
  <c r="K3877" i="1"/>
  <c r="N3877" i="1" s="1"/>
  <c r="K3878" i="1"/>
  <c r="N3878" i="1" s="1"/>
  <c r="K3879" i="1"/>
  <c r="K3880" i="1"/>
  <c r="K3881" i="1"/>
  <c r="N3881" i="1" s="1"/>
  <c r="K3882" i="1"/>
  <c r="N3882" i="1" s="1"/>
  <c r="K3883" i="1"/>
  <c r="K3884" i="1"/>
  <c r="K3885" i="1"/>
  <c r="N3885" i="1" s="1"/>
  <c r="K3886" i="1"/>
  <c r="N3886" i="1" s="1"/>
  <c r="K3887" i="1"/>
  <c r="K3888" i="1"/>
  <c r="K3889" i="1"/>
  <c r="N3889" i="1" s="1"/>
  <c r="K3890" i="1"/>
  <c r="N3890" i="1" s="1"/>
  <c r="K3891" i="1"/>
  <c r="K3892" i="1"/>
  <c r="K3893" i="1"/>
  <c r="N3893" i="1" s="1"/>
  <c r="K3894" i="1"/>
  <c r="N3894" i="1" s="1"/>
  <c r="K3895" i="1"/>
  <c r="K3896" i="1"/>
  <c r="K3897" i="1"/>
  <c r="N3897" i="1" s="1"/>
  <c r="K3898" i="1"/>
  <c r="N3898" i="1" s="1"/>
  <c r="K3899" i="1"/>
  <c r="K3900" i="1"/>
  <c r="K3901" i="1"/>
  <c r="N3901" i="1" s="1"/>
  <c r="K3902" i="1"/>
  <c r="N3902" i="1" s="1"/>
  <c r="K3903" i="1"/>
  <c r="K3904" i="1"/>
  <c r="K3905" i="1"/>
  <c r="N3905" i="1" s="1"/>
  <c r="K3906" i="1"/>
  <c r="N3906" i="1" s="1"/>
  <c r="K3907" i="1"/>
  <c r="K3908" i="1"/>
  <c r="K3909" i="1"/>
  <c r="N3909" i="1" s="1"/>
  <c r="K3910" i="1"/>
  <c r="N3910" i="1" s="1"/>
  <c r="K3911" i="1"/>
  <c r="K3912" i="1"/>
  <c r="K3913" i="1"/>
  <c r="N3913" i="1" s="1"/>
  <c r="K3914" i="1"/>
  <c r="N3914" i="1" s="1"/>
  <c r="K3915" i="1"/>
  <c r="K3916" i="1"/>
  <c r="K3917" i="1"/>
  <c r="N3917" i="1" s="1"/>
  <c r="K3918" i="1"/>
  <c r="N3918" i="1" s="1"/>
  <c r="K3919" i="1"/>
  <c r="K3920" i="1"/>
  <c r="K3921" i="1"/>
  <c r="N3921" i="1" s="1"/>
  <c r="K3922" i="1"/>
  <c r="N3922" i="1" s="1"/>
  <c r="K3923" i="1"/>
  <c r="K3924" i="1"/>
  <c r="K3925" i="1"/>
  <c r="N3925" i="1" s="1"/>
  <c r="K3926" i="1"/>
  <c r="N3926" i="1" s="1"/>
  <c r="K3927" i="1"/>
  <c r="K3928" i="1"/>
  <c r="K3929" i="1"/>
  <c r="N3929" i="1" s="1"/>
  <c r="K3930" i="1"/>
  <c r="N3930" i="1" s="1"/>
  <c r="K3931" i="1"/>
  <c r="K3932" i="1"/>
  <c r="K3933" i="1"/>
  <c r="N3933" i="1" s="1"/>
  <c r="K3934" i="1"/>
  <c r="N3934" i="1" s="1"/>
  <c r="K3935" i="1"/>
  <c r="K3936" i="1"/>
  <c r="K3937" i="1"/>
  <c r="N3937" i="1" s="1"/>
  <c r="K3938" i="1"/>
  <c r="N3938" i="1" s="1"/>
  <c r="K3939" i="1"/>
  <c r="K3940" i="1"/>
  <c r="K3941" i="1"/>
  <c r="N3941" i="1" s="1"/>
  <c r="K3942" i="1"/>
  <c r="N3942" i="1" s="1"/>
  <c r="K3943" i="1"/>
  <c r="K3944" i="1"/>
  <c r="K3945" i="1"/>
  <c r="N3945" i="1" s="1"/>
  <c r="K3946" i="1"/>
  <c r="N3946" i="1" s="1"/>
  <c r="K3947" i="1"/>
  <c r="K3948" i="1"/>
  <c r="K3949" i="1"/>
  <c r="N3949" i="1" s="1"/>
  <c r="K3950" i="1"/>
  <c r="N3950" i="1" s="1"/>
  <c r="K3951" i="1"/>
  <c r="K3952" i="1"/>
  <c r="K3953" i="1"/>
  <c r="N3953" i="1" s="1"/>
  <c r="K3954" i="1"/>
  <c r="N3954" i="1" s="1"/>
  <c r="K3955" i="1"/>
  <c r="K3956" i="1"/>
  <c r="K3957" i="1"/>
  <c r="N3957" i="1" s="1"/>
  <c r="K3958" i="1"/>
  <c r="N3958" i="1" s="1"/>
  <c r="K3959" i="1"/>
  <c r="K3960" i="1"/>
  <c r="K3961" i="1"/>
  <c r="N3961" i="1" s="1"/>
  <c r="K3962" i="1"/>
  <c r="N3962" i="1" s="1"/>
  <c r="K3963" i="1"/>
  <c r="K3964" i="1"/>
  <c r="K3965" i="1"/>
  <c r="N3965" i="1" s="1"/>
  <c r="K3966" i="1"/>
  <c r="N3966" i="1" s="1"/>
  <c r="K3967" i="1"/>
  <c r="K3968" i="1"/>
  <c r="K3969" i="1"/>
  <c r="N3969" i="1" s="1"/>
  <c r="K3970" i="1"/>
  <c r="N3970" i="1" s="1"/>
  <c r="K3971" i="1"/>
  <c r="K3972" i="1"/>
  <c r="K3973" i="1"/>
  <c r="N3973" i="1" s="1"/>
  <c r="K3974" i="1"/>
  <c r="N3974" i="1" s="1"/>
  <c r="K3975" i="1"/>
  <c r="K3976" i="1"/>
  <c r="K3977" i="1"/>
  <c r="N3977" i="1" s="1"/>
  <c r="K3978" i="1"/>
  <c r="N3978" i="1" s="1"/>
  <c r="K3979" i="1"/>
  <c r="K3980" i="1"/>
  <c r="K3981" i="1"/>
  <c r="N3981" i="1" s="1"/>
  <c r="K3982" i="1"/>
  <c r="N3982" i="1" s="1"/>
  <c r="K3983" i="1"/>
  <c r="K3984" i="1"/>
  <c r="K3985" i="1"/>
  <c r="N3985" i="1" s="1"/>
  <c r="K3986" i="1"/>
  <c r="N3986" i="1" s="1"/>
  <c r="K3987" i="1"/>
  <c r="K3988" i="1"/>
  <c r="K3989" i="1"/>
  <c r="N3989" i="1" s="1"/>
  <c r="K3990" i="1"/>
  <c r="N3990" i="1" s="1"/>
  <c r="K3991" i="1"/>
  <c r="K3992" i="1"/>
  <c r="K3993" i="1"/>
  <c r="N3993" i="1" s="1"/>
  <c r="K3994" i="1"/>
  <c r="N3994" i="1" s="1"/>
  <c r="K3995" i="1"/>
  <c r="K3996" i="1"/>
  <c r="K3997" i="1"/>
  <c r="N3997" i="1" s="1"/>
  <c r="K3998" i="1"/>
  <c r="N3998" i="1" s="1"/>
  <c r="K3999" i="1"/>
  <c r="K4000" i="1"/>
  <c r="K4001" i="1"/>
  <c r="N4001" i="1" s="1"/>
  <c r="K4002" i="1"/>
  <c r="N4002" i="1" s="1"/>
  <c r="K4003" i="1"/>
  <c r="K4004" i="1"/>
  <c r="K4005" i="1"/>
  <c r="N4005" i="1" s="1"/>
  <c r="K4006" i="1"/>
  <c r="N4006" i="1" s="1"/>
  <c r="K4007" i="1"/>
  <c r="K4008" i="1"/>
  <c r="K4009" i="1"/>
  <c r="N4009" i="1" s="1"/>
  <c r="K4010" i="1"/>
  <c r="N4010" i="1" s="1"/>
  <c r="K4011" i="1"/>
  <c r="K4012" i="1"/>
  <c r="K4013" i="1"/>
  <c r="N4013" i="1" s="1"/>
  <c r="K4014" i="1"/>
  <c r="N4014" i="1" s="1"/>
  <c r="K4015" i="1"/>
  <c r="K4016" i="1"/>
  <c r="K4017" i="1"/>
  <c r="N4017" i="1" s="1"/>
  <c r="K4018" i="1"/>
  <c r="N4018" i="1" s="1"/>
  <c r="K4019" i="1"/>
  <c r="K4020" i="1"/>
  <c r="K4021" i="1"/>
  <c r="N4021" i="1" s="1"/>
  <c r="K4022" i="1"/>
  <c r="N4022" i="1" s="1"/>
  <c r="K4023" i="1"/>
  <c r="K4024" i="1"/>
  <c r="K4025" i="1"/>
  <c r="N4025" i="1" s="1"/>
  <c r="K4026" i="1"/>
  <c r="N4026" i="1" s="1"/>
  <c r="K4027" i="1"/>
  <c r="K4028" i="1"/>
  <c r="K4029" i="1"/>
  <c r="N4029" i="1" s="1"/>
  <c r="K4030" i="1"/>
  <c r="N4030" i="1" s="1"/>
  <c r="K4031" i="1"/>
  <c r="K4032" i="1"/>
  <c r="K4033" i="1"/>
  <c r="N4033" i="1" s="1"/>
  <c r="K4034" i="1"/>
  <c r="N4034" i="1" s="1"/>
  <c r="K4035" i="1"/>
  <c r="K4036" i="1"/>
  <c r="K4037" i="1"/>
  <c r="N4037" i="1" s="1"/>
  <c r="K4038" i="1"/>
  <c r="N4038" i="1" s="1"/>
  <c r="K4039" i="1"/>
  <c r="K4040" i="1"/>
  <c r="K4041" i="1"/>
  <c r="N4041" i="1" s="1"/>
  <c r="K4042" i="1"/>
  <c r="N4042" i="1" s="1"/>
  <c r="K4043" i="1"/>
  <c r="K4044" i="1"/>
  <c r="K4045" i="1"/>
  <c r="N4045" i="1" s="1"/>
  <c r="K4046" i="1"/>
  <c r="N4046" i="1" s="1"/>
  <c r="K4047" i="1"/>
  <c r="K4048" i="1"/>
  <c r="K4049" i="1"/>
  <c r="N4049" i="1" s="1"/>
  <c r="K4050" i="1"/>
  <c r="N4050" i="1" s="1"/>
  <c r="K4051" i="1"/>
  <c r="K4052" i="1"/>
  <c r="K4053" i="1"/>
  <c r="N4053" i="1" s="1"/>
  <c r="K4054" i="1"/>
  <c r="N4054" i="1" s="1"/>
  <c r="K4055" i="1"/>
  <c r="K4056" i="1"/>
  <c r="K4057" i="1"/>
  <c r="N4057" i="1" s="1"/>
  <c r="K4058" i="1"/>
  <c r="N4058" i="1" s="1"/>
  <c r="K4059" i="1"/>
  <c r="K4060" i="1"/>
  <c r="K4061" i="1"/>
  <c r="N4061" i="1" s="1"/>
  <c r="K4062" i="1"/>
  <c r="N4062" i="1" s="1"/>
  <c r="K4063" i="1"/>
  <c r="K4064" i="1"/>
  <c r="K4065" i="1"/>
  <c r="N4065" i="1" s="1"/>
  <c r="K4066" i="1"/>
  <c r="N4066" i="1" s="1"/>
  <c r="K4067" i="1"/>
  <c r="K4068" i="1"/>
  <c r="K4069" i="1"/>
  <c r="N4069" i="1" s="1"/>
  <c r="K4070" i="1"/>
  <c r="N4070" i="1" s="1"/>
  <c r="K4071" i="1"/>
  <c r="K4072" i="1"/>
  <c r="K4073" i="1"/>
  <c r="N4073" i="1" s="1"/>
  <c r="K4074" i="1"/>
  <c r="N4074" i="1" s="1"/>
  <c r="K4075" i="1"/>
  <c r="K4076" i="1"/>
  <c r="K4077" i="1"/>
  <c r="N4077" i="1" s="1"/>
  <c r="K4078" i="1"/>
  <c r="N4078" i="1" s="1"/>
  <c r="K4079" i="1"/>
  <c r="K4080" i="1"/>
  <c r="K4081" i="1"/>
  <c r="N4081" i="1" s="1"/>
  <c r="K4082" i="1"/>
  <c r="N4082" i="1" s="1"/>
  <c r="K4083" i="1"/>
  <c r="K4084" i="1"/>
  <c r="K4085" i="1"/>
  <c r="N4085" i="1" s="1"/>
  <c r="K4086" i="1"/>
  <c r="N4086" i="1" s="1"/>
  <c r="K4087" i="1"/>
  <c r="K4088" i="1"/>
  <c r="K4089" i="1"/>
  <c r="N4089" i="1" s="1"/>
  <c r="K4090" i="1"/>
  <c r="N4090" i="1" s="1"/>
  <c r="K4091" i="1"/>
  <c r="K4092" i="1"/>
  <c r="K4093" i="1"/>
  <c r="N4093" i="1" s="1"/>
  <c r="K4094" i="1"/>
  <c r="N4094" i="1" s="1"/>
  <c r="K4095" i="1"/>
  <c r="K4096" i="1"/>
  <c r="K4097" i="1"/>
  <c r="N4097" i="1" s="1"/>
  <c r="K4098" i="1"/>
  <c r="N4098" i="1" s="1"/>
  <c r="K4099" i="1"/>
  <c r="K4100" i="1"/>
  <c r="K4101" i="1"/>
  <c r="N4101" i="1" s="1"/>
  <c r="K4102" i="1"/>
  <c r="N4102" i="1" s="1"/>
  <c r="K4103" i="1"/>
  <c r="K4104" i="1"/>
  <c r="K4105" i="1"/>
  <c r="N4105" i="1" s="1"/>
  <c r="K4106" i="1"/>
  <c r="N4106" i="1" s="1"/>
  <c r="K4107" i="1"/>
  <c r="K4108" i="1"/>
  <c r="K4109" i="1"/>
  <c r="N4109" i="1" s="1"/>
  <c r="K4110" i="1"/>
  <c r="N4110" i="1" s="1"/>
  <c r="K4111" i="1"/>
  <c r="K4112" i="1"/>
  <c r="K4113" i="1"/>
  <c r="N4113" i="1" s="1"/>
  <c r="K4114" i="1"/>
  <c r="N4114" i="1" s="1"/>
  <c r="K4115" i="1"/>
  <c r="M2" i="1"/>
  <c r="K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N4108" i="1" l="1"/>
  <c r="N4100" i="1"/>
  <c r="N4092" i="1"/>
  <c r="N4084" i="1"/>
  <c r="N4076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884" i="1"/>
  <c r="N3876" i="1"/>
  <c r="N3868" i="1"/>
  <c r="N3860" i="1"/>
  <c r="N3852" i="1"/>
  <c r="N3844" i="1"/>
  <c r="N3836" i="1"/>
  <c r="N3828" i="1"/>
  <c r="N3820" i="1"/>
  <c r="N3812" i="1"/>
  <c r="N3804" i="1"/>
  <c r="N3796" i="1"/>
  <c r="N3788" i="1"/>
  <c r="N3780" i="1"/>
  <c r="N3772" i="1"/>
  <c r="N3764" i="1"/>
  <c r="N3756" i="1"/>
  <c r="N3748" i="1"/>
  <c r="N3740" i="1"/>
  <c r="N3732" i="1"/>
  <c r="N3724" i="1"/>
  <c r="N3716" i="1"/>
  <c r="N3708" i="1"/>
  <c r="N3700" i="1"/>
  <c r="N3692" i="1"/>
  <c r="N3684" i="1"/>
  <c r="N3676" i="1"/>
  <c r="N3668" i="1"/>
  <c r="N3660" i="1"/>
  <c r="N3652" i="1"/>
  <c r="N3644" i="1"/>
  <c r="N3636" i="1"/>
  <c r="N3628" i="1"/>
  <c r="N3620" i="1"/>
  <c r="N3612" i="1"/>
  <c r="N3604" i="1"/>
  <c r="N3596" i="1"/>
  <c r="N3588" i="1"/>
  <c r="N3580" i="1"/>
  <c r="N3572" i="1"/>
  <c r="N3564" i="1"/>
  <c r="N3556" i="1"/>
  <c r="N3548" i="1"/>
  <c r="N3540" i="1"/>
  <c r="N3532" i="1"/>
  <c r="N3524" i="1"/>
  <c r="N3516" i="1"/>
  <c r="N3508" i="1"/>
  <c r="N3500" i="1"/>
  <c r="N3492" i="1"/>
  <c r="N3484" i="1"/>
  <c r="N3476" i="1"/>
  <c r="N3468" i="1"/>
  <c r="N3460" i="1"/>
  <c r="N3452" i="1"/>
  <c r="N3444" i="1"/>
  <c r="N3436" i="1"/>
  <c r="N3428" i="1"/>
  <c r="N3420" i="1"/>
  <c r="N3412" i="1"/>
  <c r="N3404" i="1"/>
  <c r="N3396" i="1"/>
  <c r="N3388" i="1"/>
  <c r="N3380" i="1"/>
  <c r="N3372" i="1"/>
  <c r="N3364" i="1"/>
  <c r="N3356" i="1"/>
  <c r="N3348" i="1"/>
  <c r="N3340" i="1"/>
  <c r="N3332" i="1"/>
  <c r="N3324" i="1"/>
  <c r="N3316" i="1"/>
  <c r="N3308" i="1"/>
  <c r="N3300" i="1"/>
  <c r="N3292" i="1"/>
  <c r="N3284" i="1"/>
  <c r="N3276" i="1"/>
  <c r="N3268" i="1"/>
  <c r="N3260" i="1"/>
  <c r="N3252" i="1"/>
  <c r="N3244" i="1"/>
  <c r="N3236" i="1"/>
  <c r="N3228" i="1"/>
  <c r="N3220" i="1"/>
  <c r="N3212" i="1"/>
  <c r="N3204" i="1"/>
  <c r="N3196" i="1"/>
  <c r="N3188" i="1"/>
  <c r="N3180" i="1"/>
  <c r="N3172" i="1"/>
  <c r="N3164" i="1"/>
  <c r="N3156" i="1"/>
  <c r="N3148" i="1"/>
  <c r="N3140" i="1"/>
  <c r="N3132" i="1"/>
  <c r="N3124" i="1"/>
  <c r="N3116" i="1"/>
  <c r="N3108" i="1"/>
  <c r="N3100" i="1"/>
  <c r="N3092" i="1"/>
  <c r="N3084" i="1"/>
  <c r="N3076" i="1"/>
  <c r="N3068" i="1"/>
  <c r="N3060" i="1"/>
  <c r="N3052" i="1"/>
  <c r="N3044" i="1"/>
  <c r="N3036" i="1"/>
  <c r="N3028" i="1"/>
  <c r="N3020" i="1"/>
  <c r="N3012" i="1"/>
  <c r="N3004" i="1"/>
  <c r="N2996" i="1"/>
  <c r="N2988" i="1"/>
  <c r="N2980" i="1"/>
  <c r="N2972" i="1"/>
  <c r="N2964" i="1"/>
  <c r="N2956" i="1"/>
  <c r="N2948" i="1"/>
  <c r="N2940" i="1"/>
  <c r="N2932" i="1"/>
  <c r="N2924" i="1"/>
  <c r="N2916" i="1"/>
  <c r="N2908" i="1"/>
  <c r="N2900" i="1"/>
  <c r="N2892" i="1"/>
  <c r="N2884" i="1"/>
  <c r="N2876" i="1"/>
  <c r="N2868" i="1"/>
  <c r="N2860" i="1"/>
  <c r="N2852" i="1"/>
  <c r="N2844" i="1"/>
  <c r="N2836" i="1"/>
  <c r="N2828" i="1"/>
  <c r="N2820" i="1"/>
  <c r="N2812" i="1"/>
  <c r="N2804" i="1"/>
  <c r="N2796" i="1"/>
  <c r="N2788" i="1"/>
  <c r="N2780" i="1"/>
  <c r="N2772" i="1"/>
  <c r="N2764" i="1"/>
  <c r="N2756" i="1"/>
  <c r="N2748" i="1"/>
  <c r="N2740" i="1"/>
  <c r="N2732" i="1"/>
  <c r="N2724" i="1"/>
  <c r="N2716" i="1"/>
  <c r="N2708" i="1"/>
  <c r="N2700" i="1"/>
  <c r="N2692" i="1"/>
  <c r="N2684" i="1"/>
  <c r="N2676" i="1"/>
  <c r="N2668" i="1"/>
  <c r="N2660" i="1"/>
  <c r="N2652" i="1"/>
  <c r="N2644" i="1"/>
  <c r="N2636" i="1"/>
  <c r="N2628" i="1"/>
  <c r="N2620" i="1"/>
  <c r="N2612" i="1"/>
  <c r="N2604" i="1"/>
  <c r="N2596" i="1"/>
  <c r="N2588" i="1"/>
  <c r="N2580" i="1"/>
  <c r="N2572" i="1"/>
  <c r="N2564" i="1"/>
  <c r="N2556" i="1"/>
  <c r="N2548" i="1"/>
  <c r="N2540" i="1"/>
  <c r="N2532" i="1"/>
  <c r="N2524" i="1"/>
  <c r="N2516" i="1"/>
  <c r="N2508" i="1"/>
  <c r="N2500" i="1"/>
  <c r="N2492" i="1"/>
  <c r="N2484" i="1"/>
  <c r="N2476" i="1"/>
  <c r="N2468" i="1"/>
  <c r="N2460" i="1"/>
  <c r="N2452" i="1"/>
  <c r="N2444" i="1"/>
  <c r="N2436" i="1"/>
  <c r="N2428" i="1"/>
  <c r="N2420" i="1"/>
  <c r="N2412" i="1"/>
  <c r="N2404" i="1"/>
  <c r="N2396" i="1"/>
  <c r="N2388" i="1"/>
  <c r="N2380" i="1"/>
  <c r="N2372" i="1"/>
  <c r="N2364" i="1"/>
  <c r="N2356" i="1"/>
  <c r="N2348" i="1"/>
  <c r="N2340" i="1"/>
  <c r="N2332" i="1"/>
  <c r="N2324" i="1"/>
  <c r="N2316" i="1"/>
  <c r="N2308" i="1"/>
  <c r="N2300" i="1"/>
  <c r="N2292" i="1"/>
  <c r="N2284" i="1"/>
  <c r="N2276" i="1"/>
  <c r="N2268" i="1"/>
  <c r="N2260" i="1"/>
  <c r="N2252" i="1"/>
  <c r="N2244" i="1"/>
  <c r="N2236" i="1"/>
  <c r="N2228" i="1"/>
  <c r="N2220" i="1"/>
  <c r="N2212" i="1"/>
  <c r="N2204" i="1"/>
  <c r="N2196" i="1"/>
  <c r="N2188" i="1"/>
  <c r="N2180" i="1"/>
  <c r="N2172" i="1"/>
  <c r="N2164" i="1"/>
  <c r="N2156" i="1"/>
  <c r="N2148" i="1"/>
  <c r="N2140" i="1"/>
  <c r="N2132" i="1"/>
  <c r="N2124" i="1"/>
  <c r="N2116" i="1"/>
  <c r="N2108" i="1"/>
  <c r="N2100" i="1"/>
  <c r="N2092" i="1"/>
  <c r="N2084" i="1"/>
  <c r="N2076" i="1"/>
  <c r="N2068" i="1"/>
  <c r="N2060" i="1"/>
  <c r="N2052" i="1"/>
  <c r="N2044" i="1"/>
  <c r="N2036" i="1"/>
  <c r="N2028" i="1"/>
  <c r="N2020" i="1"/>
  <c r="N2012" i="1"/>
  <c r="N2004" i="1"/>
  <c r="N1996" i="1"/>
  <c r="N1988" i="1"/>
  <c r="N1980" i="1"/>
  <c r="N1972" i="1"/>
  <c r="N1964" i="1"/>
  <c r="N1956" i="1"/>
  <c r="N1948" i="1"/>
  <c r="N1940" i="1"/>
  <c r="N1932" i="1"/>
  <c r="N1924" i="1"/>
  <c r="N1916" i="1"/>
  <c r="N1908" i="1"/>
  <c r="N1900" i="1"/>
  <c r="N1892" i="1"/>
  <c r="N1884" i="1"/>
  <c r="N1876" i="1"/>
  <c r="N1868" i="1"/>
  <c r="N1860" i="1"/>
  <c r="N1852" i="1"/>
  <c r="N1844" i="1"/>
  <c r="N1836" i="1"/>
  <c r="N1828" i="1"/>
  <c r="N1820" i="1"/>
  <c r="N1812" i="1"/>
  <c r="N1804" i="1"/>
  <c r="N1796" i="1"/>
  <c r="N1788" i="1"/>
  <c r="N1780" i="1"/>
  <c r="N1772" i="1"/>
  <c r="N1764" i="1"/>
  <c r="N1756" i="1"/>
  <c r="N1748" i="1"/>
  <c r="N1740" i="1"/>
  <c r="N1732" i="1"/>
  <c r="N1724" i="1"/>
  <c r="N1716" i="1"/>
  <c r="N1708" i="1"/>
  <c r="N1700" i="1"/>
  <c r="N1692" i="1"/>
  <c r="N1684" i="1"/>
  <c r="N1676" i="1"/>
  <c r="N1668" i="1"/>
  <c r="N1660" i="1"/>
  <c r="N1652" i="1"/>
  <c r="N1644" i="1"/>
  <c r="N1636" i="1"/>
  <c r="N1628" i="1"/>
  <c r="N1620" i="1"/>
  <c r="N1612" i="1"/>
  <c r="N1604" i="1"/>
  <c r="N1596" i="1"/>
  <c r="N1588" i="1"/>
  <c r="N1580" i="1"/>
  <c r="N1572" i="1"/>
  <c r="N1564" i="1"/>
  <c r="N1556" i="1"/>
  <c r="N1548" i="1"/>
  <c r="N1540" i="1"/>
  <c r="N1532" i="1"/>
  <c r="N1524" i="1"/>
  <c r="N1516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4" i="1"/>
  <c r="N1276" i="1"/>
  <c r="N1268" i="1"/>
  <c r="N1260" i="1"/>
  <c r="N1252" i="1"/>
  <c r="N1244" i="1"/>
  <c r="N1236" i="1"/>
  <c r="N1228" i="1"/>
  <c r="N1220" i="1"/>
  <c r="N1212" i="1"/>
  <c r="N1204" i="1"/>
  <c r="N1196" i="1"/>
  <c r="N1188" i="1"/>
  <c r="N1180" i="1"/>
  <c r="N1172" i="1"/>
  <c r="N1164" i="1"/>
  <c r="N1156" i="1"/>
  <c r="N1148" i="1"/>
  <c r="N1140" i="1"/>
  <c r="N1132" i="1"/>
  <c r="N1124" i="1"/>
  <c r="N1116" i="1"/>
  <c r="N1108" i="1"/>
  <c r="N1100" i="1"/>
  <c r="N1092" i="1"/>
  <c r="N1084" i="1"/>
  <c r="N1076" i="1"/>
  <c r="N1068" i="1"/>
  <c r="N1060" i="1"/>
  <c r="N1052" i="1"/>
  <c r="N1044" i="1"/>
  <c r="N1036" i="1"/>
  <c r="N1028" i="1"/>
  <c r="N1020" i="1"/>
  <c r="N1012" i="1"/>
  <c r="N1004" i="1"/>
  <c r="N996" i="1"/>
  <c r="N988" i="1"/>
  <c r="N980" i="1"/>
  <c r="N972" i="1"/>
  <c r="N964" i="1"/>
  <c r="N956" i="1"/>
  <c r="N948" i="1"/>
  <c r="N940" i="1"/>
  <c r="N932" i="1"/>
  <c r="N924" i="1"/>
  <c r="N916" i="1"/>
  <c r="N908" i="1"/>
  <c r="N900" i="1"/>
  <c r="N892" i="1"/>
  <c r="N884" i="1"/>
  <c r="N876" i="1"/>
  <c r="N868" i="1"/>
  <c r="N860" i="1"/>
  <c r="N852" i="1"/>
  <c r="N844" i="1"/>
  <c r="N836" i="1"/>
  <c r="N828" i="1"/>
  <c r="N820" i="1"/>
  <c r="N812" i="1"/>
  <c r="N804" i="1"/>
  <c r="N796" i="1"/>
  <c r="N788" i="1"/>
  <c r="N780" i="1"/>
  <c r="N772" i="1"/>
  <c r="N764" i="1"/>
  <c r="N756" i="1"/>
  <c r="N748" i="1"/>
  <c r="N740" i="1"/>
  <c r="N732" i="1"/>
  <c r="N724" i="1"/>
  <c r="N716" i="1"/>
  <c r="N708" i="1"/>
  <c r="N700" i="1"/>
  <c r="N692" i="1"/>
  <c r="N684" i="1"/>
  <c r="N676" i="1"/>
  <c r="N668" i="1"/>
  <c r="N660" i="1"/>
  <c r="N652" i="1"/>
  <c r="N644" i="1"/>
  <c r="N636" i="1"/>
  <c r="N628" i="1"/>
  <c r="N620" i="1"/>
  <c r="N612" i="1"/>
  <c r="N604" i="1"/>
  <c r="N596" i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4115" i="1"/>
  <c r="N4107" i="1"/>
  <c r="N4099" i="1"/>
  <c r="N4091" i="1"/>
  <c r="N4083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1" i="1"/>
  <c r="N3763" i="1"/>
  <c r="N3755" i="1"/>
  <c r="N3747" i="1"/>
  <c r="N3739" i="1"/>
  <c r="N3731" i="1"/>
  <c r="N3723" i="1"/>
  <c r="N3715" i="1"/>
  <c r="N3707" i="1"/>
  <c r="N3699" i="1"/>
  <c r="N3691" i="1"/>
  <c r="N3683" i="1"/>
  <c r="N3675" i="1"/>
  <c r="N3667" i="1"/>
  <c r="N3659" i="1"/>
  <c r="N3651" i="1"/>
  <c r="N3643" i="1"/>
  <c r="N3635" i="1"/>
  <c r="N3627" i="1"/>
  <c r="N3619" i="1"/>
  <c r="N3611" i="1"/>
  <c r="N3603" i="1"/>
  <c r="N3595" i="1"/>
  <c r="N3587" i="1"/>
  <c r="N3579" i="1"/>
  <c r="N3571" i="1"/>
  <c r="N3563" i="1"/>
  <c r="N3555" i="1"/>
  <c r="N3547" i="1"/>
  <c r="N3539" i="1"/>
  <c r="N3531" i="1"/>
  <c r="N3523" i="1"/>
  <c r="N3515" i="1"/>
  <c r="N3507" i="1"/>
  <c r="N3499" i="1"/>
  <c r="N3491" i="1"/>
  <c r="N3483" i="1"/>
  <c r="N3475" i="1"/>
  <c r="N3467" i="1"/>
  <c r="N3459" i="1"/>
  <c r="N3451" i="1"/>
  <c r="N3443" i="1"/>
  <c r="N3435" i="1"/>
  <c r="N3427" i="1"/>
  <c r="N3419" i="1"/>
  <c r="N3411" i="1"/>
  <c r="N3403" i="1"/>
  <c r="N3395" i="1"/>
  <c r="N3387" i="1"/>
  <c r="N3379" i="1"/>
  <c r="N3371" i="1"/>
  <c r="N3363" i="1"/>
  <c r="N3355" i="1"/>
  <c r="N3347" i="1"/>
  <c r="N3339" i="1"/>
  <c r="N3331" i="1"/>
  <c r="N3323" i="1"/>
  <c r="N3315" i="1"/>
  <c r="N3307" i="1"/>
  <c r="N3299" i="1"/>
  <c r="N3291" i="1"/>
  <c r="N3283" i="1"/>
  <c r="N3275" i="1"/>
  <c r="N3267" i="1"/>
  <c r="N3259" i="1"/>
  <c r="N3251" i="1"/>
  <c r="N3243" i="1"/>
  <c r="N3235" i="1"/>
  <c r="N3227" i="1"/>
  <c r="N3219" i="1"/>
  <c r="N3211" i="1"/>
  <c r="N3203" i="1"/>
  <c r="N3195" i="1"/>
  <c r="N3187" i="1"/>
  <c r="N3179" i="1"/>
  <c r="N3171" i="1"/>
  <c r="N3163" i="1"/>
  <c r="N3155" i="1"/>
  <c r="N3147" i="1"/>
  <c r="N3139" i="1"/>
  <c r="N3131" i="1"/>
  <c r="N3123" i="1"/>
  <c r="N3115" i="1"/>
  <c r="N3107" i="1"/>
  <c r="N3099" i="1"/>
  <c r="N3091" i="1"/>
  <c r="N3083" i="1"/>
  <c r="N3075" i="1"/>
  <c r="N3067" i="1"/>
  <c r="N3059" i="1"/>
  <c r="N3051" i="1"/>
  <c r="N3043" i="1"/>
  <c r="N3035" i="1"/>
  <c r="N3027" i="1"/>
  <c r="N3019" i="1"/>
  <c r="N3011" i="1"/>
  <c r="N3003" i="1"/>
  <c r="N2995" i="1"/>
  <c r="N2987" i="1"/>
  <c r="N2979" i="1"/>
  <c r="N2971" i="1"/>
  <c r="N2963" i="1"/>
  <c r="N2955" i="1"/>
  <c r="N2947" i="1"/>
  <c r="N2939" i="1"/>
  <c r="N2931" i="1"/>
  <c r="N2923" i="1"/>
  <c r="N2915" i="1"/>
  <c r="N2907" i="1"/>
  <c r="N2899" i="1"/>
  <c r="N2891" i="1"/>
  <c r="N2883" i="1"/>
  <c r="N2875" i="1"/>
  <c r="N2867" i="1"/>
  <c r="N2859" i="1"/>
  <c r="N2851" i="1"/>
  <c r="N2843" i="1"/>
  <c r="N2835" i="1"/>
  <c r="N2827" i="1"/>
  <c r="N2819" i="1"/>
  <c r="N2811" i="1"/>
  <c r="N2803" i="1"/>
  <c r="N2795" i="1"/>
  <c r="N2787" i="1"/>
  <c r="N2779" i="1"/>
  <c r="N2771" i="1"/>
  <c r="N2763" i="1"/>
  <c r="N2755" i="1"/>
  <c r="N2747" i="1"/>
  <c r="N2739" i="1"/>
  <c r="N2731" i="1"/>
  <c r="N2723" i="1"/>
  <c r="N2715" i="1"/>
  <c r="N2707" i="1"/>
  <c r="N2699" i="1"/>
  <c r="N2691" i="1"/>
  <c r="N2683" i="1"/>
  <c r="N2675" i="1"/>
  <c r="N2667" i="1"/>
  <c r="N2659" i="1"/>
  <c r="N2651" i="1"/>
  <c r="N2643" i="1"/>
  <c r="N2635" i="1"/>
  <c r="N2627" i="1"/>
  <c r="N2619" i="1"/>
  <c r="N2611" i="1"/>
  <c r="N2603" i="1"/>
  <c r="N2595" i="1"/>
  <c r="N2587" i="1"/>
  <c r="N2579" i="1"/>
  <c r="N2571" i="1"/>
  <c r="N2563" i="1"/>
  <c r="N2555" i="1"/>
  <c r="N2547" i="1"/>
  <c r="N2539" i="1"/>
  <c r="N2531" i="1"/>
  <c r="N2523" i="1"/>
  <c r="N2515" i="1"/>
  <c r="N2507" i="1"/>
  <c r="N2499" i="1"/>
  <c r="N2491" i="1"/>
  <c r="N2483" i="1"/>
  <c r="N2475" i="1"/>
  <c r="N2467" i="1"/>
  <c r="N2459" i="1"/>
  <c r="N2451" i="1"/>
  <c r="N2443" i="1"/>
  <c r="N2435" i="1"/>
  <c r="N2427" i="1"/>
  <c r="N2419" i="1"/>
  <c r="N2411" i="1"/>
  <c r="N2403" i="1"/>
  <c r="N2395" i="1"/>
  <c r="N2387" i="1"/>
  <c r="N2379" i="1"/>
  <c r="N2371" i="1"/>
  <c r="N2363" i="1"/>
  <c r="N2355" i="1"/>
  <c r="N2347" i="1"/>
  <c r="N2339" i="1"/>
  <c r="N2331" i="1"/>
  <c r="N2323" i="1"/>
  <c r="N2315" i="1"/>
  <c r="N2307" i="1"/>
  <c r="N2299" i="1"/>
  <c r="N2291" i="1"/>
  <c r="N2283" i="1"/>
  <c r="N2275" i="1"/>
  <c r="N2267" i="1"/>
  <c r="N2259" i="1"/>
  <c r="N2251" i="1"/>
  <c r="N2243" i="1"/>
  <c r="N2235" i="1"/>
  <c r="N2227" i="1"/>
  <c r="N2219" i="1"/>
  <c r="N2211" i="1"/>
  <c r="N2203" i="1"/>
  <c r="N2195" i="1"/>
  <c r="N2187" i="1"/>
  <c r="N2179" i="1"/>
  <c r="N2171" i="1"/>
  <c r="N2163" i="1"/>
  <c r="N2155" i="1"/>
  <c r="N2147" i="1"/>
  <c r="N2139" i="1"/>
  <c r="N2131" i="1"/>
  <c r="N2123" i="1"/>
  <c r="N2115" i="1"/>
  <c r="N2107" i="1"/>
  <c r="N2099" i="1"/>
  <c r="N2091" i="1"/>
  <c r="N2083" i="1"/>
  <c r="N2075" i="1"/>
  <c r="N2067" i="1"/>
  <c r="N2059" i="1"/>
  <c r="N2051" i="1"/>
  <c r="N2043" i="1"/>
  <c r="N2035" i="1"/>
  <c r="N2027" i="1"/>
  <c r="N2019" i="1"/>
  <c r="N2011" i="1"/>
  <c r="N2003" i="1"/>
  <c r="N1995" i="1"/>
  <c r="N1987" i="1"/>
  <c r="N1979" i="1"/>
  <c r="N1971" i="1"/>
  <c r="N1963" i="1"/>
  <c r="N1955" i="1"/>
  <c r="N1947" i="1"/>
  <c r="N1939" i="1"/>
  <c r="N1931" i="1"/>
  <c r="N1923" i="1"/>
  <c r="N1915" i="1"/>
  <c r="N1907" i="1"/>
  <c r="N1899" i="1"/>
  <c r="N1891" i="1"/>
  <c r="N1883" i="1"/>
  <c r="N1875" i="1"/>
  <c r="N1867" i="1"/>
  <c r="N1859" i="1"/>
  <c r="N1851" i="1"/>
  <c r="N1843" i="1"/>
  <c r="N1835" i="1"/>
  <c r="N1827" i="1"/>
  <c r="N1819" i="1"/>
  <c r="N1811" i="1"/>
  <c r="N1803" i="1"/>
  <c r="N1795" i="1"/>
  <c r="N1787" i="1"/>
  <c r="N1779" i="1"/>
  <c r="N1771" i="1"/>
  <c r="N1763" i="1"/>
  <c r="N1755" i="1"/>
  <c r="N1747" i="1"/>
  <c r="N1739" i="1"/>
  <c r="N1731" i="1"/>
  <c r="N1723" i="1"/>
  <c r="N1715" i="1"/>
  <c r="N1707" i="1"/>
  <c r="N1699" i="1"/>
  <c r="N1691" i="1"/>
  <c r="N1683" i="1"/>
  <c r="N1675" i="1"/>
  <c r="N1667" i="1"/>
  <c r="N1659" i="1"/>
  <c r="N1651" i="1"/>
  <c r="N1643" i="1"/>
  <c r="N1635" i="1"/>
  <c r="N1627" i="1"/>
  <c r="N1619" i="1"/>
  <c r="N1611" i="1"/>
  <c r="N1603" i="1"/>
  <c r="N1595" i="1"/>
  <c r="N1587" i="1"/>
  <c r="N1579" i="1"/>
  <c r="N1571" i="1"/>
  <c r="N1563" i="1"/>
  <c r="N1555" i="1"/>
  <c r="N1547" i="1"/>
  <c r="N1539" i="1"/>
  <c r="N1531" i="1"/>
  <c r="N1523" i="1"/>
  <c r="N1515" i="1"/>
  <c r="N1507" i="1"/>
  <c r="N1499" i="1"/>
  <c r="N1491" i="1"/>
  <c r="N1483" i="1"/>
  <c r="N1475" i="1"/>
  <c r="N1467" i="1"/>
  <c r="N1459" i="1"/>
  <c r="N1451" i="1"/>
  <c r="N1443" i="1"/>
  <c r="N1435" i="1"/>
  <c r="N1427" i="1"/>
  <c r="N1419" i="1"/>
  <c r="N1411" i="1"/>
  <c r="N1403" i="1"/>
  <c r="N1395" i="1"/>
  <c r="N1387" i="1"/>
  <c r="N1379" i="1"/>
  <c r="N1371" i="1"/>
  <c r="N1363" i="1"/>
  <c r="N1355" i="1"/>
  <c r="N1347" i="1"/>
  <c r="N1339" i="1"/>
  <c r="N1331" i="1"/>
  <c r="N1323" i="1"/>
  <c r="N1315" i="1"/>
  <c r="N1307" i="1"/>
  <c r="N1299" i="1"/>
  <c r="N1291" i="1"/>
  <c r="N1283" i="1"/>
  <c r="N1275" i="1"/>
  <c r="N1267" i="1"/>
  <c r="N1259" i="1"/>
  <c r="N1251" i="1"/>
  <c r="N1243" i="1"/>
  <c r="N1235" i="1"/>
  <c r="N1227" i="1"/>
  <c r="N1219" i="1"/>
  <c r="N1211" i="1"/>
  <c r="N1203" i="1"/>
  <c r="N1195" i="1"/>
  <c r="N1187" i="1"/>
  <c r="N1179" i="1"/>
  <c r="N1171" i="1"/>
  <c r="N1163" i="1"/>
  <c r="N1155" i="1"/>
  <c r="N1147" i="1"/>
  <c r="N1139" i="1"/>
  <c r="N1131" i="1"/>
  <c r="N1123" i="1"/>
  <c r="N1115" i="1"/>
  <c r="N1107" i="1"/>
  <c r="N1099" i="1"/>
  <c r="N1091" i="1"/>
  <c r="N1083" i="1"/>
  <c r="N1075" i="1"/>
  <c r="N1067" i="1"/>
  <c r="N1059" i="1"/>
  <c r="N1051" i="1"/>
  <c r="N1043" i="1"/>
  <c r="N1035" i="1"/>
  <c r="N1027" i="1"/>
  <c r="N1019" i="1"/>
  <c r="N1011" i="1"/>
  <c r="N1003" i="1"/>
  <c r="N995" i="1"/>
  <c r="N987" i="1"/>
  <c r="N979" i="1"/>
  <c r="N971" i="1"/>
  <c r="N963" i="1"/>
  <c r="N955" i="1"/>
  <c r="N947" i="1"/>
  <c r="N939" i="1"/>
  <c r="N931" i="1"/>
  <c r="N923" i="1"/>
  <c r="N915" i="1"/>
  <c r="N907" i="1"/>
  <c r="N899" i="1"/>
  <c r="N891" i="1"/>
  <c r="N883" i="1"/>
  <c r="N875" i="1"/>
  <c r="N867" i="1"/>
  <c r="N859" i="1"/>
  <c r="N851" i="1"/>
  <c r="N843" i="1"/>
  <c r="N835" i="1"/>
  <c r="N827" i="1"/>
  <c r="N819" i="1"/>
  <c r="N811" i="1"/>
  <c r="N803" i="1"/>
  <c r="N795" i="1"/>
  <c r="N787" i="1"/>
  <c r="N779" i="1"/>
  <c r="N771" i="1"/>
  <c r="N763" i="1"/>
  <c r="N755" i="1"/>
  <c r="N747" i="1"/>
  <c r="N739" i="1"/>
  <c r="N731" i="1"/>
  <c r="N723" i="1"/>
  <c r="N715" i="1"/>
  <c r="N707" i="1"/>
  <c r="N699" i="1"/>
  <c r="N691" i="1"/>
  <c r="N683" i="1"/>
  <c r="N675" i="1"/>
  <c r="N667" i="1"/>
  <c r="N659" i="1"/>
  <c r="N651" i="1"/>
  <c r="N643" i="1"/>
  <c r="N635" i="1"/>
  <c r="N627" i="1"/>
  <c r="N619" i="1"/>
  <c r="N611" i="1"/>
  <c r="N603" i="1"/>
  <c r="N595" i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3223" i="1"/>
  <c r="N3215" i="1"/>
  <c r="N3207" i="1"/>
  <c r="N3199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7" i="1"/>
  <c r="N3079" i="1"/>
  <c r="N3071" i="1"/>
  <c r="N3063" i="1"/>
  <c r="N3055" i="1"/>
  <c r="N3047" i="1"/>
  <c r="N3039" i="1"/>
  <c r="N3031" i="1"/>
  <c r="N3023" i="1"/>
  <c r="N3015" i="1"/>
  <c r="N3007" i="1"/>
  <c r="N2999" i="1"/>
  <c r="N2991" i="1"/>
  <c r="N678" i="1"/>
  <c r="N670" i="1"/>
  <c r="N662" i="1"/>
  <c r="N654" i="1"/>
  <c r="N646" i="1"/>
  <c r="N638" i="1"/>
  <c r="N630" i="1"/>
  <c r="N622" i="1"/>
  <c r="N614" i="1"/>
  <c r="N606" i="1"/>
  <c r="N598" i="1"/>
  <c r="N590" i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2983" i="1"/>
  <c r="N2975" i="1"/>
  <c r="N2967" i="1"/>
  <c r="N2959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47" i="1"/>
  <c r="N2839" i="1"/>
  <c r="N2831" i="1"/>
  <c r="N2823" i="1"/>
  <c r="N2815" i="1"/>
  <c r="N2807" i="1"/>
  <c r="N2799" i="1"/>
  <c r="N2791" i="1"/>
  <c r="N2783" i="1"/>
  <c r="N2775" i="1"/>
  <c r="N2767" i="1"/>
  <c r="N2759" i="1"/>
  <c r="N2751" i="1"/>
  <c r="N2743" i="1"/>
  <c r="N2735" i="1"/>
  <c r="N2727" i="1"/>
  <c r="N2719" i="1"/>
  <c r="N2711" i="1"/>
  <c r="N2703" i="1"/>
  <c r="N2695" i="1"/>
  <c r="N2687" i="1"/>
  <c r="N2679" i="1"/>
  <c r="N2671" i="1"/>
  <c r="N2663" i="1"/>
  <c r="N2655" i="1"/>
  <c r="N2647" i="1"/>
  <c r="N2639" i="1"/>
  <c r="N2631" i="1"/>
  <c r="N2623" i="1"/>
  <c r="N2615" i="1"/>
  <c r="N2607" i="1"/>
  <c r="N2599" i="1"/>
  <c r="N2591" i="1"/>
  <c r="N2583" i="1"/>
  <c r="N951" i="1"/>
  <c r="N943" i="1"/>
  <c r="N935" i="1"/>
  <c r="N927" i="1"/>
  <c r="N919" i="1"/>
  <c r="N911" i="1"/>
  <c r="N903" i="1"/>
  <c r="N895" i="1"/>
  <c r="N887" i="1"/>
  <c r="N879" i="1"/>
  <c r="N871" i="1"/>
  <c r="N863" i="1"/>
  <c r="N855" i="1"/>
  <c r="N847" i="1"/>
  <c r="N839" i="1"/>
  <c r="N831" i="1"/>
  <c r="N823" i="1"/>
  <c r="N815" i="1"/>
  <c r="N807" i="1"/>
  <c r="N799" i="1"/>
  <c r="N791" i="1"/>
  <c r="N783" i="1"/>
  <c r="N775" i="1"/>
  <c r="N767" i="1"/>
  <c r="N759" i="1"/>
  <c r="N751" i="1"/>
  <c r="N743" i="1"/>
  <c r="N735" i="1"/>
  <c r="N727" i="1"/>
  <c r="N719" i="1"/>
  <c r="N711" i="1"/>
  <c r="N703" i="1"/>
  <c r="N695" i="1"/>
  <c r="N687" i="1"/>
  <c r="N2" i="1"/>
  <c r="N2575" i="1"/>
  <c r="N2567" i="1"/>
  <c r="N2559" i="1"/>
  <c r="N2551" i="1"/>
  <c r="N2543" i="1"/>
  <c r="N2535" i="1"/>
  <c r="N2527" i="1"/>
  <c r="N2519" i="1"/>
  <c r="N2511" i="1"/>
  <c r="N2503" i="1"/>
  <c r="N2495" i="1"/>
  <c r="N2487" i="1"/>
  <c r="N2479" i="1"/>
  <c r="N2471" i="1"/>
  <c r="N2463" i="1"/>
  <c r="N2455" i="1"/>
  <c r="N2447" i="1"/>
  <c r="N2439" i="1"/>
  <c r="N2431" i="1"/>
  <c r="N2423" i="1"/>
  <c r="N2415" i="1"/>
  <c r="N2407" i="1"/>
  <c r="N2399" i="1"/>
  <c r="N2391" i="1"/>
  <c r="N2383" i="1"/>
  <c r="N2375" i="1"/>
  <c r="N2367" i="1"/>
  <c r="N2359" i="1"/>
  <c r="N2351" i="1"/>
  <c r="N2343" i="1"/>
  <c r="N2335" i="1"/>
  <c r="N2327" i="1"/>
  <c r="N2319" i="1"/>
  <c r="N2311" i="1"/>
  <c r="N2303" i="1"/>
  <c r="N2295" i="1"/>
  <c r="N2287" i="1"/>
  <c r="N2279" i="1"/>
  <c r="N2271" i="1"/>
  <c r="N2263" i="1"/>
  <c r="N2255" i="1"/>
  <c r="N2247" i="1"/>
  <c r="N2239" i="1"/>
  <c r="N2231" i="1"/>
  <c r="N2223" i="1"/>
  <c r="N2215" i="1"/>
  <c r="N2207" i="1"/>
  <c r="N2199" i="1"/>
  <c r="N2191" i="1"/>
  <c r="N2183" i="1"/>
  <c r="N2175" i="1"/>
  <c r="N2167" i="1"/>
  <c r="N2159" i="1"/>
  <c r="N2151" i="1"/>
  <c r="N2143" i="1"/>
  <c r="N2135" i="1"/>
  <c r="N2127" i="1"/>
  <c r="N2119" i="1"/>
  <c r="N2111" i="1"/>
  <c r="N2103" i="1"/>
  <c r="N2095" i="1"/>
  <c r="N2087" i="1"/>
  <c r="N2079" i="1"/>
  <c r="N2071" i="1"/>
  <c r="N2063" i="1"/>
  <c r="N2055" i="1"/>
  <c r="N2047" i="1"/>
  <c r="N2039" i="1"/>
  <c r="N2031" i="1"/>
  <c r="N2023" i="1"/>
  <c r="N2015" i="1"/>
  <c r="N2007" i="1"/>
  <c r="N1999" i="1"/>
  <c r="N1991" i="1"/>
  <c r="N1983" i="1"/>
  <c r="N1975" i="1"/>
  <c r="N1967" i="1"/>
  <c r="N1959" i="1"/>
  <c r="N1951" i="1"/>
  <c r="N1943" i="1"/>
  <c r="N1935" i="1"/>
  <c r="N1927" i="1"/>
  <c r="N1919" i="1"/>
  <c r="N1911" i="1"/>
  <c r="N1903" i="1"/>
  <c r="N1895" i="1"/>
  <c r="N1887" i="1"/>
  <c r="N1879" i="1"/>
  <c r="N1871" i="1"/>
  <c r="N1863" i="1"/>
  <c r="N1855" i="1"/>
  <c r="N1847" i="1"/>
  <c r="N1839" i="1"/>
  <c r="N1831" i="1"/>
  <c r="N1823" i="1"/>
  <c r="N1815" i="1"/>
  <c r="N1807" i="1"/>
  <c r="N1535" i="1"/>
  <c r="N1527" i="1"/>
  <c r="N1519" i="1"/>
  <c r="N1511" i="1"/>
  <c r="N1503" i="1"/>
  <c r="N1495" i="1"/>
  <c r="N1487" i="1"/>
  <c r="N1479" i="1"/>
  <c r="N1471" i="1"/>
  <c r="N1463" i="1"/>
  <c r="N1455" i="1"/>
  <c r="N1447" i="1"/>
  <c r="N1439" i="1"/>
  <c r="N1431" i="1"/>
  <c r="N1423" i="1"/>
  <c r="N1415" i="1"/>
  <c r="N1407" i="1"/>
  <c r="N1399" i="1"/>
  <c r="N1391" i="1"/>
  <c r="N1383" i="1"/>
  <c r="N1375" i="1"/>
  <c r="N1367" i="1"/>
  <c r="N1359" i="1"/>
  <c r="N1351" i="1"/>
  <c r="N1343" i="1"/>
  <c r="N1335" i="1"/>
  <c r="N1327" i="1"/>
  <c r="N1319" i="1"/>
  <c r="N1311" i="1"/>
  <c r="N1303" i="1"/>
  <c r="N1295" i="1"/>
  <c r="N1287" i="1"/>
  <c r="N1279" i="1"/>
  <c r="N1271" i="1"/>
  <c r="N1263" i="1"/>
  <c r="N1255" i="1"/>
  <c r="N1247" i="1"/>
  <c r="N1239" i="1"/>
  <c r="N1231" i="1"/>
  <c r="N1223" i="1"/>
  <c r="N1215" i="1"/>
  <c r="N1207" i="1"/>
  <c r="N1199" i="1"/>
  <c r="N1191" i="1"/>
  <c r="N1183" i="1"/>
  <c r="N1175" i="1"/>
  <c r="N1167" i="1"/>
  <c r="N1159" i="1"/>
  <c r="N1151" i="1"/>
  <c r="N1143" i="1"/>
  <c r="N1135" i="1"/>
  <c r="N1127" i="1"/>
  <c r="N1119" i="1"/>
  <c r="N1111" i="1"/>
  <c r="N1103" i="1"/>
  <c r="N1095" i="1"/>
  <c r="N1087" i="1"/>
  <c r="N1079" i="1"/>
  <c r="N1071" i="1"/>
  <c r="N1063" i="1"/>
  <c r="N1055" i="1"/>
  <c r="N1047" i="1"/>
  <c r="N1039" i="1"/>
  <c r="N1031" i="1"/>
  <c r="N1023" i="1"/>
  <c r="N1015" i="1"/>
  <c r="N1007" i="1"/>
  <c r="N999" i="1"/>
  <c r="N991" i="1"/>
  <c r="N983" i="1"/>
  <c r="N975" i="1"/>
  <c r="N967" i="1"/>
  <c r="N959" i="1"/>
  <c r="N679" i="1"/>
  <c r="N671" i="1"/>
  <c r="N663" i="1"/>
  <c r="N655" i="1"/>
  <c r="N647" i="1"/>
  <c r="N639" i="1"/>
  <c r="N631" i="1"/>
  <c r="N623" i="1"/>
  <c r="N615" i="1"/>
  <c r="N607" i="1"/>
  <c r="N599" i="1"/>
  <c r="N591" i="1"/>
  <c r="N583" i="1"/>
  <c r="N575" i="1"/>
  <c r="N567" i="1"/>
  <c r="N559" i="1"/>
  <c r="N551" i="1"/>
  <c r="N543" i="1"/>
  <c r="N535" i="1"/>
  <c r="N527" i="1"/>
  <c r="N519" i="1"/>
  <c r="N511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1799" i="1"/>
  <c r="N1791" i="1"/>
  <c r="N1783" i="1"/>
  <c r="N1775" i="1"/>
  <c r="N1767" i="1"/>
  <c r="N1759" i="1"/>
  <c r="N1751" i="1"/>
  <c r="N1743" i="1"/>
  <c r="N1735" i="1"/>
  <c r="N1727" i="1"/>
  <c r="N1719" i="1"/>
  <c r="N1711" i="1"/>
  <c r="N1703" i="1"/>
  <c r="N1695" i="1"/>
  <c r="N1687" i="1"/>
  <c r="N1679" i="1"/>
  <c r="N1671" i="1"/>
  <c r="N1663" i="1"/>
  <c r="N1655" i="1"/>
  <c r="N1647" i="1"/>
  <c r="N1639" i="1"/>
  <c r="N1631" i="1"/>
  <c r="N1623" i="1"/>
  <c r="N1615" i="1"/>
  <c r="N1607" i="1"/>
  <c r="N1599" i="1"/>
  <c r="N1591" i="1"/>
  <c r="N1583" i="1"/>
  <c r="N1575" i="1"/>
  <c r="N1567" i="1"/>
  <c r="N1559" i="1"/>
  <c r="N1551" i="1"/>
  <c r="N1543" i="1"/>
  <c r="N4111" i="1"/>
  <c r="N4103" i="1"/>
  <c r="N4095" i="1"/>
  <c r="N4087" i="1"/>
  <c r="N4079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67" i="1"/>
  <c r="N3759" i="1"/>
  <c r="N3751" i="1"/>
  <c r="N3743" i="1"/>
  <c r="N3735" i="1"/>
  <c r="N3727" i="1"/>
  <c r="N3719" i="1"/>
  <c r="N3711" i="1"/>
  <c r="N3703" i="1"/>
  <c r="N3695" i="1"/>
  <c r="N3687" i="1"/>
  <c r="N3679" i="1"/>
  <c r="N3671" i="1"/>
  <c r="N3663" i="1"/>
  <c r="N3655" i="1"/>
  <c r="N3647" i="1"/>
  <c r="N3639" i="1"/>
  <c r="N3631" i="1"/>
  <c r="N3623" i="1"/>
  <c r="N3615" i="1"/>
  <c r="N3607" i="1"/>
  <c r="N3599" i="1"/>
  <c r="N3591" i="1"/>
  <c r="N3583" i="1"/>
  <c r="N3575" i="1"/>
  <c r="N3567" i="1"/>
  <c r="N3559" i="1"/>
  <c r="N3551" i="1"/>
  <c r="N3543" i="1"/>
  <c r="N3535" i="1"/>
  <c r="N3527" i="1"/>
  <c r="N3519" i="1"/>
  <c r="N3511" i="1"/>
  <c r="N3503" i="1"/>
  <c r="N3495" i="1"/>
  <c r="N3487" i="1"/>
  <c r="N3479" i="1"/>
  <c r="N3471" i="1"/>
  <c r="N3463" i="1"/>
  <c r="N3455" i="1"/>
  <c r="N3447" i="1"/>
  <c r="N3439" i="1"/>
  <c r="N3431" i="1"/>
  <c r="N3423" i="1"/>
  <c r="N3415" i="1"/>
  <c r="N3407" i="1"/>
  <c r="N3399" i="1"/>
  <c r="N3391" i="1"/>
  <c r="N3383" i="1"/>
  <c r="N3375" i="1"/>
  <c r="N3367" i="1"/>
  <c r="N3359" i="1"/>
  <c r="N3351" i="1"/>
  <c r="N3343" i="1"/>
  <c r="N3335" i="1"/>
  <c r="N3327" i="1"/>
  <c r="N3319" i="1"/>
  <c r="N3311" i="1"/>
  <c r="N3303" i="1"/>
  <c r="N3295" i="1"/>
  <c r="N3287" i="1"/>
  <c r="N3279" i="1"/>
  <c r="N3271" i="1"/>
  <c r="N3263" i="1"/>
  <c r="N3255" i="1"/>
  <c r="N3247" i="1"/>
  <c r="N3239" i="1"/>
  <c r="N3231" i="1"/>
  <c r="N4112" i="1"/>
  <c r="N4104" i="1"/>
  <c r="N4096" i="1"/>
  <c r="N4088" i="1"/>
  <c r="N4080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8" i="1"/>
  <c r="N3880" i="1"/>
  <c r="N3872" i="1"/>
  <c r="N3864" i="1"/>
  <c r="N3856" i="1"/>
  <c r="N3848" i="1"/>
  <c r="N3840" i="1"/>
  <c r="N3832" i="1"/>
  <c r="N3824" i="1"/>
  <c r="N3816" i="1"/>
  <c r="N3808" i="1"/>
  <c r="N3800" i="1"/>
  <c r="N3792" i="1"/>
  <c r="N3784" i="1"/>
  <c r="N3776" i="1"/>
  <c r="N3768" i="1"/>
  <c r="N3760" i="1"/>
  <c r="N3752" i="1"/>
  <c r="N3744" i="1"/>
  <c r="N3736" i="1"/>
  <c r="N3728" i="1"/>
  <c r="N3720" i="1"/>
  <c r="N3712" i="1"/>
  <c r="N3704" i="1"/>
  <c r="N3696" i="1"/>
  <c r="N3688" i="1"/>
  <c r="N3680" i="1"/>
  <c r="N3672" i="1"/>
  <c r="N3664" i="1"/>
  <c r="N3656" i="1"/>
  <c r="N3648" i="1"/>
  <c r="N3640" i="1"/>
  <c r="N3632" i="1"/>
  <c r="N3624" i="1"/>
  <c r="N3616" i="1"/>
  <c r="N3608" i="1"/>
  <c r="N3600" i="1"/>
  <c r="N3592" i="1"/>
  <c r="N3584" i="1"/>
  <c r="N3576" i="1"/>
  <c r="N3568" i="1"/>
  <c r="N3560" i="1"/>
  <c r="N3552" i="1"/>
  <c r="N3544" i="1"/>
  <c r="N3536" i="1"/>
  <c r="N3528" i="1"/>
  <c r="N3520" i="1"/>
  <c r="N3512" i="1"/>
  <c r="N3504" i="1"/>
  <c r="N3496" i="1"/>
  <c r="N3488" i="1"/>
  <c r="N3480" i="1"/>
  <c r="N3472" i="1"/>
  <c r="N3464" i="1"/>
  <c r="N3456" i="1"/>
  <c r="N3448" i="1"/>
  <c r="N3440" i="1"/>
  <c r="N3432" i="1"/>
  <c r="N3424" i="1"/>
  <c r="N3416" i="1"/>
  <c r="N3408" i="1"/>
  <c r="N3400" i="1"/>
  <c r="N3392" i="1"/>
  <c r="N3384" i="1"/>
  <c r="N3376" i="1"/>
  <c r="N3368" i="1"/>
  <c r="N3360" i="1"/>
  <c r="N3352" i="1"/>
  <c r="N3344" i="1"/>
  <c r="N3336" i="1"/>
  <c r="N3328" i="1"/>
  <c r="N3320" i="1"/>
  <c r="N3312" i="1"/>
  <c r="N3304" i="1"/>
  <c r="N3296" i="1"/>
  <c r="N3288" i="1"/>
  <c r="N3280" i="1"/>
  <c r="N3272" i="1"/>
  <c r="N3264" i="1"/>
  <c r="N3256" i="1"/>
  <c r="N3248" i="1"/>
  <c r="N3240" i="1"/>
  <c r="N3232" i="1"/>
  <c r="N3224" i="1"/>
  <c r="N3216" i="1"/>
  <c r="N3208" i="1"/>
  <c r="N3200" i="1"/>
  <c r="N3192" i="1"/>
  <c r="N3184" i="1"/>
  <c r="N3176" i="1"/>
  <c r="N3168" i="1"/>
  <c r="N3160" i="1"/>
  <c r="N3152" i="1"/>
  <c r="N3144" i="1"/>
  <c r="N3136" i="1"/>
  <c r="N3128" i="1"/>
  <c r="N3120" i="1"/>
  <c r="N3112" i="1"/>
  <c r="N3104" i="1"/>
  <c r="N3096" i="1"/>
  <c r="N3088" i="1"/>
  <c r="N3080" i="1"/>
  <c r="N3072" i="1"/>
  <c r="N3064" i="1"/>
  <c r="N3056" i="1"/>
  <c r="N3048" i="1"/>
  <c r="N3040" i="1"/>
  <c r="N3032" i="1"/>
  <c r="N3024" i="1"/>
  <c r="N3016" i="1"/>
  <c r="N3008" i="1"/>
  <c r="N3000" i="1"/>
  <c r="N2992" i="1"/>
  <c r="N2984" i="1"/>
  <c r="N2976" i="1"/>
  <c r="N2968" i="1"/>
  <c r="N2960" i="1"/>
  <c r="N2952" i="1"/>
  <c r="N2944" i="1"/>
  <c r="N2936" i="1"/>
  <c r="N2928" i="1"/>
  <c r="N2920" i="1"/>
  <c r="N2912" i="1"/>
  <c r="N2904" i="1"/>
  <c r="N2896" i="1"/>
  <c r="N2888" i="1"/>
  <c r="N2880" i="1"/>
  <c r="N2872" i="1"/>
  <c r="N2864" i="1"/>
  <c r="N2856" i="1"/>
  <c r="N2848" i="1"/>
  <c r="N2840" i="1"/>
  <c r="N2832" i="1"/>
  <c r="N2824" i="1"/>
  <c r="N2816" i="1"/>
  <c r="N2808" i="1"/>
  <c r="N2800" i="1"/>
  <c r="N2792" i="1"/>
  <c r="N2784" i="1"/>
  <c r="N2776" i="1"/>
  <c r="N2768" i="1"/>
  <c r="N2760" i="1"/>
  <c r="N2752" i="1"/>
  <c r="N2744" i="1"/>
  <c r="N2736" i="1"/>
  <c r="N2728" i="1"/>
  <c r="N2720" i="1"/>
  <c r="N2712" i="1"/>
  <c r="N2704" i="1"/>
  <c r="N2696" i="1"/>
  <c r="N2688" i="1"/>
  <c r="N2680" i="1"/>
  <c r="N2672" i="1"/>
  <c r="N2664" i="1"/>
  <c r="N2656" i="1"/>
  <c r="N2648" i="1"/>
  <c r="N2640" i="1"/>
  <c r="N2632" i="1"/>
  <c r="N2624" i="1"/>
  <c r="N2616" i="1"/>
  <c r="N2608" i="1"/>
  <c r="N2600" i="1"/>
  <c r="N2592" i="1"/>
  <c r="N2584" i="1"/>
  <c r="N2576" i="1"/>
  <c r="N2568" i="1"/>
  <c r="N2560" i="1"/>
  <c r="N2552" i="1"/>
  <c r="N2544" i="1"/>
  <c r="N2536" i="1"/>
  <c r="N2528" i="1"/>
  <c r="N2520" i="1"/>
  <c r="N2512" i="1"/>
  <c r="N2504" i="1"/>
  <c r="N2496" i="1"/>
  <c r="N2488" i="1"/>
  <c r="N2480" i="1"/>
  <c r="N2472" i="1"/>
  <c r="N2464" i="1"/>
  <c r="N2456" i="1"/>
  <c r="N2448" i="1"/>
  <c r="N2440" i="1"/>
  <c r="N2432" i="1"/>
  <c r="N2424" i="1"/>
  <c r="N2416" i="1"/>
  <c r="N2408" i="1"/>
  <c r="N2400" i="1"/>
  <c r="N2392" i="1"/>
  <c r="N2384" i="1"/>
  <c r="N2376" i="1"/>
  <c r="N2368" i="1"/>
  <c r="N2360" i="1"/>
  <c r="N2352" i="1"/>
  <c r="N2344" i="1"/>
  <c r="N2336" i="1"/>
  <c r="N2328" i="1"/>
  <c r="N2320" i="1"/>
  <c r="N2312" i="1"/>
  <c r="N2304" i="1"/>
  <c r="N2296" i="1"/>
  <c r="N2288" i="1"/>
  <c r="N2280" i="1"/>
  <c r="N2272" i="1"/>
  <c r="N2264" i="1"/>
  <c r="N2256" i="1"/>
  <c r="N2248" i="1"/>
  <c r="N2240" i="1"/>
  <c r="N2232" i="1"/>
  <c r="N2224" i="1"/>
  <c r="N2216" i="1"/>
  <c r="N2208" i="1"/>
  <c r="N2200" i="1"/>
  <c r="N2192" i="1"/>
  <c r="N2184" i="1"/>
  <c r="N2176" i="1"/>
  <c r="N2168" i="1"/>
  <c r="N2160" i="1"/>
  <c r="N2152" i="1"/>
  <c r="N2144" i="1"/>
  <c r="N2136" i="1"/>
  <c r="N2128" i="1"/>
  <c r="N2120" i="1"/>
  <c r="N2112" i="1"/>
  <c r="N2104" i="1"/>
  <c r="N2096" i="1"/>
  <c r="N2088" i="1"/>
  <c r="N2080" i="1"/>
  <c r="N2072" i="1"/>
  <c r="N2064" i="1"/>
  <c r="N2056" i="1"/>
  <c r="N2048" i="1"/>
  <c r="N2040" i="1"/>
  <c r="N2032" i="1"/>
  <c r="N2024" i="1"/>
  <c r="N2016" i="1"/>
  <c r="N2008" i="1"/>
  <c r="N2000" i="1"/>
  <c r="N1992" i="1"/>
  <c r="N1984" i="1"/>
  <c r="N1976" i="1"/>
  <c r="N1968" i="1"/>
  <c r="N1960" i="1"/>
  <c r="N1952" i="1"/>
  <c r="N1944" i="1"/>
  <c r="N1936" i="1"/>
  <c r="N1928" i="1"/>
  <c r="N1920" i="1"/>
  <c r="N1912" i="1"/>
  <c r="N1904" i="1"/>
  <c r="N1896" i="1"/>
  <c r="N1888" i="1"/>
  <c r="N1880" i="1"/>
  <c r="N1872" i="1"/>
  <c r="N1864" i="1"/>
  <c r="N1856" i="1"/>
  <c r="N1848" i="1"/>
  <c r="N1840" i="1"/>
  <c r="N1832" i="1"/>
  <c r="N1824" i="1"/>
  <c r="N1816" i="1"/>
  <c r="N1808" i="1"/>
  <c r="N1800" i="1"/>
  <c r="N1792" i="1"/>
  <c r="N1784" i="1"/>
  <c r="N1776" i="1"/>
  <c r="N1768" i="1"/>
  <c r="N1760" i="1"/>
  <c r="N1752" i="1"/>
  <c r="N1744" i="1"/>
  <c r="N1736" i="1"/>
  <c r="N1728" i="1"/>
  <c r="N1720" i="1"/>
  <c r="N1712" i="1"/>
  <c r="N1704" i="1"/>
  <c r="N1696" i="1"/>
  <c r="N1688" i="1"/>
  <c r="N1680" i="1"/>
  <c r="N1672" i="1"/>
  <c r="N1664" i="1"/>
  <c r="N1656" i="1"/>
  <c r="N1648" i="1"/>
  <c r="N1640" i="1"/>
  <c r="N1632" i="1"/>
  <c r="N1624" i="1"/>
  <c r="N1616" i="1"/>
  <c r="N1608" i="1"/>
  <c r="N1600" i="1"/>
  <c r="N1592" i="1"/>
  <c r="N1584" i="1"/>
  <c r="N1576" i="1"/>
  <c r="N1568" i="1"/>
  <c r="N1560" i="1"/>
  <c r="N1552" i="1"/>
  <c r="N1544" i="1"/>
  <c r="N1536" i="1"/>
  <c r="N1528" i="1"/>
  <c r="N1520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272" i="1"/>
  <c r="N1264" i="1"/>
  <c r="N1256" i="1"/>
  <c r="N1248" i="1"/>
  <c r="N1240" i="1"/>
  <c r="N1232" i="1"/>
  <c r="N1224" i="1"/>
  <c r="N1216" i="1"/>
  <c r="N1208" i="1"/>
  <c r="N1200" i="1"/>
  <c r="N1192" i="1"/>
  <c r="N1184" i="1"/>
  <c r="N1176" i="1"/>
  <c r="N1168" i="1"/>
  <c r="N1160" i="1"/>
  <c r="N1152" i="1"/>
  <c r="N1144" i="1"/>
  <c r="N1136" i="1"/>
  <c r="N1128" i="1"/>
  <c r="N1120" i="1"/>
  <c r="N1112" i="1"/>
  <c r="N1104" i="1"/>
  <c r="N1096" i="1"/>
  <c r="N1088" i="1"/>
  <c r="N1080" i="1"/>
  <c r="N1072" i="1"/>
  <c r="N1064" i="1"/>
  <c r="N1056" i="1"/>
  <c r="N1048" i="1"/>
  <c r="N1040" i="1"/>
  <c r="N1032" i="1"/>
  <c r="N1024" i="1"/>
  <c r="N1016" i="1"/>
  <c r="N1008" i="1"/>
  <c r="N1000" i="1"/>
  <c r="N992" i="1"/>
  <c r="N984" i="1"/>
  <c r="N976" i="1"/>
  <c r="N968" i="1"/>
  <c r="N960" i="1"/>
  <c r="N952" i="1"/>
  <c r="N944" i="1"/>
  <c r="N936" i="1"/>
  <c r="N928" i="1"/>
  <c r="N920" i="1"/>
  <c r="N912" i="1"/>
  <c r="N904" i="1"/>
  <c r="N896" i="1"/>
  <c r="N888" i="1"/>
  <c r="N880" i="1"/>
  <c r="N872" i="1"/>
  <c r="N864" i="1"/>
  <c r="N856" i="1"/>
  <c r="N848" i="1"/>
  <c r="N840" i="1"/>
  <c r="N832" i="1"/>
  <c r="N824" i="1"/>
  <c r="N816" i="1"/>
  <c r="N808" i="1"/>
  <c r="N800" i="1"/>
  <c r="N792" i="1"/>
  <c r="N784" i="1"/>
  <c r="N776" i="1"/>
  <c r="N768" i="1"/>
  <c r="N760" i="1"/>
  <c r="N752" i="1"/>
  <c r="N744" i="1"/>
  <c r="N736" i="1"/>
  <c r="N728" i="1"/>
  <c r="N720" i="1"/>
  <c r="N712" i="1"/>
  <c r="N704" i="1"/>
  <c r="N696" i="1"/>
  <c r="N688" i="1"/>
  <c r="N680" i="1"/>
  <c r="N672" i="1"/>
  <c r="N664" i="1"/>
  <c r="N656" i="1"/>
  <c r="N648" i="1"/>
  <c r="N640" i="1"/>
  <c r="N632" i="1"/>
  <c r="N624" i="1"/>
  <c r="N616" i="1"/>
  <c r="N608" i="1"/>
  <c r="N600" i="1"/>
  <c r="N592" i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547677-7917-4A3F-B86E-A9DC1313B49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0E72D30-7499-41CB-8993-604FB5700601}" name="WorksheetConnection_Kickstarter!$A$1:$T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ategory].&amp;[theater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<sst xmlns="http://schemas.openxmlformats.org/spreadsheetml/2006/main" count="34113" uniqueCount="8365">
  <si>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</si>
  <si>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</si>
  <si>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</si>
  <si>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</si>
  <si>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</si>
  <si>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</si>
  <si>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</si>
  <si>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</si>
  <si>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</si>
  <si>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</si>
  <si>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</si>
  <si>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</si>
  <si>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</si>
  <si>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</si>
  <si>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</si>
  <si>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</si>
  <si>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</si>
  <si>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</si>
  <si>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</si>
  <si>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</si>
  <si>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</si>
  <si>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</si>
  <si>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</si>
  <si>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</si>
  <si>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</si>
  <si>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</si>
  <si>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</si>
  <si>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</si>
  <si>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</si>
  <si>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</si>
  <si>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</si>
  <si>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</si>
  <si>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</si>
  <si>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</si>
  <si>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</si>
  <si>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</si>
  <si>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</si>
  <si>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</si>
  <si>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</si>
  <si>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</si>
  <si>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</si>
  <si>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</si>
  <si>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</si>
  <si>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</si>
  <si>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</si>
  <si>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</si>
  <si>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</si>
  <si>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</si>
  <si>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</si>
  <si>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</si>
  <si>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</si>
  <si>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</si>
  <si>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</si>
  <si>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</si>
  <si>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</si>
  <si>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</si>
  <si>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</si>
  <si>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</si>
  <si>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</si>
  <si>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</si>
  <si>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</si>
  <si>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</si>
  <si>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</si>
  <si>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</si>
  <si>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</si>
  <si>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</si>
  <si>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</si>
  <si>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</si>
  <si>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</si>
  <si>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</si>
  <si>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</si>
  <si>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</si>
  <si>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</si>
  <si>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</si>
  <si>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</si>
  <si>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</si>
  <si>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</si>
  <si>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</si>
  <si>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</si>
  <si>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</si>
  <si>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</si>
  <si>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</si>
  <si>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</si>
  <si>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</si>
  <si>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</si>
  <si>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</si>
  <si>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</si>
  <si>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</si>
  <si>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</si>
  <si>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</si>
  <si>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</si>
  <si>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</si>
  <si>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</si>
  <si>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</si>
  <si>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</si>
  <si>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</si>
  <si>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</si>
  <si>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</si>
  <si>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</si>
  <si>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</si>
  <si>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</si>
  <si>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</si>
  <si>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</si>
  <si>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</si>
  <si>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</si>
  <si>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</si>
  <si>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</si>
  <si>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</si>
  <si>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</si>
  <si>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</si>
  <si>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</si>
  <si>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</si>
  <si>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</si>
  <si>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</si>
  <si>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</si>
  <si>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</si>
  <si>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</si>
  <si>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</si>
  <si>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</si>
  <si>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</si>
  <si>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</si>
  <si>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</si>
  <si>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</si>
  <si>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</si>
  <si>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</si>
  <si>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</si>
  <si>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</si>
  <si>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</si>
  <si>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</si>
  <si>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</si>
  <si>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</si>
  <si>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</si>
  <si>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</si>
  <si>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</si>
  <si>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</si>
  <si>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</si>
  <si>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</si>
  <si>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</si>
  <si>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</si>
  <si>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</si>
  <si>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</si>
  <si>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</si>
  <si>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</si>
  <si>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</si>
  <si>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</si>
  <si>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</si>
  <si>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</si>
  <si>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</si>
  <si>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</si>
  <si>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</si>
  <si>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</si>
  <si>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</si>
  <si>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</si>
  <si>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</si>
  <si>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</si>
  <si>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</si>
  <si>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</si>
  <si>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</si>
  <si>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</si>
  <si>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</si>
  <si>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</si>
  <si>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</si>
  <si>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</si>
  <si>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</si>
  <si>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</si>
  <si>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</si>
  <si>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</si>
  <si>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</si>
  <si>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</si>
  <si>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</si>
  <si>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</si>
  <si>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</si>
  <si>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</si>
  <si>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</si>
  <si>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</si>
  <si>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</si>
  <si>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</si>
  <si>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</si>
  <si>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</si>
  <si>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</si>
  <si>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</si>
  <si>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</si>
  <si>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</si>
  <si>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</si>
  <si>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</si>
  <si>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</si>
  <si>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</si>
  <si>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</si>
  <si>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</si>
  <si>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</si>
  <si>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</si>
  <si>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</si>
  <si>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</si>
  <si>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</si>
  <si>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</si>
  <si>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</si>
  <si>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</si>
  <si>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</si>
  <si>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</si>
  <si>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</si>
  <si>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</si>
  <si>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</si>
  <si>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</si>
  <si>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</si>
  <si>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</si>
  <si>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</si>
  <si>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</si>
  <si>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</si>
  <si>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</si>
  <si>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</si>
  <si>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</si>
  <si>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</si>
  <si>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</si>
  <si>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</si>
  <si>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</si>
  <si>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</si>
  <si>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</si>
  <si>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</si>
  <si>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</si>
  <si>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</si>
  <si>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</si>
  <si>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</si>
  <si>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</si>
  <si>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</si>
  <si>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</si>
  <si>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</si>
  <si>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</si>
  <si>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</si>
  <si>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</si>
  <si>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</si>
  <si>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</si>
  <si>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</si>
  <si>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</si>
  <si>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</si>
  <si>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</si>
  <si>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</si>
  <si>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</si>
  <si>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</si>
  <si>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</si>
  <si>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</si>
  <si>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</si>
  <si>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</si>
  <si>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</si>
  <si>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</si>
  <si>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</si>
  <si>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</si>
  <si>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</si>
  <si>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</si>
  <si>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</si>
  <si>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</si>
  <si>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</si>
  <si>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</si>
  <si>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</si>
  <si>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</si>
  <si>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</si>
  <si>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</si>
  <si>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</si>
  <si>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</si>
  <si>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</si>
  <si>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</si>
  <si>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</si>
  <si>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</si>
  <si>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</si>
  <si>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</si>
  <si>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</si>
  <si>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</si>
  <si>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</si>
  <si>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</si>
  <si>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</si>
  <si>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</si>
  <si>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</si>
  <si>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</si>
  <si>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</si>
  <si>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</si>
  <si>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</si>
  <si>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</si>
  <si>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</si>
  <si>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</si>
  <si>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</si>
  <si>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</si>
  <si>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</si>
  <si>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</si>
  <si>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</si>
  <si>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</si>
  <si>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</si>
  <si>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</si>
  <si>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</si>
  <si>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</si>
  <si>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</si>
  <si>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</si>
  <si>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</si>
  <si>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</si>
  <si>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</si>
  <si>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</si>
  <si>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</si>
  <si>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</si>
  <si>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</si>
  <si>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</si>
  <si>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</si>
  <si>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</si>
  <si>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</si>
  <si>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</si>
  <si>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</si>
  <si>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</si>
  <si>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</si>
  <si>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</si>
  <si>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</si>
  <si>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</si>
  <si>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</si>
  <si>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</si>
  <si>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</si>
  <si>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</si>
  <si>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</si>
  <si>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</si>
  <si>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</si>
  <si>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</si>
  <si>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</si>
  <si>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</si>
  <si>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</si>
  <si>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</si>
  <si>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</si>
  <si>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</si>
  <si>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</si>
  <si>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</si>
  <si>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</si>
  <si>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</si>
  <si>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</si>
  <si>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</si>
  <si>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</si>
  <si>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</si>
  <si>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</si>
  <si>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</si>
  <si>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</si>
  <si>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</si>
  <si>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</si>
  <si>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</si>
  <si>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</si>
  <si>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</si>
  <si>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</si>
  <si>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</si>
  <si>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</si>
  <si>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</si>
  <si>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</si>
  <si>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</si>
  <si>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</si>
  <si>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</si>
  <si>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</si>
  <si>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</si>
  <si>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</si>
  <si>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</si>
  <si>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</si>
  <si>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</si>
  <si>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</si>
  <si>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</si>
  <si>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</si>
  <si>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</si>
  <si>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</si>
  <si>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</si>
  <si>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</si>
  <si>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</si>
  <si>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</si>
  <si>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</si>
  <si>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</si>
  <si>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</si>
  <si>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</si>
  <si>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</si>
  <si>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</si>
  <si>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</si>
  <si>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</si>
  <si>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</si>
  <si>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</si>
  <si>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</si>
  <si>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</si>
  <si>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</si>
  <si>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</si>
  <si>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</si>
  <si>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</si>
  <si>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</si>
  <si>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</si>
  <si>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</si>
  <si>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</si>
  <si>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</si>
  <si>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</si>
  <si>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</si>
  <si>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</si>
  <si>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</si>
  <si>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</si>
  <si>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</si>
  <si>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</si>
  <si>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</si>
  <si>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</si>
  <si>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</si>
  <si>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</si>
  <si>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</si>
  <si>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</si>
  <si>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</si>
  <si>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</si>
  <si>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</si>
  <si>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</si>
  <si>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</si>
  <si>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</si>
  <si>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</si>
  <si>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</si>
  <si>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</si>
  <si>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</si>
  <si>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</si>
  <si>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</si>
  <si>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</si>
  <si>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</si>
  <si>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</si>
  <si>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</si>
  <si>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</si>
  <si>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</si>
  <si>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</si>
  <si>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</si>
  <si>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</si>
  <si>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</si>
  <si>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</si>
  <si>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</si>
  <si>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</si>
  <si>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</si>
  <si>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</si>
  <si>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</si>
  <si>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</si>
  <si>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</si>
  <si>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</si>
  <si>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</si>
  <si>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</si>
  <si>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</si>
  <si>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</si>
  <si>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</si>
  <si>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</si>
  <si>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</si>
  <si>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</si>
  <si>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</si>
  <si>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</si>
  <si>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</si>
  <si>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</si>
  <si>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</si>
  <si>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</si>
  <si>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</si>
  <si>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</si>
  <si>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</si>
  <si>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</si>
  <si>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</si>
  <si>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</si>
  <si>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</si>
  <si>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</si>
  <si>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</si>
  <si>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</si>
  <si>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</si>
  <si>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</si>
  <si>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</si>
  <si>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</si>
  <si>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</si>
  <si>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</si>
  <si>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</si>
  <si>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</si>
  <si>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</si>
  <si>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</si>
  <si>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</si>
  <si>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</si>
  <si>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</si>
  <si>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</si>
  <si>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</si>
  <si>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</si>
  <si>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</si>
  <si>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</si>
  <si>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</si>
  <si>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</si>
  <si>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</si>
  <si>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</si>
  <si>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</si>
  <si>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</si>
  <si>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</si>
  <si>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</si>
  <si>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</si>
  <si>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</si>
  <si>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</si>
  <si>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</si>
  <si>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</si>
  <si>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</si>
  <si>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</si>
  <si>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</si>
  <si>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</si>
  <si>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</si>
  <si>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</si>
  <si>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</si>
  <si>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</si>
  <si>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</si>
  <si>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</si>
  <si>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</si>
  <si>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</si>
  <si>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</si>
  <si>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</si>
  <si>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</si>
  <si>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</si>
  <si>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</si>
  <si>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</si>
  <si>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</si>
  <si>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</si>
  <si>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</si>
  <si>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</si>
  <si>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</si>
  <si>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</si>
  <si>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</si>
  <si>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</si>
  <si>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</si>
  <si>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</si>
  <si>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</si>
  <si>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</si>
  <si>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</si>
  <si>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</si>
  <si>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</si>
  <si>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</si>
  <si>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</si>
  <si>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</si>
  <si>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</si>
  <si>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</si>
  <si>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</si>
  <si>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</si>
  <si>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</si>
  <si>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</si>
  <si>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</si>
  <si>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</si>
  <si>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</si>
  <si>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</si>
  <si>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</si>
  <si>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</si>
  <si>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</si>
  <si>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</si>
  <si>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</si>
  <si>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</si>
  <si>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</si>
  <si>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</si>
  <si>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</si>
  <si>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</si>
  <si>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</si>
  <si>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</si>
  <si>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</si>
  <si>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</si>
  <si>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</si>
  <si>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</si>
  <si>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</si>
  <si>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</si>
  <si>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</si>
  <si>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</si>
  <si>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</si>
  <si>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</si>
  <si>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</si>
  <si>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</si>
  <si>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</si>
  <si>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</si>
  <si>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</si>
  <si>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</si>
  <si>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</si>
  <si>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</si>
  <si>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</si>
  <si>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</si>
  <si>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</si>
  <si>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</si>
  <si>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</si>
  <si>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</si>
  <si>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</si>
  <si>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</si>
  <si>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</si>
  <si>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</si>
  <si>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</si>
  <si>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</si>
  <si>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</si>
  <si>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</si>
  <si>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</si>
  <si>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</si>
  <si>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</si>
  <si>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</si>
  <si>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</si>
  <si>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</si>
  <si>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</si>
  <si>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</si>
  <si>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</si>
  <si>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</si>
  <si>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</si>
  <si>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</si>
  <si>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</si>
  <si>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</si>
  <si>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</si>
  <si>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</si>
  <si>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</si>
  <si>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</si>
  <si>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</si>
  <si>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</si>
  <si>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</si>
  <si>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</si>
  <si>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</si>
  <si>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</si>
  <si>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</si>
  <si>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</si>
  <si>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</si>
  <si>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</si>
  <si>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</si>
  <si>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</si>
  <si>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</si>
  <si>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</si>
  <si>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</si>
  <si>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</si>
  <si>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</si>
  <si>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</si>
  <si>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</si>
  <si>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</si>
  <si>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</si>
  <si>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</si>
  <si>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</si>
  <si>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</si>
  <si>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</si>
  <si>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</si>
  <si>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</si>
  <si>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</si>
  <si>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</si>
  <si>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</si>
  <si>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</si>
  <si>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</si>
  <si>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</si>
  <si>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</si>
  <si>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</si>
  <si>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</si>
  <si>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</si>
  <si>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</si>
  <si>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</si>
  <si>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</si>
  <si>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</si>
  <si>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</si>
  <si>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</si>
  <si>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</si>
  <si>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</si>
  <si>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</si>
  <si>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</si>
  <si>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</si>
  <si>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</si>
  <si>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</si>
  <si>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</si>
  <si>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</si>
  <si>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</si>
  <si>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</si>
  <si>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</si>
  <si>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</si>
  <si>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</si>
  <si>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</si>
  <si>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</si>
  <si>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</si>
  <si>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</si>
  <si>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</si>
  <si>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</si>
  <si>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</si>
  <si>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</si>
  <si>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</si>
  <si>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</si>
  <si>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</si>
  <si>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</si>
  <si>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</si>
  <si>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</si>
  <si>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</si>
  <si>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</si>
  <si>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</si>
  <si>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</si>
  <si>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</si>
  <si>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</si>
  <si>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</si>
  <si>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</si>
  <si>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</si>
  <si>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</si>
  <si>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</si>
  <si>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</si>
  <si>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</si>
  <si>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</si>
  <si>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</si>
  <si>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</si>
  <si>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</si>
  <si>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</si>
  <si>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</si>
  <si>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</si>
  <si>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</si>
  <si>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</si>
  <si>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</si>
  <si>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</si>
  <si>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</si>
  <si>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</si>
  <si>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</si>
  <si>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</si>
  <si>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</si>
  <si>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</si>
  <si>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</si>
  <si>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</si>
  <si>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</si>
  <si>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</si>
  <si>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</si>
  <si>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</si>
  <si>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</si>
  <si>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</si>
  <si>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</si>
  <si>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</si>
  <si>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</si>
  <si>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</si>
  <si>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</si>
  <si>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</si>
  <si>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</si>
  <si>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</si>
  <si>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</si>
  <si>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</si>
  <si>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</si>
  <si>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</si>
  <si>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</si>
  <si>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</si>
  <si>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</si>
  <si>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</si>
  <si>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</si>
  <si>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</si>
  <si>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</si>
  <si>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</si>
  <si>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</si>
  <si>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</si>
  <si>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</si>
  <si>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</si>
  <si>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</si>
  <si>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</si>
  <si>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</si>
  <si>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</si>
  <si>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</si>
  <si>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</si>
  <si>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</si>
  <si>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</si>
  <si>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</si>
  <si>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</si>
  <si>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</si>
  <si>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</si>
  <si>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</si>
  <si>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</si>
  <si>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</si>
  <si>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</si>
  <si>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</si>
  <si>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</si>
  <si>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</si>
  <si>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</si>
  <si>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</si>
  <si>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</si>
  <si>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</si>
  <si>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</si>
  <si>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</si>
  <si>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</si>
  <si>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</si>
  <si>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</si>
  <si>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</si>
  <si>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</si>
  <si>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</si>
  <si>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</si>
  <si>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</si>
  <si>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</si>
  <si>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</si>
  <si>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</si>
  <si>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</si>
  <si>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</si>
  <si>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</si>
  <si>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</si>
  <si>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</si>
  <si>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</si>
  <si>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</si>
  <si>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</si>
  <si>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</si>
  <si>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</si>
  <si>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</si>
  <si>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</si>
  <si>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</si>
  <si>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</si>
  <si>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</si>
  <si>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</si>
  <si>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</si>
  <si>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</si>
  <si>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</si>
  <si>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</si>
  <si>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</si>
  <si>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</si>
  <si>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</si>
  <si>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</si>
  <si>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</si>
  <si>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</si>
  <si>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</si>
  <si>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</si>
  <si>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</si>
  <si>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</si>
  <si>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</si>
  <si>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</si>
  <si>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</si>
  <si>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</si>
  <si>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</si>
  <si>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</si>
  <si>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</si>
  <si>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</si>
  <si>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</si>
  <si>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</si>
  <si>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</si>
  <si>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</si>
  <si>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</si>
  <si>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</si>
  <si>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</si>
  <si>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</si>
  <si>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</si>
  <si>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</si>
  <si>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</si>
  <si>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</si>
  <si>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</si>
  <si>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</si>
  <si>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</si>
  <si>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</si>
  <si>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</si>
  <si>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</si>
  <si>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</si>
  <si>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</si>
  <si>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</si>
  <si>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</si>
  <si>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</si>
  <si>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</si>
  <si>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</si>
  <si>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</si>
  <si>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</si>
  <si>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</si>
  <si>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</si>
  <si>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</si>
  <si>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</si>
  <si>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</si>
  <si>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</si>
  <si>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</si>
  <si>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</si>
  <si>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</si>
  <si>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</si>
  <si>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</si>
  <si>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</si>
  <si>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</si>
  <si>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</si>
  <si>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</si>
  <si>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</si>
  <si>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</si>
  <si>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</si>
  <si>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</si>
  <si>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</si>
  <si>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</si>
  <si>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</si>
  <si>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</si>
  <si>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</si>
  <si>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</si>
  <si>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</si>
  <si>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</si>
  <si>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</si>
  <si>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</si>
  <si>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</si>
  <si>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</si>
  <si>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</si>
  <si>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</si>
  <si>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</si>
  <si>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</si>
  <si>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</si>
  <si>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</si>
  <si>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</si>
  <si>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</si>
  <si>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</si>
  <si>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</si>
  <si>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</si>
  <si>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</si>
  <si>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</si>
  <si>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</si>
  <si>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</si>
  <si>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</si>
  <si>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</si>
  <si>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</si>
  <si>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</si>
  <si>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</si>
  <si>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</si>
  <si>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</si>
  <si>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</si>
  <si>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</si>
  <si>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</si>
  <si>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</si>
  <si>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</si>
  <si>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</si>
  <si>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</si>
  <si>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</si>
  <si>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</si>
  <si>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</si>
  <si>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</si>
  <si>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</si>
  <si>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</si>
  <si>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</si>
  <si>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</si>
  <si>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</si>
  <si>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</si>
  <si>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</si>
  <si>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</si>
  <si>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</si>
  <si>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</si>
  <si>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</si>
  <si>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</si>
  <si>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</si>
  <si>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</si>
  <si>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</si>
  <si>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</si>
  <si>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</si>
  <si>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</si>
  <si>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</si>
  <si>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</si>
  <si>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</si>
  <si>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</si>
  <si>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</si>
  <si>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</si>
  <si>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</si>
  <si>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</si>
  <si>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</si>
  <si>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</si>
  <si>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</si>
  <si>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</si>
  <si>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</si>
  <si>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</si>
  <si>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</si>
  <si>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</si>
  <si>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</si>
  <si>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</si>
  <si>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</si>
  <si>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</si>
  <si>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</si>
  <si>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</si>
  <si>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</si>
  <si>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</si>
  <si>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</si>
  <si>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</si>
  <si>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</si>
  <si>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</si>
  <si>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</si>
  <si>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</si>
  <si>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</si>
  <si>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</si>
  <si>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</si>
  <si>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</si>
  <si>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</si>
  <si>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</si>
  <si>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</si>
  <si>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</si>
  <si>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</si>
  <si>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</si>
  <si>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</si>
  <si>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</si>
  <si>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</si>
  <si>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</si>
  <si>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</si>
  <si>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</si>
  <si>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</si>
  <si>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</si>
  <si>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</si>
  <si>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</si>
  <si>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</si>
  <si>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</si>
  <si>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</si>
  <si>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</si>
  <si>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</si>
  <si>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</si>
  <si>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</si>
  <si>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</si>
  <si>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</si>
  <si>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</si>
  <si>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</si>
  <si>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</si>
  <si>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</si>
  <si>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</si>
  <si>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</si>
  <si>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</si>
  <si>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</si>
  <si>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</si>
  <si>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</si>
  <si>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</si>
  <si>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</si>
  <si>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</si>
  <si>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</si>
  <si>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</si>
  <si>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</si>
  <si>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</si>
  <si>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</si>
  <si>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</si>
  <si>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</si>
  <si>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</si>
  <si>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</si>
  <si>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</si>
  <si>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</si>
  <si>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</si>
  <si>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</si>
  <si>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</si>
  <si>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</si>
  <si>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</si>
  <si>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</si>
  <si>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</si>
  <si>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</si>
  <si>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</si>
  <si>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</si>
  <si>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</si>
  <si>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</si>
  <si>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</si>
  <si>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</si>
  <si>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</si>
  <si>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</si>
  <si>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</si>
  <si>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</si>
  <si>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</si>
  <si>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</si>
  <si>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</si>
  <si>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</si>
  <si>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</si>
  <si>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</si>
  <si>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</si>
  <si>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</si>
  <si>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</si>
  <si>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</si>
  <si>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</si>
  <si>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</si>
  <si>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</si>
  <si>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</si>
  <si>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</si>
  <si>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</si>
  <si>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</si>
  <si>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</si>
  <si>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</si>
  <si>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</si>
  <si>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</si>
  <si>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</si>
  <si>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</si>
  <si>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</si>
  <si>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</si>
  <si>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</si>
  <si>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</si>
  <si>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</si>
  <si>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</si>
  <si>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</si>
  <si>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</si>
  <si>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</si>
  <si>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</si>
  <si>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</si>
  <si>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</si>
  <si>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</si>
  <si>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</si>
  <si>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</si>
  <si>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</si>
  <si>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</si>
  <si>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</si>
  <si>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</si>
  <si>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</si>
  <si>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</si>
  <si>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</si>
  <si>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</si>
  <si>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</si>
  <si>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</si>
  <si>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</si>
  <si>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</si>
  <si>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</si>
  <si>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</si>
  <si>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</si>
  <si>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</si>
  <si>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</si>
  <si>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</si>
  <si>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</si>
  <si>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</si>
  <si>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</si>
  <si>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</si>
  <si>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</si>
  <si>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</si>
  <si>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</si>
  <si>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</si>
  <si>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</si>
  <si>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</si>
  <si>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</si>
  <si>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</si>
  <si>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</si>
  <si>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</si>
  <si>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</si>
  <si>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</si>
  <si>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</si>
  <si>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</si>
  <si>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</si>
  <si>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</si>
  <si>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</si>
  <si>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</si>
  <si>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</si>
  <si>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</si>
  <si>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</si>
  <si>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</si>
  <si>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</si>
  <si>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</si>
  <si>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</si>
  <si>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</si>
  <si>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</si>
  <si>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</si>
  <si>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</si>
  <si>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</si>
  <si>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</si>
  <si>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</si>
  <si>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</si>
  <si>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</si>
  <si>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</si>
  <si>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</si>
  <si>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</si>
  <si>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</si>
  <si>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</si>
  <si>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</si>
  <si>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</si>
  <si>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</si>
  <si>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</si>
  <si>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</si>
  <si>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</si>
  <si>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</si>
  <si>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</si>
  <si>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</si>
  <si>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</si>
  <si>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</si>
  <si>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</si>
  <si>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</si>
  <si>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</si>
  <si>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</si>
  <si>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</si>
  <si>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</si>
  <si>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</si>
  <si>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</si>
  <si>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</si>
  <si>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</si>
  <si>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</si>
  <si>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</si>
  <si>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</si>
  <si>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</si>
  <si>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</si>
  <si>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</si>
  <si>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</si>
  <si>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</si>
  <si>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</si>
  <si>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</si>
  <si>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</si>
  <si>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</si>
  <si>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</si>
  <si>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</si>
  <si>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</si>
  <si>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</si>
  <si>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</si>
  <si>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</si>
  <si>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</si>
  <si>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</si>
  <si>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</si>
  <si>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</si>
  <si>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</si>
  <si>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</si>
  <si>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</si>
  <si>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</si>
  <si>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</si>
  <si>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</si>
  <si>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</si>
  <si>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</si>
  <si>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</si>
  <si>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</si>
  <si>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</si>
  <si>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</si>
  <si>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</si>
  <si>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</si>
  <si>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</si>
  <si>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</si>
  <si>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</si>
  <si>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</si>
  <si>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</si>
  <si>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</si>
  <si>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</si>
  <si>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</si>
  <si>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</si>
  <si>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</si>
  <si>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</si>
  <si>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</si>
  <si>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</si>
  <si>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</si>
  <si>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</si>
  <si>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</si>
  <si>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</si>
  <si>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</si>
  <si>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</si>
  <si>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</si>
  <si>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</si>
  <si>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</si>
  <si>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</si>
  <si>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</si>
  <si>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</si>
  <si>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</si>
  <si>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</si>
  <si>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</si>
  <si>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</si>
  <si>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</si>
  <si>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</si>
  <si>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</si>
  <si>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</si>
  <si>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</si>
  <si>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</si>
  <si>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</si>
  <si>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</si>
  <si>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</si>
  <si>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</si>
  <si>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</si>
  <si>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</si>
  <si>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</si>
  <si>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</si>
  <si>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</si>
  <si>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</si>
  <si>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</si>
  <si>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</si>
  <si>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</si>
  <si>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</si>
  <si>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</si>
  <si>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</si>
  <si>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</si>
  <si>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</si>
  <si>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</si>
  <si>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</si>
  <si>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</si>
  <si>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</si>
  <si>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</si>
  <si>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</si>
  <si>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</si>
  <si>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</si>
  <si>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</si>
  <si>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</si>
  <si>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</si>
  <si>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</si>
  <si>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</si>
  <si>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</si>
  <si>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</si>
  <si>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</si>
  <si>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</si>
  <si>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</si>
  <si>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</si>
  <si>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</si>
  <si>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</si>
  <si>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</si>
  <si>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</si>
  <si>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</si>
  <si>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</si>
  <si>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</si>
  <si>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</si>
  <si>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</si>
  <si>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</si>
  <si>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</si>
  <si>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</si>
  <si>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</si>
  <si>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</si>
  <si>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</si>
  <si>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</si>
  <si>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</si>
  <si>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</si>
  <si>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</si>
  <si>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</si>
  <si>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</si>
  <si>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</si>
  <si>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</si>
  <si>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</si>
  <si>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</si>
  <si>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</si>
  <si>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</si>
  <si>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</si>
  <si>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</si>
  <si>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</si>
  <si>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</si>
  <si>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</si>
  <si>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</si>
  <si>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</si>
  <si>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</si>
  <si>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</si>
  <si>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</si>
  <si>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</si>
  <si>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</si>
  <si>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</si>
  <si>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</si>
  <si>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</si>
  <si>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</si>
  <si>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</si>
  <si>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</si>
  <si>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</si>
  <si>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</si>
  <si>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</si>
  <si>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</si>
  <si>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</si>
  <si>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</si>
  <si>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</si>
  <si>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</si>
  <si>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</si>
  <si>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</si>
  <si>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</si>
  <si>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</si>
  <si>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</si>
  <si>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</si>
  <si>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</si>
  <si>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</si>
  <si>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</si>
  <si>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</si>
  <si>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</si>
  <si>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</si>
  <si>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</si>
  <si>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</si>
  <si>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</si>
  <si>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</si>
  <si>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</si>
  <si>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</si>
  <si>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</si>
  <si>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</si>
  <si>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</si>
  <si>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</si>
  <si>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</si>
  <si>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</si>
  <si>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</si>
  <si>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</si>
  <si>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</si>
  <si>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</si>
  <si>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</si>
  <si>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</si>
  <si>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</si>
  <si>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</si>
  <si>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</si>
  <si>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</si>
  <si>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</si>
  <si>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</si>
  <si>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</si>
  <si>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</si>
  <si>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</si>
  <si>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</si>
  <si>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</si>
  <si>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</si>
  <si>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</si>
  <si>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</si>
  <si>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</si>
  <si>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</si>
  <si>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</si>
  <si>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</si>
  <si>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</si>
  <si>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</si>
  <si>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</si>
  <si>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</si>
  <si>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</si>
  <si>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</si>
  <si>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</si>
  <si>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</si>
  <si>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</si>
  <si>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</si>
  <si>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</si>
  <si>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</si>
  <si>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</si>
  <si>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</si>
  <si>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</si>
  <si>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</si>
  <si>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</si>
  <si>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</si>
  <si>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</si>
  <si>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</si>
  <si>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</si>
  <si>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</si>
  <si>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</si>
  <si>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</si>
  <si>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</si>
  <si>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</si>
  <si>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</si>
  <si>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</si>
  <si>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</si>
  <si>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</si>
  <si>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</si>
  <si>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</si>
  <si>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</si>
  <si>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</si>
  <si>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</si>
  <si>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</si>
  <si>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</si>
  <si>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</si>
  <si>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</si>
  <si>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</si>
  <si>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</si>
  <si>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</si>
  <si>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</si>
  <si>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</si>
  <si>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</si>
  <si>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</si>
  <si>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</si>
  <si>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</si>
  <si>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</si>
  <si>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</si>
  <si>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</si>
  <si>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</si>
  <si>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</si>
  <si>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</si>
  <si>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</si>
  <si>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</si>
  <si>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</si>
  <si>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</si>
  <si>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</si>
  <si>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</si>
  <si>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</si>
  <si>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</si>
  <si>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</si>
  <si>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</si>
  <si>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</si>
  <si>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</si>
  <si>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</si>
  <si>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</si>
  <si>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</si>
  <si>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</si>
  <si>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</si>
  <si>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</si>
  <si>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</si>
  <si>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</si>
  <si>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</si>
  <si>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</si>
  <si>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</si>
  <si>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</si>
  <si>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</si>
  <si>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</si>
  <si>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</si>
  <si>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</si>
  <si>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</si>
  <si>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</si>
  <si>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</si>
  <si>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</si>
  <si>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</si>
  <si>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</si>
  <si>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</si>
  <si>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</si>
  <si>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</si>
  <si>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</si>
  <si>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</si>
  <si>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</si>
  <si>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</si>
  <si>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</si>
  <si>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</si>
  <si>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</si>
  <si>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</si>
  <si>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</si>
  <si>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</si>
  <si>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</si>
  <si>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</si>
  <si>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</si>
  <si>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</si>
  <si>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</si>
  <si>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</si>
  <si>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</si>
  <si>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</si>
  <si>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</si>
  <si>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</si>
  <si>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</si>
  <si>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</si>
  <si>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</si>
  <si>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</si>
  <si>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</si>
  <si>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</si>
  <si>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</si>
  <si>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</si>
  <si>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</si>
  <si>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</si>
  <si>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</si>
  <si>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</si>
  <si>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</si>
  <si>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</si>
  <si>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</si>
  <si>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</si>
  <si>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</si>
  <si>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</si>
  <si>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</si>
  <si>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</si>
  <si>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</si>
  <si>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</si>
  <si>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</si>
  <si>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</si>
  <si>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</si>
  <si>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</si>
  <si>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</si>
  <si>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</si>
  <si>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</si>
  <si>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</si>
  <si>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</si>
  <si>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</si>
  <si>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</si>
  <si>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</si>
  <si>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</si>
  <si>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</si>
  <si>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</si>
  <si>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</si>
  <si>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</si>
  <si>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</si>
  <si>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</si>
  <si>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</si>
  <si>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</si>
  <si>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</si>
  <si>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</si>
  <si>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</si>
  <si>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</si>
  <si>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</si>
  <si>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</si>
  <si>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</si>
  <si>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</si>
  <si>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</si>
  <si>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</si>
  <si>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</si>
  <si>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</si>
  <si>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</si>
  <si>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</si>
  <si>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</si>
  <si>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</si>
  <si>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</si>
  <si>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</si>
  <si>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</si>
  <si>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</si>
  <si>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</si>
  <si>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</si>
  <si>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</si>
  <si>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</si>
  <si>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</si>
  <si>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</si>
  <si>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</si>
  <si>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</si>
  <si>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</si>
  <si>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</si>
  <si>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</si>
  <si>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</si>
  <si>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</si>
  <si>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</si>
  <si>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</si>
  <si>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</si>
  <si>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</si>
  <si>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</si>
  <si>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</si>
  <si>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</si>
  <si>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</si>
  <si>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</si>
  <si>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</si>
  <si>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</si>
  <si>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</si>
  <si>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</si>
  <si>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</si>
  <si>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</si>
  <si>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</si>
  <si>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</si>
  <si>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</si>
  <si>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</si>
  <si>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</si>
  <si>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</si>
  <si>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</si>
  <si>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</si>
  <si>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</si>
  <si>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</si>
  <si>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</si>
  <si>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</si>
  <si>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</si>
  <si>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</si>
  <si>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</si>
  <si>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</si>
  <si>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</si>
  <si>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</si>
  <si>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</si>
  <si>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</si>
  <si>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</si>
  <si>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</si>
  <si>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</si>
  <si>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</si>
  <si>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</si>
  <si>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</si>
  <si>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</si>
  <si>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</si>
  <si>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</si>
  <si>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</si>
  <si>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</si>
  <si>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</si>
  <si>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</si>
  <si>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</si>
  <si>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</si>
  <si>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</si>
  <si>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</si>
  <si>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</si>
  <si>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</si>
  <si>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</si>
  <si>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</si>
  <si>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</si>
  <si>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</si>
  <si>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</si>
  <si>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</si>
  <si>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</si>
  <si>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</si>
  <si>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</si>
  <si>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</si>
  <si>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</si>
  <si>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</si>
  <si>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</si>
  <si>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</si>
  <si>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</si>
  <si>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</si>
  <si>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</si>
  <si>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</si>
  <si>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</si>
  <si>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</si>
  <si>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</si>
  <si>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</si>
  <si>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</si>
  <si>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</si>
  <si>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</si>
  <si>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</si>
  <si>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</si>
  <si>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</si>
  <si>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</si>
  <si>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</si>
  <si>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</si>
  <si>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</si>
  <si>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</si>
  <si>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</si>
  <si>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</si>
  <si>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</si>
  <si>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</si>
  <si>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</si>
  <si>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</si>
  <si>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</si>
  <si>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</si>
  <si>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</si>
  <si>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</si>
  <si>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</si>
  <si>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</si>
  <si>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</si>
  <si>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</si>
  <si>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</si>
  <si>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</si>
  <si>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</si>
  <si>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</si>
  <si>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</si>
  <si>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</si>
  <si>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</si>
  <si>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</si>
  <si>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</si>
  <si>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</si>
  <si>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</si>
  <si>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</si>
  <si>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</si>
  <si>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</si>
  <si>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</si>
  <si>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</si>
  <si>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</si>
  <si>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</si>
  <si>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</si>
  <si>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</si>
  <si>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</si>
  <si>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</si>
  <si>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</si>
  <si>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</si>
  <si>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</si>
  <si>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</si>
  <si>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</si>
  <si>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</si>
  <si>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</si>
  <si>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</si>
  <si>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</si>
  <si>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</si>
  <si>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</si>
  <si>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</si>
  <si>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</si>
  <si>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</si>
  <si>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</si>
  <si>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</si>
  <si>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</si>
  <si>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</si>
  <si>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</si>
  <si>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</si>
  <si>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</si>
  <si>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</si>
  <si>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</si>
  <si>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</si>
  <si>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</si>
  <si>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</si>
  <si>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</si>
  <si>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</si>
  <si>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</si>
  <si>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</si>
  <si>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</si>
  <si>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</si>
  <si>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</si>
  <si>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</si>
  <si>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</si>
  <si>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</si>
  <si>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</si>
  <si>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</si>
  <si>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</si>
  <si>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</si>
  <si>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</si>
  <si>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</si>
  <si>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</si>
  <si>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</si>
  <si>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</si>
  <si>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</si>
  <si>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</si>
  <si>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</si>
  <si>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</si>
  <si>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</si>
  <si>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</si>
  <si>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</si>
  <si>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</si>
  <si>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</si>
  <si>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</si>
  <si>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</si>
  <si>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</si>
  <si>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</si>
  <si>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</si>
  <si>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</si>
  <si>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</si>
  <si>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</si>
  <si>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</si>
  <si>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</si>
  <si>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</si>
  <si>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</si>
  <si>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</si>
  <si>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</si>
  <si>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</si>
  <si>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</si>
  <si>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</si>
  <si>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</si>
  <si>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</si>
  <si>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</si>
  <si>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</si>
  <si>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</si>
  <si>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</si>
  <si>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</si>
  <si>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</si>
  <si>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</si>
  <si>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</si>
  <si>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</si>
  <si>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</si>
  <si>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</si>
  <si>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</si>
  <si>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</si>
  <si>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</si>
  <si>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</si>
  <si>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</si>
  <si>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</si>
  <si>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</si>
  <si>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</si>
  <si>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</si>
  <si>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</si>
  <si>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</si>
  <si>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</si>
  <si>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</si>
  <si>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</si>
  <si>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</si>
  <si>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</si>
  <si>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</si>
  <si>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</si>
  <si>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</si>
  <si>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</si>
  <si>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</si>
  <si>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</si>
  <si>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</si>
  <si>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</si>
  <si>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</si>
  <si>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</si>
  <si>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</si>
  <si>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</si>
  <si>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</si>
  <si>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</si>
  <si>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</si>
  <si>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</si>
  <si>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</si>
  <si>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</si>
  <si>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</si>
  <si>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</si>
  <si>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</si>
  <si>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</si>
  <si>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</si>
  <si>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</si>
  <si>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</si>
  <si>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</si>
  <si>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</si>
  <si>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</si>
  <si>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</si>
  <si>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</si>
  <si>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</si>
  <si>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</si>
  <si>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</si>
  <si>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</si>
  <si>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</si>
  <si>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</si>
  <si>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</si>
  <si>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</si>
  <si>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</si>
  <si>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</si>
  <si>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</si>
  <si>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</si>
  <si>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</si>
  <si>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</si>
  <si>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</si>
  <si>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</si>
  <si>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</si>
  <si>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</si>
  <si>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</si>
  <si>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</si>
  <si>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</si>
  <si>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</si>
  <si>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</si>
  <si>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</si>
  <si>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</si>
  <si>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</si>
  <si>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</si>
  <si>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</si>
  <si>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</si>
  <si>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</si>
  <si>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</si>
  <si>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</si>
  <si>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</si>
  <si>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</si>
  <si>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</si>
  <si>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</si>
  <si>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</si>
  <si>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</si>
  <si>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</si>
  <si>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</si>
  <si>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</si>
  <si>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</si>
  <si>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</si>
  <si>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</si>
  <si>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</si>
  <si>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</si>
  <si>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</si>
  <si>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</si>
  <si>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</si>
  <si>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</si>
  <si>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</si>
  <si>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</si>
  <si>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</si>
  <si>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</si>
  <si>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</si>
  <si>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</si>
  <si>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</si>
  <si>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</si>
  <si>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</si>
  <si>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</si>
  <si>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</si>
  <si>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</si>
  <si>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</si>
  <si>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</si>
  <si>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</si>
  <si>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</si>
  <si>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</si>
  <si>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</si>
  <si>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</si>
  <si>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</si>
  <si>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</si>
  <si>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</si>
  <si>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</si>
  <si>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</si>
  <si>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</si>
  <si>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</si>
  <si>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</si>
  <si>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</si>
  <si>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</si>
  <si>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</si>
  <si>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</si>
  <si>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</si>
  <si>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</si>
  <si>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</si>
  <si>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</si>
  <si>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</si>
  <si>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</si>
  <si>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</si>
  <si>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</si>
  <si>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</si>
  <si>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</si>
  <si>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</si>
  <si>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</si>
  <si>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</si>
  <si>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</si>
  <si>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</si>
  <si>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</si>
  <si>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</si>
  <si>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</si>
  <si>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</si>
  <si>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</si>
  <si>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</si>
  <si>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</si>
  <si>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</si>
  <si>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</si>
  <si>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</si>
  <si>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</si>
  <si>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</si>
  <si>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</si>
  <si>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</si>
  <si>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</si>
  <si>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</si>
  <si>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</si>
  <si>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</si>
  <si>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</si>
  <si>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</si>
  <si>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</si>
  <si>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</si>
  <si>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</si>
  <si>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</si>
  <si>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</si>
  <si>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</si>
  <si>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</si>
  <si>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</si>
  <si>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</si>
  <si>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</si>
  <si>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</si>
  <si>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</si>
  <si>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</si>
  <si>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</si>
  <si>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</si>
  <si>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</si>
  <si>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</si>
  <si>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</si>
  <si>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</si>
  <si>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</si>
  <si>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</si>
  <si>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</si>
  <si>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</si>
  <si>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</si>
  <si>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</si>
  <si>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</si>
  <si>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</si>
  <si>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</si>
  <si>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</si>
  <si>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</si>
  <si>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</si>
  <si>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</si>
  <si>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</si>
  <si>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</si>
  <si>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</si>
  <si>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</si>
  <si>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</si>
  <si>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</si>
  <si>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</si>
  <si>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</si>
  <si>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</si>
  <si>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</si>
  <si>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</si>
  <si>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</si>
  <si>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</si>
  <si>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</si>
  <si>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</si>
  <si>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</si>
  <si>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</si>
  <si>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</si>
  <si>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</si>
  <si>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</si>
  <si>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</si>
  <si>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</si>
  <si>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</si>
  <si>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</si>
  <si>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</si>
  <si>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</si>
  <si>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</si>
  <si>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</si>
  <si>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</si>
  <si>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</si>
  <si>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</si>
  <si>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</si>
  <si>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</si>
  <si>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</si>
  <si>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</si>
  <si>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</si>
  <si>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</si>
  <si>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</si>
  <si>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</si>
  <si>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</si>
  <si>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</si>
  <si>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</si>
  <si>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</si>
  <si>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</si>
  <si>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</si>
  <si>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</si>
  <si>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</si>
  <si>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</si>
  <si>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</si>
  <si>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</si>
  <si>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</si>
  <si>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</si>
  <si>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</si>
  <si>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</si>
  <si>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</si>
  <si>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</si>
  <si>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</si>
  <si>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</si>
  <si>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</si>
  <si>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</si>
  <si>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</si>
  <si>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</si>
  <si>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</si>
  <si>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</si>
  <si>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</si>
  <si>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</si>
  <si>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</si>
  <si>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</si>
  <si>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</si>
  <si>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</si>
  <si>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</si>
  <si>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</si>
  <si>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</si>
  <si>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</si>
  <si>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</si>
  <si>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</si>
  <si>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</si>
  <si>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</si>
  <si>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</si>
  <si>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</si>
  <si>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</si>
  <si>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</si>
  <si>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</si>
  <si>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</si>
  <si>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</si>
  <si>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</si>
  <si>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</si>
  <si>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</si>
  <si>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</si>
  <si>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</si>
  <si>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</si>
  <si>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</si>
  <si>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</si>
  <si>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</si>
  <si>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</si>
  <si>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</si>
  <si>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</si>
  <si>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</si>
  <si>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</si>
  <si>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</si>
  <si>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</si>
  <si>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</si>
  <si>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</si>
  <si>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</si>
  <si>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</si>
  <si>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</si>
  <si>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</si>
  <si>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</si>
  <si>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</si>
  <si>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</si>
  <si>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</si>
  <si>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</si>
  <si>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</si>
  <si>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</si>
  <si>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</si>
  <si>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</si>
  <si>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</si>
  <si>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</si>
  <si>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</si>
  <si>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</si>
  <si>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</si>
  <si>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</si>
  <si>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</si>
  <si>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</si>
  <si>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</si>
  <si>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</si>
  <si>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</si>
  <si>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</si>
  <si>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</si>
  <si>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</si>
  <si>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</si>
  <si>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</si>
  <si>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</si>
  <si>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</si>
  <si>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</si>
  <si>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</si>
  <si>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</si>
  <si>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</si>
  <si>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</si>
  <si>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</si>
  <si>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</si>
  <si>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</si>
  <si>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</si>
  <si>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</si>
  <si>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</si>
  <si>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</si>
  <si>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</si>
  <si>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</si>
  <si>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</si>
  <si>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</si>
  <si>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</si>
  <si>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</si>
  <si>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</si>
  <si>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</si>
  <si>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</si>
  <si>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</si>
  <si>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</si>
  <si>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</si>
  <si>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</si>
  <si>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</si>
  <si>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</si>
  <si>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</si>
  <si>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</si>
  <si>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</si>
  <si>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</si>
  <si>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</si>
  <si>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</si>
  <si>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</si>
  <si>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</si>
  <si>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</si>
  <si>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</si>
  <si>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</si>
  <si>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</si>
  <si>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</si>
  <si>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</si>
  <si>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</si>
  <si>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</si>
  <si>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</si>
  <si>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</si>
  <si>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</si>
  <si>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</si>
  <si>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</si>
  <si>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</si>
  <si>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</si>
  <si>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</si>
  <si>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</si>
  <si>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</si>
  <si>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</si>
  <si>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</si>
  <si>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</si>
  <si>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</si>
  <si>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</si>
  <si>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</si>
  <si>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</si>
  <si>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</si>
  <si>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</si>
  <si>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</si>
  <si>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</si>
  <si>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</si>
  <si>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</si>
  <si>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</si>
  <si>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</si>
  <si>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</si>
  <si>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</si>
  <si>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</si>
  <si>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</si>
  <si>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</si>
  <si>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</si>
  <si>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</si>
  <si>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</si>
  <si>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</si>
  <si>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</si>
  <si>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</si>
  <si>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</si>
  <si>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</si>
  <si>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</si>
  <si>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</si>
  <si>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</si>
  <si>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</si>
  <si>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</si>
  <si>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</si>
  <si>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</si>
  <si>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</si>
  <si>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</si>
  <si>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</si>
  <si>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</si>
  <si>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</si>
  <si>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</si>
  <si>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</si>
  <si>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</si>
  <si>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</si>
  <si>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</si>
  <si>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</si>
  <si>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</si>
  <si>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</si>
  <si>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</si>
  <si>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</si>
  <si>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</si>
  <si>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</si>
  <si>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</si>
  <si>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</si>
  <si>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</si>
  <si>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</si>
  <si>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</si>
  <si>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</si>
  <si>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</si>
  <si>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</si>
  <si>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</si>
  <si>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</si>
  <si>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</si>
  <si>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</si>
  <si>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</si>
  <si>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</si>
  <si>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</si>
  <si>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</si>
  <si>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</si>
  <si>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</si>
  <si>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</si>
  <si>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</si>
  <si>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</si>
  <si>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</si>
  <si>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</si>
  <si>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</si>
  <si>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</si>
  <si>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</si>
  <si>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</si>
  <si>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</si>
  <si>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</si>
  <si>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</si>
  <si>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</si>
  <si>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</si>
  <si>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</si>
  <si>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</si>
  <si>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</si>
  <si>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</si>
  <si>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</si>
  <si>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</si>
  <si>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</si>
  <si>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</si>
  <si>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</si>
  <si>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</si>
  <si>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</si>
  <si>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</si>
  <si>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</si>
  <si>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</si>
  <si>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</si>
  <si>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</si>
  <si>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</si>
  <si>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</si>
  <si>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</si>
  <si>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</si>
  <si>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</si>
  <si>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</si>
  <si>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</si>
  <si>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</si>
  <si>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</si>
  <si>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</si>
  <si>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</si>
  <si>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</si>
  <si>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</si>
  <si>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</si>
  <si>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</si>
  <si>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</si>
  <si>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</si>
  <si>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</si>
  <si>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</si>
  <si>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</si>
  <si>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</si>
  <si>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</si>
  <si>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</si>
  <si>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</si>
  <si>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</si>
  <si>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</si>
  <si>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</si>
  <si>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</si>
  <si>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</si>
  <si>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</si>
  <si>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</si>
  <si>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</si>
  <si>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</si>
  <si>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</si>
  <si>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</si>
  <si>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</si>
  <si>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</si>
  <si>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</si>
  <si>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</si>
  <si>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</si>
  <si>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</si>
  <si>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</si>
  <si>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</si>
  <si>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</si>
  <si>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</si>
  <si>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</si>
  <si>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</si>
  <si>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</si>
  <si>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</si>
  <si>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</si>
  <si>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</si>
  <si>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</si>
  <si>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</si>
  <si>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</si>
  <si>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</si>
  <si>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</si>
  <si>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</si>
  <si>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</si>
  <si>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</si>
  <si>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</si>
  <si>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</si>
  <si>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</si>
  <si>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</si>
  <si>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</si>
  <si>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</si>
  <si>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</si>
  <si>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</si>
  <si>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</si>
  <si>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</si>
  <si>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</si>
  <si>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</si>
  <si>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</si>
  <si>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</si>
  <si>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</si>
  <si>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</si>
  <si>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</si>
  <si>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</si>
  <si>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</si>
  <si>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</si>
  <si>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</si>
  <si>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</si>
  <si>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</si>
  <si>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</si>
  <si>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</si>
  <si>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</si>
  <si>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</si>
  <si>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</si>
  <si>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</si>
  <si>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</si>
  <si>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</si>
  <si>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</si>
  <si>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</si>
  <si>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</si>
  <si>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</si>
  <si>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</si>
  <si>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</si>
  <si>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</si>
  <si>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</si>
  <si>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</si>
  <si>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</si>
  <si>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</si>
  <si>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</si>
  <si>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</si>
  <si>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</si>
  <si>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</si>
  <si>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</si>
  <si>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</si>
  <si>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</si>
  <si>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</si>
  <si>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</si>
  <si>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</si>
  <si>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</si>
  <si>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</si>
  <si>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</si>
  <si>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</si>
  <si>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</si>
  <si>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</si>
  <si>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</si>
  <si>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</si>
  <si>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</si>
  <si>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</si>
  <si>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</si>
  <si>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</si>
  <si>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</si>
  <si>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</si>
  <si>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</si>
  <si>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</si>
  <si>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</si>
  <si>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</si>
  <si>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</si>
  <si>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</si>
  <si>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</si>
  <si>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</si>
  <si>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</si>
  <si>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</si>
  <si>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</si>
  <si>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</si>
  <si>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</si>
  <si>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</si>
  <si>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</si>
  <si>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</si>
  <si>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</si>
  <si>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</si>
  <si>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</si>
  <si>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</si>
  <si>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</si>
  <si>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</si>
  <si>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</si>
  <si>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</si>
  <si>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</si>
  <si>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</si>
  <si>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</si>
  <si>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</si>
  <si>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</si>
  <si>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</si>
  <si>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</si>
  <si>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</si>
  <si>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</si>
  <si>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</si>
  <si>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</si>
  <si>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</si>
  <si>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</si>
  <si>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</si>
  <si>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</si>
  <si>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</si>
  <si>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</si>
  <si>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</si>
  <si>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</si>
  <si>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</si>
  <si>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</si>
  <si>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</si>
  <si>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</si>
  <si>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</si>
  <si>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</si>
  <si>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</si>
  <si>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</si>
  <si>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</si>
  <si>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</si>
  <si>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</si>
  <si>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</si>
  <si>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</si>
  <si>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</si>
  <si>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</si>
  <si>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</si>
  <si>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</si>
  <si>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</si>
  <si>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</si>
  <si>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</si>
  <si>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</si>
  <si>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</si>
  <si>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</si>
  <si>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</si>
  <si>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</si>
  <si>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</si>
  <si>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</si>
  <si>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</si>
  <si>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</si>
  <si>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</si>
  <si>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</si>
  <si>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</si>
  <si>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</si>
  <si>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</si>
  <si>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</si>
  <si>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</si>
  <si>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</si>
  <si>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</si>
  <si>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</si>
  <si>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</si>
  <si>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</si>
  <si>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</si>
  <si>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</si>
  <si>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</si>
  <si>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</si>
  <si>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</si>
  <si>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</si>
  <si>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</si>
  <si>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</si>
  <si>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</si>
  <si>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</si>
  <si>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</si>
  <si>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</si>
  <si>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</si>
  <si>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</si>
  <si>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</si>
  <si>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</si>
  <si>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</si>
  <si>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</si>
  <si>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</si>
  <si>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</si>
  <si>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</si>
  <si>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</si>
  <si>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</si>
  <si>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</si>
  <si>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</si>
  <si>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</si>
  <si>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</si>
  <si>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</si>
  <si>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</si>
  <si>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</si>
  <si>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</si>
  <si>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</si>
  <si>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</si>
  <si>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</si>
  <si>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</si>
  <si>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</si>
  <si>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</si>
  <si>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</si>
  <si>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</si>
  <si>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</si>
  <si>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</si>
  <si>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</si>
  <si>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</si>
  <si>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</si>
  <si>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</si>
  <si>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</si>
  <si>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</si>
  <si>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</si>
  <si>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</si>
  <si>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</si>
  <si>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</si>
  <si>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</si>
  <si>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</si>
  <si>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</si>
  <si>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</si>
  <si>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</si>
  <si>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</si>
  <si>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</si>
  <si>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</si>
  <si>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</si>
  <si>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</si>
  <si>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</si>
  <si>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</si>
  <si>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</si>
  <si>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</si>
  <si>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</si>
  <si>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</si>
  <si>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</si>
  <si>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</si>
  <si>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</si>
  <si>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</si>
  <si>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</si>
  <si>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</si>
  <si>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</si>
  <si>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</si>
  <si>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</si>
  <si>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</si>
  <si>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</si>
  <si>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</si>
  <si>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</si>
  <si>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</si>
  <si>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</si>
  <si>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</si>
  <si>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</si>
  <si>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</si>
  <si>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</si>
  <si>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</si>
  <si>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</si>
  <si>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</si>
  <si>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</si>
  <si>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</si>
  <si>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</si>
  <si>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</si>
  <si>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</si>
  <si>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</si>
  <si>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</si>
  <si>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</si>
  <si>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</si>
  <si>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</si>
  <si>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</si>
  <si>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</si>
  <si>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</si>
  <si>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</si>
  <si>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</si>
  <si>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</si>
  <si>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</si>
  <si>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</si>
  <si>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</si>
  <si>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</si>
  <si>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</si>
  <si>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</si>
  <si>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</si>
  <si>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</si>
  <si>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</si>
  <si>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</si>
  <si>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</si>
  <si>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</si>
  <si>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</si>
  <si>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</si>
  <si>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</si>
  <si>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</si>
  <si>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</si>
  <si>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</si>
  <si>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</si>
  <si>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</si>
  <si>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</si>
  <si>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</si>
  <si>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</si>
  <si>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</si>
  <si>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</si>
  <si>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</si>
  <si>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</si>
  <si>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</si>
  <si>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</si>
  <si>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</si>
  <si>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</si>
  <si>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</si>
  <si>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</si>
  <si>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</si>
  <si>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</si>
  <si>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</si>
  <si>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</si>
  <si>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</si>
  <si>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</si>
  <si>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</si>
  <si>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</si>
  <si>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</si>
  <si>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</si>
  <si>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</si>
  <si>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</si>
  <si>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</si>
  <si>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</si>
  <si>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</si>
  <si>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</si>
  <si>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</si>
  <si>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</si>
  <si>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</si>
  <si>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</si>
  <si>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</si>
  <si>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</si>
  <si>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</si>
  <si>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</si>
  <si>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</si>
  <si>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</si>
  <si>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</si>
  <si>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</si>
  <si>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</si>
  <si>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</si>
  <si>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</si>
  <si>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</si>
  <si>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</si>
  <si>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</si>
  <si>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</si>
  <si>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</si>
  <si>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</si>
  <si>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</si>
  <si>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</si>
  <si>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</si>
  <si>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</si>
  <si>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</si>
  <si>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</si>
  <si>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</si>
  <si>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</si>
  <si>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</si>
  <si>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</si>
  <si>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</si>
  <si>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</si>
  <si>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</si>
  <si>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</si>
  <si>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</si>
  <si>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</si>
  <si>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</si>
  <si>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</si>
  <si>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</si>
  <si>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</si>
  <si>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</si>
  <si>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</si>
  <si>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</si>
  <si>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</si>
  <si>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</si>
  <si>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</si>
  <si>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</si>
  <si>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</si>
  <si>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</si>
  <si>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</si>
  <si>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</si>
  <si>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</si>
  <si>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</si>
  <si>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</si>
  <si>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</si>
  <si>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</si>
  <si>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</si>
  <si>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</si>
  <si>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</si>
  <si>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</si>
  <si>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</si>
  <si>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</si>
  <si>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</si>
  <si>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</si>
  <si>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</si>
  <si>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</si>
  <si>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</si>
  <si>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</si>
  <si>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</si>
  <si>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</si>
  <si>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</si>
  <si>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</si>
  <si>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</si>
  <si>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</si>
  <si>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</si>
  <si>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</si>
  <si>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</si>
  <si>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</si>
  <si>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</si>
  <si>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</si>
  <si>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</si>
  <si>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</si>
  <si>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</si>
  <si>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</si>
  <si>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</si>
  <si>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</si>
  <si>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</si>
  <si>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</si>
  <si>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</si>
  <si>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</si>
  <si>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</si>
  <si>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</si>
  <si>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</si>
  <si>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</si>
  <si>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</si>
  <si>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</si>
  <si>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</si>
  <si>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</si>
  <si>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</si>
  <si>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</si>
  <si>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</si>
  <si>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</si>
  <si>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</si>
  <si>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</si>
  <si>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</si>
  <si>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</si>
  <si>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</si>
  <si>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</si>
  <si>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</si>
  <si>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</si>
  <si>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</si>
  <si>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</si>
  <si>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</si>
  <si>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</si>
  <si>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</si>
  <si>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</si>
  <si>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</si>
  <si>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</si>
  <si>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</si>
  <si>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</si>
  <si>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</si>
  <si>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</si>
  <si>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</si>
  <si>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</si>
  <si>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</si>
  <si>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</si>
  <si>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</si>
  <si>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</si>
  <si>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</si>
  <si>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</si>
  <si>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</si>
  <si>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</si>
  <si>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</si>
  <si>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</si>
  <si>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</si>
  <si>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</si>
  <si>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</si>
  <si>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</si>
  <si>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</si>
  <si>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</si>
  <si>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</si>
  <si>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</si>
  <si>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</si>
  <si>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</si>
  <si>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</si>
  <si>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</si>
  <si>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</si>
  <si>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</si>
  <si>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</si>
  <si>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</si>
  <si>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</si>
  <si>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</si>
  <si>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</si>
  <si>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</si>
  <si>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</si>
  <si>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</si>
  <si>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</si>
  <si>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</si>
  <si>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</si>
  <si>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</si>
  <si>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</si>
  <si>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</si>
  <si>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</si>
  <si>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</si>
  <si>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</si>
  <si>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</si>
  <si>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</si>
  <si>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</si>
  <si>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</si>
  <si>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</si>
  <si>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</si>
  <si>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</si>
  <si>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</si>
  <si>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</si>
  <si>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</si>
  <si>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</si>
  <si>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</si>
  <si>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</si>
  <si>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</si>
  <si>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</si>
  <si>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</si>
  <si>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</si>
  <si>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</si>
  <si>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</si>
  <si>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</si>
  <si>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</si>
  <si>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</si>
  <si>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</si>
  <si>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</si>
  <si>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</si>
  <si>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</si>
  <si>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</si>
  <si>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</si>
  <si>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</si>
  <si>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</si>
  <si>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</si>
  <si>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</si>
  <si>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</si>
  <si>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</si>
  <si>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</si>
  <si>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</si>
  <si>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</si>
  <si>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</si>
  <si>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</si>
  <si>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</si>
  <si>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</si>
  <si>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</si>
  <si>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</si>
  <si>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</si>
  <si>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</si>
  <si>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</si>
  <si>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</si>
  <si>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</si>
  <si>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</si>
  <si>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</si>
  <si>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</si>
  <si>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</si>
  <si>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</si>
  <si>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</si>
  <si>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</si>
  <si>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</si>
  <si>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</si>
  <si>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</si>
  <si>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</si>
  <si>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</si>
  <si>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</si>
  <si>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</si>
  <si>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</si>
  <si>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</si>
  <si>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</si>
  <si>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</si>
  <si>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</si>
  <si>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</si>
  <si>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</si>
  <si>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</si>
  <si>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</si>
  <si>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</si>
  <si>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</si>
  <si>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</si>
  <si>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</si>
  <si>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</si>
  <si>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</si>
  <si>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</si>
  <si>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</si>
  <si>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</si>
  <si>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</si>
  <si>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</si>
  <si>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</si>
  <si>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</si>
  <si>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</si>
  <si>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</si>
  <si>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</si>
  <si>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</si>
  <si>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</si>
  <si>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</si>
  <si>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</si>
  <si>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</si>
  <si>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</si>
  <si>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</si>
  <si>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</si>
  <si>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</si>
  <si>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</si>
  <si>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</si>
  <si>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</si>
  <si>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</si>
  <si>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</si>
  <si>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</si>
  <si>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</si>
  <si>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</si>
  <si>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</si>
  <si>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</si>
  <si>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</si>
  <si>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</si>
  <si>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</si>
  <si>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</si>
  <si>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</si>
  <si>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</si>
  <si>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</si>
  <si>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</si>
  <si>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</si>
  <si>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</si>
  <si>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</si>
  <si>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</si>
  <si>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</si>
  <si>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</si>
  <si>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</si>
  <si>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</si>
  <si>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</si>
  <si>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</si>
  <si>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</si>
  <si>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</si>
  <si>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</si>
  <si>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</si>
  <si>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</si>
  <si>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</si>
  <si>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</si>
  <si>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</si>
  <si>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</si>
  <si>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</si>
  <si>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</si>
  <si>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</si>
  <si>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</si>
  <si>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</si>
  <si>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</si>
  <si>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</si>
  <si>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</si>
  <si>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</si>
  <si>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</si>
  <si>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</si>
  <si>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</si>
  <si>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</si>
  <si>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</si>
  <si>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</si>
  <si>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</si>
  <si>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</si>
  <si>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</si>
  <si>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</si>
  <si>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</si>
  <si>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</si>
  <si>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</si>
  <si>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</si>
  <si>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</si>
  <si>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</si>
  <si>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</si>
  <si>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</si>
  <si>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</si>
  <si>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</si>
  <si>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</si>
  <si>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</si>
  <si>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</si>
  <si>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</si>
  <si>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</si>
  <si>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</si>
  <si>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</si>
  <si>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</si>
  <si>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</si>
  <si>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</si>
  <si>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</si>
  <si>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</si>
  <si>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</si>
  <si>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</si>
  <si>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</si>
  <si>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</si>
  <si>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</si>
  <si>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</si>
  <si>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</si>
  <si>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</si>
  <si>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</si>
  <si>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</si>
  <si>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</si>
  <si>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</si>
  <si>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</si>
  <si>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</si>
  <si>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</si>
  <si>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</si>
  <si>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</si>
  <si>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</si>
  <si>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</si>
  <si>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</si>
  <si>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</si>
  <si>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</si>
  <si>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</si>
  <si>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</si>
  <si>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</si>
  <si>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</si>
  <si>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</si>
  <si>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</si>
  <si>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</si>
  <si>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</si>
  <si>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</si>
  <si>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</si>
  <si>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</si>
  <si>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</si>
  <si>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</si>
  <si>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</si>
  <si>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</si>
  <si>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</si>
  <si>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</si>
  <si>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</si>
  <si>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</si>
  <si>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</si>
  <si>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</si>
  <si>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</si>
  <si>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</si>
  <si>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</si>
  <si>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</si>
  <si>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</si>
  <si>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</si>
  <si>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</si>
  <si>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</si>
  <si>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</si>
  <si>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</si>
  <si>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</si>
  <si>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</si>
  <si>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</si>
  <si>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</si>
  <si>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</si>
  <si>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</si>
  <si>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</si>
  <si>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</si>
  <si>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</si>
  <si>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</si>
  <si>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</si>
  <si>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</si>
  <si>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</si>
  <si>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</si>
  <si>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</si>
  <si>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</si>
  <si>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</si>
  <si>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</si>
  <si>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</si>
  <si>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</si>
  <si>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</si>
  <si>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</si>
  <si>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</si>
  <si>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</si>
  <si>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</si>
  <si>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</si>
  <si>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</si>
  <si>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</si>
  <si>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</si>
  <si>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</si>
  <si>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</si>
  <si>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</si>
  <si>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</si>
  <si>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</si>
  <si>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</si>
  <si>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</si>
  <si>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</si>
  <si>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</si>
  <si>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</si>
  <si>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</si>
  <si>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</si>
  <si>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</si>
  <si>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</si>
  <si>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</si>
  <si>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</si>
  <si>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</si>
  <si>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</si>
  <si>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</si>
  <si>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</si>
  <si>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</si>
  <si>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</si>
  <si>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</si>
  <si>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</si>
  <si>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</si>
  <si>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</si>
  <si>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</si>
  <si>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</si>
  <si>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</si>
  <si>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</si>
  <si>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</si>
  <si>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</si>
  <si>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</si>
  <si>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</si>
  <si>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</si>
  <si>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</si>
  <si>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</si>
  <si>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</si>
  <si>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</si>
  <si>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</si>
  <si>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</si>
  <si>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</si>
  <si>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</si>
  <si>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</si>
  <si>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</si>
  <si>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</si>
  <si>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</si>
  <si>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</si>
  <si>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</si>
  <si>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</si>
  <si>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</si>
  <si>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</si>
  <si>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</si>
  <si>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</si>
  <si>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</si>
  <si>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</si>
  <si>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</si>
  <si>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</si>
  <si>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</si>
  <si>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</si>
  <si>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</si>
  <si>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</si>
  <si>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</si>
  <si>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</si>
  <si>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</si>
  <si>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</si>
  <si>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</si>
  <si>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</si>
  <si>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</si>
  <si>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</si>
  <si>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</si>
  <si>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</si>
  <si>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</si>
  <si>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</si>
  <si>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</si>
  <si>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</si>
  <si>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</si>
  <si>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</si>
  <si>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</si>
  <si>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</si>
  <si>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</si>
  <si>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</si>
  <si>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</si>
  <si>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</si>
  <si>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</si>
  <si>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</si>
  <si>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</si>
  <si>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</si>
  <si>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</si>
  <si>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</si>
  <si>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</si>
  <si>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</si>
  <si>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</si>
  <si>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</si>
  <si>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</si>
  <si>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</si>
  <si>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</si>
  <si>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</si>
  <si>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</si>
  <si>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</si>
  <si>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</si>
  <si>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</si>
  <si>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</si>
  <si>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</si>
  <si>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</si>
  <si>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</si>
  <si>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</si>
  <si>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</si>
  <si>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</si>
  <si>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</si>
  <si>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</si>
  <si>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</si>
  <si>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</si>
  <si>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</si>
  <si>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</si>
  <si>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</si>
  <si>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</si>
  <si>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</si>
  <si>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</si>
  <si>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</si>
  <si>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</si>
  <si>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</si>
  <si>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</si>
  <si>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</si>
  <si>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</si>
  <si>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</si>
  <si>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</si>
  <si>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</si>
  <si>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</si>
  <si>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</si>
  <si>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</si>
  <si>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</si>
  <si>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</si>
  <si>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</si>
  <si>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</si>
  <si>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</si>
  <si>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</si>
  <si>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</si>
  <si>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</si>
  <si>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</si>
  <si>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</si>
  <si>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</si>
  <si>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</si>
  <si>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</si>
  <si>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</si>
  <si>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</si>
  <si>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</si>
  <si>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</si>
  <si>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</si>
  <si>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</si>
  <si>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</si>
  <si>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</si>
  <si>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</si>
  <si>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</si>
  <si>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</si>
  <si>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</si>
  <si>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</si>
  <si>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</si>
  <si>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</si>
  <si>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</si>
  <si>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</si>
  <si>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</si>
  <si>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</si>
  <si>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</si>
  <si>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</si>
  <si>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</si>
  <si>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</si>
  <si>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</si>
  <si>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</si>
  <si>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</si>
  <si>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</si>
  <si>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</si>
  <si>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</si>
  <si>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</si>
  <si>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</si>
  <si>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</si>
  <si>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</si>
  <si>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</si>
  <si>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</si>
  <si>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</si>
  <si>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</si>
  <si>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</si>
  <si>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</si>
  <si>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</si>
  <si>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</si>
  <si>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</si>
  <si>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</si>
  <si>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</si>
  <si>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</si>
  <si>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</si>
  <si>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</si>
  <si>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</si>
  <si>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</si>
  <si>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</si>
  <si>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</si>
  <si>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</si>
  <si>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</si>
  <si>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</si>
  <si>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</si>
  <si>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</si>
  <si>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</si>
  <si>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</si>
  <si>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</si>
  <si>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</si>
  <si>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</si>
  <si>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</si>
  <si>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</si>
  <si>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</si>
  <si>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</si>
  <si>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</si>
  <si>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</si>
  <si>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</si>
  <si>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</si>
  <si>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</si>
  <si>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</si>
  <si>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</si>
  <si>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</si>
  <si>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</si>
  <si>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</si>
  <si>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</si>
  <si>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</si>
  <si>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</si>
  <si>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</si>
  <si>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</si>
  <si>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</si>
  <si>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</si>
  <si>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</si>
  <si>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</si>
  <si>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</si>
  <si>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</si>
  <si>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</si>
  <si>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</si>
  <si>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</si>
  <si>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</si>
  <si>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</si>
  <si>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</si>
  <si>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</si>
  <si>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</si>
  <si>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</si>
  <si>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</si>
  <si>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</si>
  <si>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</si>
  <si>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</si>
  <si>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</si>
  <si>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</si>
  <si>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</si>
  <si>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</si>
  <si>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</si>
  <si>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</si>
  <si>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</si>
  <si>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</si>
  <si>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</si>
  <si>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</si>
  <si>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</si>
  <si>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</si>
  <si>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</si>
  <si>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</si>
  <si>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</si>
  <si>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</si>
  <si>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</si>
  <si>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</si>
  <si>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</si>
  <si>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</si>
  <si>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</si>
  <si>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</si>
  <si>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</si>
  <si>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</si>
  <si>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</si>
  <si>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</si>
  <si>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</si>
  <si>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</si>
  <si>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</si>
  <si>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</si>
  <si>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</si>
  <si>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</si>
  <si>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</si>
  <si>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</si>
  <si>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</si>
  <si>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</si>
  <si>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</si>
  <si>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</si>
  <si>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</si>
  <si>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</si>
  <si>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</si>
  <si>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</si>
  <si>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</si>
  <si>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</si>
  <si>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</si>
  <si>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</si>
  <si>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</si>
  <si>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</si>
  <si>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</si>
  <si>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</si>
  <si>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</si>
  <si>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</si>
  <si>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</si>
  <si>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</si>
  <si>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</si>
  <si>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</si>
  <si>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</si>
  <si>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</si>
  <si>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</si>
  <si>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</si>
  <si>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</si>
  <si>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</si>
  <si>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</si>
  <si>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</si>
  <si>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</si>
  <si>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</si>
  <si>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</si>
  <si>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</si>
  <si>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</si>
  <si>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</si>
  <si>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</si>
  <si>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</si>
  <si>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</si>
  <si>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</si>
  <si>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</si>
  <si>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</si>
  <si>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</si>
  <si>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</si>
  <si>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</si>
  <si>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</si>
  <si>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</si>
  <si>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</si>
  <si>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</si>
  <si>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</si>
  <si>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</si>
  <si>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</si>
  <si>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</si>
  <si>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</si>
  <si>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</si>
  <si>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</si>
  <si>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</si>
  <si>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</si>
  <si>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</si>
  <si>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</si>
  <si>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</si>
  <si>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</si>
  <si>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</si>
  <si>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</si>
  <si>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</si>
  <si>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</si>
  <si>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</si>
  <si>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</si>
  <si>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</si>
  <si>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</si>
  <si>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</si>
  <si>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</si>
  <si>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</si>
  <si>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</si>
  <si>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</si>
  <si>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</si>
  <si>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</si>
  <si>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</si>
  <si>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</si>
  <si>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</si>
  <si>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</si>
  <si>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</si>
  <si>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</si>
  <si>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</si>
  <si>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</si>
  <si>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</si>
  <si>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</si>
  <si>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</si>
  <si>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</si>
  <si>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</si>
  <si>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</si>
  <si>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</si>
  <si>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</si>
  <si>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</si>
  <si>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</si>
  <si>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</si>
  <si>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</si>
  <si>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</si>
  <si>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</si>
  <si>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</si>
  <si>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</si>
  <si>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</si>
  <si>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</si>
  <si>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</si>
  <si>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</si>
  <si>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</si>
  <si>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</si>
  <si>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</si>
  <si>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</si>
  <si>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</si>
  <si>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</si>
  <si>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</si>
  <si>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</si>
  <si>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</si>
  <si>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</si>
  <si>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</si>
  <si>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</si>
  <si>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</si>
  <si>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</si>
  <si>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</si>
  <si>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</si>
  <si>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</si>
  <si>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</si>
  <si>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</si>
  <si>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</si>
  <si>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</si>
  <si>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</si>
  <si>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</si>
  <si>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</si>
  <si>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</si>
  <si>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</si>
  <si>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</si>
  <si>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</si>
  <si>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</si>
  <si>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</si>
  <si>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</si>
  <si>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</si>
  <si>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</si>
  <si>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</si>
  <si>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</si>
  <si>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</si>
  <si>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</si>
  <si>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</si>
  <si>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</si>
  <si>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</si>
  <si>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</si>
  <si>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</si>
  <si>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</si>
  <si>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</si>
  <si>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</si>
  <si>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</si>
  <si>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</si>
  <si>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</si>
  <si>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</si>
  <si>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</si>
  <si>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</si>
  <si>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</si>
  <si>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</si>
  <si>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</si>
  <si>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</si>
  <si>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</si>
  <si>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</si>
  <si>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</si>
  <si>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</si>
  <si>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</si>
  <si>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</si>
  <si>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</si>
  <si>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</si>
  <si>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</si>
  <si>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</si>
  <si>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</si>
  <si>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</si>
  <si>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</si>
  <si>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</si>
  <si>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</si>
  <si>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</si>
  <si>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</si>
  <si>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</si>
  <si>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</si>
  <si>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</si>
  <si>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</si>
  <si>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</si>
  <si>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</si>
  <si>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</si>
  <si>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</si>
  <si>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</si>
  <si>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</si>
  <si>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</si>
  <si>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</si>
  <si>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</si>
  <si>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</si>
  <si>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</si>
  <si>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</si>
  <si>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</si>
  <si>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</si>
  <si>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</si>
  <si>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</si>
  <si>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</si>
  <si>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</si>
  <si>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</si>
  <si>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</si>
  <si>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</si>
  <si>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</si>
  <si>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</si>
  <si>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</si>
  <si>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</si>
  <si>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</si>
  <si>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</si>
  <si>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</si>
  <si>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</si>
  <si>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</si>
  <si>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</si>
  <si>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</si>
  <si>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</si>
  <si>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</si>
  <si>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</si>
  <si>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</si>
  <si>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</si>
  <si>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</si>
  <si>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</si>
  <si>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</si>
  <si>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</si>
  <si>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</si>
  <si>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</si>
  <si>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</si>
  <si>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</si>
  <si>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</si>
  <si>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</si>
  <si>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</si>
  <si>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</si>
  <si>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</si>
  <si>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</si>
  <si>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</si>
  <si>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</si>
  <si>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</si>
  <si>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</si>
  <si>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</si>
  <si>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</si>
  <si>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</si>
  <si>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</si>
  <si>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</si>
  <si>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</si>
  <si>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</si>
  <si>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</si>
  <si>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</si>
  <si>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</si>
  <si>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</si>
  <si>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</si>
  <si>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</si>
  <si>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</si>
  <si>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</si>
  <si>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</si>
  <si>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</si>
  <si>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</si>
  <si>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</si>
  <si>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</si>
  <si>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</si>
  <si>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</si>
  <si>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</si>
  <si>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</si>
  <si>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</si>
  <si>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</si>
  <si>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</si>
  <si>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</si>
  <si>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</si>
  <si>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</si>
  <si>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</si>
  <si>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</si>
  <si>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</si>
  <si>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</si>
  <si>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</si>
  <si>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</si>
  <si>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</si>
  <si>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</si>
  <si>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</si>
  <si>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</si>
  <si>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</si>
  <si>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</si>
  <si>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</si>
  <si>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</si>
  <si>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</si>
  <si>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</si>
  <si>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</si>
  <si>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</si>
  <si>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</si>
  <si>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</si>
  <si>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</si>
  <si>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</si>
  <si>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</si>
  <si>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</si>
  <si>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</si>
  <si>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</si>
  <si>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</si>
  <si>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</si>
  <si>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</si>
  <si>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</si>
  <si>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</si>
  <si>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</si>
  <si>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</si>
  <si>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</si>
  <si>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</si>
  <si>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</si>
  <si>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</si>
  <si>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</si>
  <si>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</si>
  <si>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</si>
  <si>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</si>
  <si>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</si>
  <si>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</si>
  <si>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</si>
  <si>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</si>
  <si>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</si>
  <si>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</si>
  <si>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</si>
  <si>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</si>
  <si>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</si>
  <si>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</si>
  <si>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</si>
  <si>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</si>
  <si>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</si>
  <si>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</si>
  <si>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</si>
  <si>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</si>
  <si>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</si>
  <si>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</si>
  <si>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</si>
  <si>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</si>
  <si>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</si>
  <si>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</si>
  <si>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</si>
  <si>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</si>
  <si>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</si>
  <si>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</si>
  <si>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</si>
  <si>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</si>
  <si>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</si>
  <si>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</si>
  <si>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</si>
  <si>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</si>
  <si>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</si>
  <si>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</si>
  <si>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</si>
  <si>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</si>
  <si>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</si>
  <si>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</si>
  <si>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</si>
  <si>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</si>
  <si>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</si>
  <si>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</si>
  <si>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</si>
  <si>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</si>
  <si>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</si>
  <si>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</si>
  <si>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</si>
  <si>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</si>
  <si>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</si>
  <si>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</si>
  <si>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</si>
  <si>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</si>
  <si>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</si>
  <si>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</si>
  <si>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</si>
  <si>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</si>
  <si>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</si>
  <si>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</si>
  <si>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</si>
  <si>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</si>
  <si>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</si>
  <si>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</si>
  <si>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</si>
  <si>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</si>
  <si>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</si>
  <si>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</si>
  <si>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</si>
  <si>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</si>
  <si>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</si>
  <si>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</si>
  <si>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</si>
  <si>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</si>
  <si>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</si>
  <si>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</si>
  <si>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</si>
  <si>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</si>
  <si>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</si>
  <si>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</si>
  <si>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</si>
  <si>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</si>
  <si>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</si>
  <si>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</si>
  <si>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</si>
  <si>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</si>
  <si>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</si>
  <si>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</si>
  <si>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</si>
  <si>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</si>
  <si>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</si>
  <si>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</si>
  <si>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</si>
  <si>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</si>
  <si>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</si>
  <si>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</si>
  <si>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</si>
  <si>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</si>
  <si>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</si>
  <si>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</si>
  <si>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</si>
  <si>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</si>
  <si>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</si>
  <si>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</si>
  <si>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</si>
  <si>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</si>
  <si>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</si>
  <si>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</si>
  <si>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</si>
  <si>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</si>
  <si>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</si>
  <si>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</si>
  <si>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</si>
  <si>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</si>
  <si>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</si>
  <si>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</si>
  <si>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</si>
  <si>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</si>
  <si>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</si>
  <si>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</si>
  <si>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</si>
  <si>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</si>
  <si>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</si>
  <si>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</si>
  <si>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</si>
  <si>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</si>
  <si>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</si>
  <si>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</si>
  <si>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</si>
  <si>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</si>
  <si>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</si>
  <si>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</si>
  <si>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</si>
  <si>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</si>
  <si>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</si>
  <si>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</si>
  <si>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</si>
  <si>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</si>
  <si>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</si>
  <si>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</si>
  <si>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</si>
  <si>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</si>
  <si>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</si>
  <si>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</si>
  <si>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</si>
  <si>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</si>
  <si>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</si>
  <si>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</si>
  <si>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</si>
  <si>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</si>
  <si>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</si>
  <si>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</si>
  <si>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</si>
  <si>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</si>
  <si>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</si>
  <si>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</si>
  <si>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</si>
  <si>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</si>
  <si>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</si>
  <si>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</si>
  <si>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</si>
  <si>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</si>
  <si>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</si>
  <si>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</si>
  <si>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</si>
  <si>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</si>
  <si>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</si>
  <si>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</si>
  <si>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</si>
  <si>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</si>
  <si>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</si>
  <si>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</si>
  <si>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</si>
  <si>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</si>
  <si>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</si>
  <si>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</si>
  <si>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</si>
  <si>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</si>
  <si>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</si>
  <si>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</si>
  <si>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</si>
  <si>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</si>
  <si>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</si>
  <si>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</si>
  <si>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</si>
  <si>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</si>
  <si>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</si>
  <si>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</si>
  <si>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</si>
  <si>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</si>
  <si>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</si>
  <si>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</si>
  <si>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</si>
  <si>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</si>
  <si>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</si>
  <si>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</si>
  <si>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</si>
  <si>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</si>
  <si>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</si>
  <si>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</si>
  <si>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</si>
  <si>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</si>
  <si>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</si>
  <si>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</si>
  <si>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</si>
  <si>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</si>
  <si>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</si>
  <si>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</si>
  <si>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</si>
  <si>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</si>
  <si>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</si>
  <si>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</si>
  <si>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</si>
  <si>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</si>
  <si>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</si>
  <si>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</si>
  <si>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</si>
  <si>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</si>
  <si>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</si>
  <si>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</si>
  <si>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</si>
  <si>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</si>
  <si>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</si>
  <si>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</si>
  <si>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</si>
  <si>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</si>
  <si>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</si>
  <si>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</si>
  <si>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</si>
  <si>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</si>
  <si>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</si>
  <si>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</si>
  <si>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</si>
  <si>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</si>
  <si>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</si>
  <si>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</si>
  <si>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</si>
  <si>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</si>
  <si>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</si>
  <si>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</si>
  <si>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</si>
  <si>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</si>
  <si>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</si>
  <si>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</si>
  <si>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</si>
  <si>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</si>
  <si>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</si>
  <si>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</si>
  <si>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</si>
  <si>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</si>
  <si>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</si>
  <si>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</si>
  <si>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</si>
  <si>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</si>
  <si>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</si>
  <si>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</si>
  <si>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</si>
  <si>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</si>
  <si>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</si>
  <si>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</si>
  <si>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</si>
  <si>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</si>
  <si>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</si>
  <si>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</si>
  <si>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</si>
  <si>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</si>
  <si>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</si>
  <si>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</si>
  <si>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</si>
  <si>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</si>
  <si>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</si>
  <si>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</si>
  <si>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</si>
  <si>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</si>
  <si>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</si>
  <si>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</si>
  <si>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</si>
  <si>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</si>
  <si>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</si>
  <si>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</si>
  <si>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</si>
  <si>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</si>
  <si>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</si>
  <si>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</si>
  <si>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</si>
  <si>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</si>
  <si>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</si>
  <si>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</si>
  <si>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</si>
  <si>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</si>
  <si>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</si>
  <si>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</si>
  <si>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</si>
  <si>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</si>
  <si>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</si>
  <si>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</si>
  <si>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</si>
  <si>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</si>
  <si>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</si>
  <si>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</si>
  <si>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</si>
  <si>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</si>
  <si>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</si>
  <si>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</si>
  <si>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</si>
  <si>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</si>
  <si>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</si>
  <si>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</si>
  <si>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</si>
  <si>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</si>
  <si>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</si>
  <si>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</si>
  <si>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</si>
  <si>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</si>
  <si>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</si>
  <si>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</si>
  <si>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</si>
  <si>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</si>
  <si>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</si>
  <si>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</si>
  <si>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</si>
  <si>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</si>
  <si>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</si>
  <si>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</si>
  <si>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</si>
  <si>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</si>
  <si>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</si>
  <si>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</si>
  <si>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</si>
  <si>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</si>
  <si>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</si>
  <si>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</si>
  <si>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</si>
  <si>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</si>
  <si>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</si>
  <si>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</si>
  <si>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</si>
  <si>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</si>
  <si>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</si>
  <si>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</si>
  <si>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</si>
  <si>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</si>
  <si>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</si>
  <si>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</si>
  <si>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</si>
  <si>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</si>
  <si>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</si>
  <si>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</si>
  <si>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</si>
  <si>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</si>
  <si>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</si>
  <si>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</si>
  <si>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</si>
  <si>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</si>
  <si>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</si>
  <si>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</si>
  <si>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</si>
  <si>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</si>
  <si>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</si>
  <si>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</si>
  <si>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</si>
  <si>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</si>
  <si>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</si>
  <si>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</si>
  <si>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</si>
  <si>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</si>
  <si>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</si>
  <si>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</si>
  <si>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</si>
  <si>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</si>
  <si>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</si>
  <si>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</si>
  <si>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</si>
  <si>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</si>
  <si>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</si>
  <si>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</si>
  <si>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</si>
  <si>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</si>
  <si>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</si>
  <si>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</si>
  <si>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</si>
  <si>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</si>
  <si>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</si>
  <si>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</si>
  <si>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</si>
  <si>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</si>
  <si>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</si>
  <si>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</si>
  <si>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</si>
  <si>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</si>
  <si>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</si>
  <si>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</si>
  <si>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</si>
  <si>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</si>
  <si>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</si>
  <si>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</si>
  <si>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</si>
  <si>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</si>
  <si>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</si>
  <si>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</si>
  <si>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</si>
  <si>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</si>
  <si>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</si>
  <si>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</si>
  <si>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</si>
  <si>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</si>
  <si>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</si>
  <si>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</si>
  <si>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</si>
  <si>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</si>
  <si>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</si>
  <si>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</si>
  <si>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</si>
  <si>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</si>
  <si>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</si>
  <si>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</si>
  <si>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</si>
  <si>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</si>
  <si>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</si>
  <si>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</si>
  <si>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</si>
  <si>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</si>
  <si>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</si>
  <si>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</si>
  <si>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</si>
  <si>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</si>
  <si>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</si>
  <si>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</si>
  <si>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</si>
  <si>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</si>
  <si>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</si>
  <si>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</si>
  <si>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</si>
  <si>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</si>
  <si>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</si>
  <si>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</si>
  <si>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</si>
  <si>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</si>
  <si>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</si>
  <si>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</si>
  <si>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</si>
  <si>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</si>
  <si>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</si>
  <si>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</si>
  <si>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</si>
  <si>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</si>
  <si>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</si>
  <si>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</si>
  <si>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</si>
  <si>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</si>
  <si>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</si>
  <si>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</si>
  <si>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</si>
  <si>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</si>
  <si>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</si>
  <si>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</si>
  <si>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</si>
  <si>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</si>
  <si>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</si>
  <si>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</si>
  <si>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</si>
  <si>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</si>
  <si>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</si>
  <si>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</si>
  <si>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</si>
  <si>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</si>
  <si>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</si>
  <si>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</si>
  <si>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</si>
  <si>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</si>
  <si>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</si>
  <si>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</si>
  <si>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</si>
  <si>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</si>
  <si>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</si>
  <si>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</si>
  <si>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</si>
  <si>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</si>
  <si>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</si>
  <si>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</si>
  <si>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</si>
  <si>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</si>
  <si>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</si>
  <si>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</si>
  <si>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</si>
  <si>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</si>
  <si>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</si>
  <si>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</si>
  <si>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</si>
  <si>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</si>
  <si>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</si>
  <si>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</si>
  <si>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</si>
  <si>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</si>
  <si>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</si>
  <si>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</si>
  <si>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</si>
  <si>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</si>
  <si>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</si>
  <si>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</si>
  <si>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</si>
  <si>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</si>
  <si>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</si>
  <si>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</si>
  <si>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</si>
  <si>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</si>
  <si>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</si>
  <si>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</si>
  <si>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</si>
  <si>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</si>
  <si>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</si>
  <si>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</si>
  <si>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</si>
  <si>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</si>
  <si>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</si>
  <si>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</si>
  <si>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</si>
  <si>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</si>
  <si>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</si>
  <si>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</si>
  <si>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</si>
  <si>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</si>
  <si>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</si>
  <si>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</si>
  <si>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</si>
  <si>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</si>
  <si>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</si>
  <si>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</si>
  <si>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</si>
  <si>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</si>
  <si>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</si>
  <si>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</si>
  <si>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</si>
  <si>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</si>
  <si>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</si>
  <si>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</si>
  <si>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</si>
  <si>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</si>
  <si>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</si>
  <si>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</si>
  <si>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</si>
  <si>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</si>
  <si>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</si>
  <si>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</si>
  <si>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</si>
  <si>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</si>
  <si>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</si>
  <si>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</si>
  <si>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</si>
  <si>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</si>
  <si>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</si>
  <si>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</si>
  <si>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</si>
  <si>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</si>
  <si>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</si>
  <si>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</si>
  <si>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</si>
  <si>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</si>
  <si>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</si>
  <si>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</si>
  <si>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</si>
  <si>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</si>
  <si>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</si>
  <si>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</si>
  <si>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</si>
  <si>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</si>
  <si>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</si>
  <si>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</si>
  <si>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</si>
  <si>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</si>
  <si>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</si>
  <si>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</si>
  <si>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</si>
  <si>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</si>
  <si>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</si>
  <si>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</si>
  <si>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</si>
  <si>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</si>
  <si>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</si>
  <si>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</si>
  <si>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</si>
  <si>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</si>
  <si>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</si>
  <si>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</si>
  <si>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</si>
  <si>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</si>
  <si>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</si>
  <si>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</si>
  <si>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</si>
  <si>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</si>
  <si>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</si>
  <si>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</si>
  <si>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</si>
  <si>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</si>
  <si>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</si>
  <si>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</si>
  <si>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</si>
  <si>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</si>
  <si>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</si>
  <si>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</si>
  <si>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</si>
  <si>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</si>
  <si>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</si>
  <si>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</si>
  <si>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</si>
  <si>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</si>
  <si>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</si>
  <si>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</si>
  <si>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</si>
  <si>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</si>
  <si>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</si>
  <si>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</si>
  <si>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</si>
  <si>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</si>
  <si>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</si>
  <si>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</si>
  <si>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</si>
  <si>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</si>
  <si>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</si>
  <si>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</si>
  <si>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</si>
  <si>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</si>
  <si>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</si>
  <si>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</si>
  <si>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</si>
  <si>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</si>
  <si>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</si>
  <si>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</si>
  <si>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</si>
  <si>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</si>
  <si>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</si>
  <si>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</si>
  <si>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</si>
  <si>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</si>
  <si>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</si>
  <si>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</si>
  <si>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</si>
  <si>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</si>
  <si>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</si>
  <si>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</si>
  <si>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</si>
  <si>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</si>
  <si>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</si>
  <si>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</si>
  <si>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</si>
  <si>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</si>
  <si>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</si>
  <si>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</si>
  <si>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</si>
  <si>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</si>
  <si>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</si>
  <si>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</si>
  <si>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</si>
  <si>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</si>
  <si>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</si>
  <si>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</si>
  <si>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</si>
  <si>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</si>
  <si>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</si>
  <si>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</si>
  <si>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</si>
  <si>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</si>
  <si>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</si>
  <si>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</si>
  <si>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</si>
  <si>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</si>
  <si>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</si>
  <si>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</si>
  <si>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</si>
  <si>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</si>
  <si>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</si>
  <si>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</si>
  <si>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</si>
  <si>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</si>
  <si>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</si>
  <si>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</si>
  <si>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</si>
  <si>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</si>
  <si>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</si>
  <si>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</si>
  <si>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</si>
  <si>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</si>
  <si>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</si>
  <si>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</si>
  <si>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</si>
  <si>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</si>
  <si>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</si>
  <si>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</si>
  <si>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</si>
  <si>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</si>
  <si>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</si>
  <si>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</si>
  <si>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</si>
  <si>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</si>
  <si>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</si>
  <si>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</si>
  <si>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</si>
  <si>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</si>
  <si>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</si>
  <si>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</si>
  <si>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</si>
  <si>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</si>
  <si>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</si>
  <si>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</si>
  <si>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</si>
  <si>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</si>
  <si>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</si>
  <si>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</si>
  <si>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</si>
  <si>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</si>
  <si>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</si>
  <si>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</si>
  <si>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</si>
  <si>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</si>
  <si>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</si>
  <si>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</si>
  <si>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</si>
  <si>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</si>
  <si>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</si>
  <si>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</si>
  <si>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</si>
  <si>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</si>
  <si>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</si>
  <si>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</si>
  <si>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</si>
  <si>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</si>
  <si>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</si>
  <si>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</si>
  <si>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</si>
  <si>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</si>
  <si>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</si>
  <si>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</si>
  <si>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</si>
  <si>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</si>
  <si>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</si>
  <si>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</si>
  <si>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</si>
  <si>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</si>
  <si>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</si>
  <si>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</si>
  <si>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</si>
  <si>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</si>
  <si>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</si>
  <si>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</si>
  <si>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</si>
  <si>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</si>
  <si>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</si>
  <si>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</si>
  <si>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</si>
  <si>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</si>
  <si>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</si>
  <si>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</si>
  <si>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</si>
  <si>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</si>
  <si>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</si>
  <si>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</si>
  <si>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</si>
  <si>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</si>
  <si>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</si>
  <si>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</si>
  <si>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</si>
  <si>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</si>
  <si>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</si>
  <si>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</si>
  <si>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</si>
  <si>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</si>
  <si>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</si>
  <si>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</si>
  <si>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</si>
  <si>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</si>
  <si>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</si>
  <si>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</si>
  <si>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</si>
  <si>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</si>
  <si>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</si>
  <si>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</si>
  <si>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</si>
  <si>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</si>
  <si>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</si>
  <si>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</si>
  <si>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</si>
  <si>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</si>
  <si>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</si>
  <si>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</si>
  <si>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</si>
  <si>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</si>
  <si>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</si>
  <si>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</si>
  <si>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</si>
  <si>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</si>
  <si>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</si>
  <si>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</si>
  <si>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</si>
  <si>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</si>
  <si>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</si>
  <si>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</si>
  <si>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</si>
  <si>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</si>
  <si>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</si>
  <si>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</si>
  <si>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</si>
  <si>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</si>
  <si>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</si>
  <si>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</si>
  <si>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</si>
  <si>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</si>
  <si>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</si>
  <si>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</si>
  <si>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</si>
  <si>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</si>
  <si>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</si>
  <si>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</si>
  <si>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</si>
  <si>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</si>
  <si>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</si>
  <si>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</si>
  <si>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</si>
  <si>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</si>
  <si>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</si>
  <si>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</si>
  <si>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</si>
  <si>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</si>
  <si>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</si>
  <si>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</si>
  <si>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</si>
  <si>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</si>
  <si>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</si>
  <si>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</si>
  <si>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</si>
  <si>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</si>
  <si>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</si>
  <si>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</si>
  <si>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</si>
  <si>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</si>
  <si>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</si>
  <si>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</si>
  <si>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</si>
  <si>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</si>
  <si>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</si>
  <si>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</si>
  <si>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</si>
  <si>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</si>
  <si>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</si>
  <si>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</si>
  <si>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</si>
  <si>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</si>
  <si>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</si>
  <si>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</si>
  <si>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</si>
  <si>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</si>
  <si>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</si>
  <si>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</si>
  <si>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</si>
  <si>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</si>
  <si>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</si>
  <si>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</si>
  <si>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</si>
  <si>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</si>
  <si>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</si>
  <si>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</si>
  <si>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</si>
  <si>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</si>
  <si>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</si>
  <si>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</si>
  <si>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</si>
  <si>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</si>
  <si>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</si>
  <si>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</si>
  <si>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</si>
  <si>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</si>
  <si>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</si>
  <si>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</si>
  <si>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</si>
  <si>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</si>
  <si>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</si>
  <si>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</si>
  <si>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</si>
  <si>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</si>
  <si>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</si>
  <si>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</si>
  <si>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</si>
  <si>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</si>
  <si>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</si>
  <si>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</si>
  <si>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</si>
  <si>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</si>
  <si>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</si>
  <si>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</si>
  <si>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</si>
  <si>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</si>
  <si>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</si>
  <si>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</si>
  <si>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</si>
  <si>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</si>
  <si>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</si>
  <si>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</si>
  <si>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</si>
  <si>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</si>
  <si>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</si>
  <si>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</si>
  <si>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</si>
  <si>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</si>
  <si>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</si>
  <si>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</si>
  <si>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</si>
  <si>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</si>
  <si>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</si>
  <si>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</si>
  <si>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</si>
  <si>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</si>
  <si>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</si>
  <si>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</si>
  <si>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</si>
  <si>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</si>
  <si>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</si>
  <si>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</si>
  <si>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</si>
  <si>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</si>
  <si>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</si>
  <si>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</si>
  <si>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</si>
  <si>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</si>
  <si>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</si>
  <si>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</si>
  <si>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</si>
  <si>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</si>
  <si>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</si>
  <si>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</si>
  <si>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</si>
  <si>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</si>
  <si>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</si>
  <si>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</si>
  <si>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</si>
  <si>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</si>
  <si>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</si>
  <si>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</si>
  <si>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</si>
  <si>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</si>
  <si>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</si>
  <si>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</si>
  <si>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</si>
  <si>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</si>
  <si>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</si>
  <si>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</si>
  <si>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</si>
  <si>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</si>
  <si>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</si>
  <si>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</si>
  <si>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</si>
  <si>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</si>
  <si>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</si>
  <si>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</si>
  <si>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</si>
  <si>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</si>
  <si>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</si>
  <si>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</si>
  <si>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</si>
  <si>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</si>
  <si>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</si>
  <si>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</si>
  <si>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</si>
  <si>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</si>
  <si>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</si>
  <si>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</si>
  <si>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</si>
  <si>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</si>
  <si>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</si>
  <si>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</si>
  <si>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</si>
  <si>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</si>
  <si>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</si>
  <si>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</si>
  <si>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</si>
  <si>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</si>
  <si>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</si>
  <si>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</si>
  <si>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</si>
  <si>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</si>
  <si>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</si>
  <si>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</si>
  <si>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</si>
  <si>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</si>
  <si>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</si>
  <si>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</si>
  <si>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</si>
  <si>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</si>
  <si>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</si>
  <si>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</si>
  <si>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</si>
  <si>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</si>
  <si>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</si>
  <si>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</si>
  <si>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</si>
  <si>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</si>
  <si>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</si>
  <si>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</si>
  <si>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</si>
  <si>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</si>
  <si>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</si>
  <si>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</si>
  <si>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</si>
  <si>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</si>
  <si>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</si>
  <si>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</si>
  <si>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</si>
  <si>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</si>
  <si>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</si>
  <si>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</si>
  <si>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</si>
  <si>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</si>
  <si>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</si>
  <si>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</si>
  <si>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</si>
  <si>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</si>
  <si>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</si>
  <si>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</si>
  <si>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</si>
  <si>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</si>
  <si>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</si>
  <si>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</si>
  <si>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</si>
  <si>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</si>
  <si>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</si>
  <si>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</si>
  <si>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</si>
  <si>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</si>
  <si>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</si>
  <si>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</si>
  <si>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</si>
  <si>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</si>
  <si>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</si>
  <si>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</si>
  <si>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</si>
  <si>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</si>
  <si>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</si>
  <si>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</si>
  <si>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</si>
  <si>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</si>
  <si>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</si>
  <si>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</si>
  <si>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</si>
  <si>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</si>
  <si>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</si>
  <si>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</si>
  <si>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</si>
  <si>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</si>
  <si>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</si>
  <si>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</si>
  <si>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</si>
  <si>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</si>
  <si>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</si>
  <si>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</si>
  <si>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</si>
  <si>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</si>
  <si>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</si>
  <si>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</si>
  <si>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</si>
  <si>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</si>
  <si>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</si>
  <si>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</si>
  <si>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</si>
  <si>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</si>
  <si>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</si>
  <si>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</si>
  <si>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</si>
  <si>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</si>
  <si>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</si>
  <si>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</si>
  <si>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</si>
  <si>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</si>
  <si>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</si>
  <si>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</si>
  <si>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</si>
  <si>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</si>
  <si>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</si>
  <si>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</si>
  <si>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</si>
  <si>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</si>
  <si>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</si>
  <si>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</si>
  <si>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</si>
  <si>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</si>
  <si>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</si>
  <si>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</si>
  <si>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</si>
  <si>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</si>
  <si>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</si>
  <si>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</si>
  <si>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</si>
  <si>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</si>
  <si>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</si>
  <si>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</si>
  <si>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</si>
  <si>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</si>
  <si>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</si>
  <si>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</si>
  <si>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</si>
  <si>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</si>
  <si>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</si>
  <si>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</si>
  <si>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</si>
  <si>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</si>
  <si>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</si>
  <si>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</si>
  <si>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</si>
  <si>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</si>
  <si>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</si>
  <si>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</si>
  <si>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</si>
  <si>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</si>
  <si>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</si>
  <si>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</si>
  <si>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</si>
  <si>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</si>
  <si>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</si>
  <si>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</si>
  <si>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</si>
  <si>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</si>
  <si>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</si>
  <si>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</si>
  <si>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</si>
  <si>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</si>
  <si>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</si>
  <si>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</si>
  <si>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</si>
  <si>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</si>
  <si>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</si>
  <si>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</si>
  <si>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</si>
  <si>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</si>
  <si>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</si>
  <si>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</si>
  <si>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</si>
  <si>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</si>
  <si>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</si>
  <si>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</si>
  <si>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</si>
  <si>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</si>
  <si>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</si>
  <si>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</si>
  <si>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</si>
  <si>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</si>
  <si>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</si>
  <si>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</si>
  <si>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</si>
  <si>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</si>
  <si>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</si>
  <si>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</si>
  <si>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</si>
  <si>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</si>
  <si>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</si>
  <si>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</si>
  <si>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</si>
  <si>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</si>
  <si>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</si>
  <si>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</si>
  <si>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</si>
  <si>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</si>
  <si>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</si>
  <si>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</si>
  <si>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</si>
  <si>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</si>
  <si>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</si>
  <si>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</si>
  <si>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</si>
  <si>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</si>
  <si>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</si>
  <si>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</si>
  <si>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</si>
  <si>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</si>
  <si>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</si>
  <si>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</si>
  <si>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</si>
  <si>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</si>
  <si>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</si>
  <si>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</si>
  <si>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</si>
  <si>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</si>
  <si>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</si>
  <si>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</si>
  <si>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</si>
  <si>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</si>
  <si>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</si>
  <si>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</si>
  <si>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</si>
  <si>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</si>
  <si>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</si>
  <si>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</si>
  <si>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</si>
  <si>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</si>
  <si>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</si>
  <si>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</si>
  <si>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</si>
  <si>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</si>
  <si>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</si>
  <si>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</si>
  <si>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</si>
  <si>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</si>
  <si>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</si>
  <si>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</si>
  <si>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</si>
  <si>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</si>
  <si>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</si>
  <si>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</si>
  <si>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</si>
  <si>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</si>
  <si>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</si>
  <si>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</si>
  <si>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</si>
  <si>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</si>
  <si>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</si>
  <si>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</si>
  <si>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</si>
  <si>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</si>
  <si>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</si>
  <si>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</si>
  <si>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</si>
  <si>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</si>
  <si>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</si>
  <si>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</si>
  <si>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</si>
  <si>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</si>
  <si>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</si>
  <si>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</si>
  <si>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</si>
  <si>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</si>
  <si>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</si>
  <si>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</si>
  <si>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</si>
  <si>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</si>
  <si>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</si>
  <si>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</si>
  <si>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</si>
  <si>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</si>
  <si>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</si>
  <si>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</si>
  <si>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</si>
  <si>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</si>
  <si>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</si>
  <si>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</si>
  <si>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</si>
  <si>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</si>
  <si>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</si>
  <si>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</si>
  <si>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</si>
  <si>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</si>
  <si>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</si>
  <si>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</si>
  <si>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</si>
  <si>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</si>
  <si>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</si>
  <si>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</si>
  <si>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</si>
  <si>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</si>
  <si>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</si>
  <si>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</si>
  <si>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</si>
  <si>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</si>
  <si>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</si>
  <si>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</si>
  <si>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</si>
  <si>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</si>
  <si>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</si>
  <si>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</si>
  <si>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</si>
  <si>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</si>
  <si>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</si>
  <si>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</si>
  <si>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</si>
  <si>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</si>
  <si>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</si>
  <si>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</si>
  <si>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</si>
  <si>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</si>
  <si>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</si>
  <si>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</si>
  <si>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</si>
  <si>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</si>
  <si>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</si>
  <si>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</si>
  <si>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</si>
  <si>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</si>
  <si>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</si>
  <si>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</si>
  <si>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</si>
  <si>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</si>
  <si>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</si>
  <si>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</si>
  <si>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</si>
  <si>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</si>
  <si>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</si>
  <si>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</si>
  <si>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</si>
  <si>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</si>
  <si>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</si>
  <si>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</si>
  <si>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</si>
  <si>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</si>
  <si>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</si>
  <si>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</si>
  <si>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</si>
  <si>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</si>
  <si>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</si>
  <si>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</si>
  <si>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</si>
  <si>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</si>
  <si>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</si>
  <si>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</si>
  <si>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</si>
  <si>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</si>
  <si>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</si>
  <si>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</si>
  <si>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</si>
  <si>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</si>
  <si>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</si>
  <si>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</si>
  <si>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</si>
  <si>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</si>
  <si>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</si>
  <si>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</si>
  <si>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</si>
  <si>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</si>
  <si>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</si>
  <si>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</si>
  <si>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</si>
  <si>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</si>
  <si>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</si>
  <si>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</si>
  <si>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</si>
  <si>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</si>
  <si>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</si>
  <si>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</si>
  <si>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</si>
  <si>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</si>
  <si>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</si>
  <si>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</si>
  <si>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</si>
  <si>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</si>
  <si>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</si>
  <si>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</si>
  <si>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</si>
  <si>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</si>
  <si>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</si>
  <si>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</si>
  <si>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</si>
  <si>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</si>
  <si>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</si>
  <si>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</si>
  <si>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</si>
  <si>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</si>
  <si>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</si>
  <si>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</si>
  <si>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</si>
  <si>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</si>
  <si>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</si>
  <si>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</si>
  <si>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</si>
  <si>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</si>
  <si>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</si>
  <si>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</si>
  <si>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</si>
  <si>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</si>
  <si>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</si>
  <si>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</si>
  <si>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</si>
  <si>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</si>
  <si>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</si>
  <si>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</si>
  <si>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</si>
  <si>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</si>
  <si>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</si>
  <si>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</si>
  <si>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</si>
  <si>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</si>
  <si>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</si>
  <si>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</si>
  <si>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</si>
  <si>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</si>
  <si>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</si>
  <si>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</si>
  <si>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</si>
  <si>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</si>
  <si>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</si>
  <si>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</si>
  <si>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</si>
  <si>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</si>
  <si>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</si>
  <si>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</si>
  <si>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</si>
  <si>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</si>
  <si>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</si>
  <si>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</si>
  <si>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</si>
  <si>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</si>
  <si>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</si>
  <si>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</si>
  <si>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</si>
  <si>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</si>
  <si>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</si>
  <si>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</si>
  <si>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</si>
  <si>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</si>
  <si>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</si>
  <si>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</si>
  <si>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</si>
  <si>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</si>
  <si>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</si>
  <si>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</si>
  <si>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</si>
  <si>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</si>
  <si>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</si>
  <si>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</si>
  <si>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</si>
  <si>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</si>
  <si>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</si>
  <si>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</si>
  <si>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</si>
  <si>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</si>
  <si>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</si>
  <si>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</si>
  <si>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</si>
  <si>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</si>
  <si>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</si>
  <si>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</si>
  <si>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</si>
  <si>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</si>
  <si>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</si>
  <si>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</si>
  <si>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</si>
  <si>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</si>
  <si>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</si>
  <si>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</si>
  <si>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</si>
  <si>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</si>
  <si>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</si>
  <si>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</si>
  <si>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</si>
  <si>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</si>
  <si>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</si>
  <si>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</si>
  <si>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</si>
  <si>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</si>
  <si>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</si>
  <si>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</si>
  <si>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</si>
  <si>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</si>
  <si>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</si>
  <si>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</si>
  <si>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</si>
  <si>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</si>
  <si>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</si>
  <si>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</si>
  <si>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</si>
  <si>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</si>
  <si>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</si>
  <si>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</si>
  <si>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</si>
  <si>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</si>
  <si>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</si>
  <si>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</si>
  <si>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</si>
  <si>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</si>
  <si>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</si>
  <si>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</si>
  <si>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</si>
  <si>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</si>
  <si>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</si>
  <si>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</si>
  <si>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</si>
  <si>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</si>
  <si>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</si>
  <si>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</si>
  <si>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</si>
  <si>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</si>
  <si>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</si>
  <si>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</si>
  <si>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</si>
  <si>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</si>
  <si>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</si>
  <si>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</si>
  <si>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</si>
  <si>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</si>
  <si>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</si>
  <si>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</si>
  <si>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</si>
  <si>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</si>
  <si>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</si>
  <si>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</si>
  <si>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</si>
  <si>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</si>
  <si>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</si>
  <si>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</si>
  <si>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</si>
  <si>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</si>
  <si>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</si>
  <si>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</si>
  <si>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</si>
  <si>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</si>
  <si>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</si>
  <si>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</si>
  <si>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</si>
  <si>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</si>
  <si>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</si>
  <si>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</si>
  <si>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</si>
  <si>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</si>
  <si>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</si>
  <si>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</si>
  <si>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</si>
  <si>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</si>
  <si>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</si>
  <si>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</si>
  <si>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</si>
  <si>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</si>
  <si>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</si>
  <si>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</si>
  <si>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</si>
  <si>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</si>
  <si>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</si>
  <si>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</si>
  <si>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</si>
  <si>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</si>
  <si>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</si>
  <si>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</si>
  <si>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</si>
  <si>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</si>
  <si>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</si>
  <si>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</si>
  <si>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</si>
  <si>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</si>
  <si>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</si>
  <si>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</si>
  <si>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</si>
  <si>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</si>
  <si>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</si>
  <si>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</si>
  <si>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</si>
  <si>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</si>
  <si>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</si>
  <si>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</si>
  <si>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</si>
  <si>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</si>
  <si>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</si>
  <si>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</si>
  <si>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</si>
  <si>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</si>
  <si>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</si>
  <si>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</si>
  <si>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</si>
  <si>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</si>
  <si>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</si>
  <si>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</si>
  <si>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</si>
  <si>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</si>
  <si>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</si>
  <si>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</si>
  <si>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</si>
  <si>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</si>
  <si>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</si>
  <si>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</si>
  <si>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</si>
  <si>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</si>
  <si>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</si>
  <si>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</si>
  <si>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</si>
  <si>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</si>
  <si>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</si>
  <si>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</si>
  <si>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</si>
  <si>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</si>
  <si>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</si>
  <si>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</si>
  <si>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</si>
  <si>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</si>
  <si>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</si>
  <si>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</si>
  <si>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</si>
  <si>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</si>
  <si>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</si>
  <si>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</si>
  <si>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</si>
  <si>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</si>
  <si>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</si>
  <si>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</si>
  <si>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</si>
  <si>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</si>
  <si>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</si>
  <si>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</si>
  <si>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</si>
  <si>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</si>
  <si>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</si>
  <si>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</si>
  <si>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</si>
  <si>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</si>
  <si>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</si>
  <si>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</si>
  <si>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</si>
  <si>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</si>
  <si>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</si>
  <si>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</si>
  <si>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</si>
  <si>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</si>
  <si>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</si>
  <si>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</si>
  <si>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</si>
  <si>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</si>
  <si>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</si>
  <si>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</si>
  <si>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</si>
  <si>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</si>
  <si>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</si>
  <si>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</si>
  <si>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</si>
  <si>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</si>
  <si>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</si>
  <si>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</si>
  <si>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</si>
  <si>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</si>
  <si>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</si>
  <si>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</si>
  <si>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</si>
  <si>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</si>
  <si>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</si>
  <si>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</si>
  <si>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</si>
  <si>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</si>
  <si>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</si>
  <si>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</si>
  <si>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</si>
  <si>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</si>
  <si>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</si>
  <si>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</si>
  <si>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</si>
  <si>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</si>
  <si>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</si>
  <si>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</si>
  <si>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</si>
  <si>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</si>
  <si>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</si>
  <si>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</si>
  <si>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</si>
  <si>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</si>
  <si>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</si>
  <si>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</si>
  <si>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</si>
  <si>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</si>
  <si>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</si>
  <si>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</si>
  <si>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</si>
  <si>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</si>
  <si>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</si>
  <si>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</si>
  <si>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</si>
  <si>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</si>
  <si>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</si>
  <si>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</si>
  <si>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</si>
  <si>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</si>
  <si>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</si>
  <si>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</si>
  <si>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</si>
  <si>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</si>
  <si>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</si>
  <si>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</si>
  <si>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</si>
  <si>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</si>
  <si>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</si>
  <si>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</si>
  <si>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</si>
  <si>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</si>
  <si>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</si>
  <si>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</si>
  <si>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</si>
  <si>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</si>
  <si>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</si>
  <si>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</si>
  <si>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</si>
  <si>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</si>
  <si>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</si>
  <si>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</si>
  <si>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</si>
  <si>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</si>
  <si>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</si>
  <si>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</si>
  <si>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</si>
  <si>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</si>
  <si>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</si>
  <si>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</si>
  <si>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</si>
  <si>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</si>
  <si>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</si>
  <si>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</si>
  <si>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</si>
  <si>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</si>
  <si>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</si>
  <si>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</si>
  <si>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</si>
  <si>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</si>
  <si>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</si>
  <si>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</si>
  <si>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</si>
  <si>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</si>
  <si>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</si>
  <si>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</si>
  <si>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</si>
  <si>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</si>
  <si>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</si>
  <si>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</si>
  <si>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</si>
  <si>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</si>
  <si>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</si>
  <si>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</si>
  <si>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</si>
  <si>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</si>
  <si>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</si>
  <si>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</si>
  <si>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</si>
  <si>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</si>
  <si>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</si>
  <si>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</si>
  <si>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</si>
  <si>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</si>
  <si>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</si>
  <si>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</si>
  <si>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</si>
  <si>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</si>
  <si>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</si>
  <si>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</si>
  <si>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</si>
  <si>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</si>
  <si>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</si>
  <si>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</si>
  <si>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</si>
  <si>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</si>
  <si>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</si>
  <si>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</si>
  <si>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</si>
  <si>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</si>
  <si>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</si>
  <si>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</si>
  <si>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</si>
  <si>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</si>
  <si>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</si>
  <si>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</si>
  <si>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</si>
  <si>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</si>
  <si>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</si>
  <si>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</si>
  <si>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</si>
  <si>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</si>
  <si>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</si>
  <si>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</si>
  <si>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</si>
  <si>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</si>
  <si>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</si>
  <si>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</si>
  <si>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</si>
  <si>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</si>
  <si>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</si>
  <si>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</si>
  <si>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</si>
  <si>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</si>
  <si>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</si>
  <si>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</si>
  <si>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</si>
  <si>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</si>
  <si>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</si>
  <si>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</si>
  <si>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</si>
  <si>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</si>
  <si>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</si>
  <si>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</si>
  <si>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</si>
  <si>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</si>
  <si>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</si>
  <si>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</si>
  <si>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</si>
  <si>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</si>
  <si>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</si>
  <si>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</si>
  <si>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</si>
  <si>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</si>
  <si>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</si>
  <si>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</si>
  <si>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</si>
  <si>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</si>
  <si>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</si>
  <si>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</si>
  <si>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</si>
  <si>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</si>
  <si>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</si>
  <si>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</si>
  <si>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</si>
  <si>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</si>
  <si>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</si>
  <si>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</si>
  <si>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</si>
  <si>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</si>
  <si>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</si>
  <si>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</si>
  <si>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</si>
  <si>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</si>
  <si>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</si>
  <si>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</si>
  <si>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</si>
  <si>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</si>
  <si>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</si>
  <si>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</si>
  <si>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</si>
  <si>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</si>
  <si>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</si>
  <si>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</si>
  <si>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</si>
  <si>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</si>
  <si>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</si>
  <si>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</si>
  <si>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</si>
  <si>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</si>
  <si>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</si>
  <si>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</si>
  <si>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</si>
  <si>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</si>
  <si>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</si>
  <si>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</si>
  <si>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</si>
  <si>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</si>
  <si>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</si>
  <si>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</si>
  <si>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</si>
  <si>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</si>
  <si>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</si>
  <si>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</si>
  <si>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</si>
  <si>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</si>
  <si>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</si>
  <si>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</si>
  <si>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</si>
  <si>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</si>
  <si>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</si>
  <si>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</si>
  <si>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</si>
  <si>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</si>
  <si>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</si>
  <si>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</si>
  <si>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</si>
  <si>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</si>
  <si>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</si>
  <si>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</si>
  <si>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</si>
  <si>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</si>
  <si>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</si>
  <si>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</si>
  <si>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</si>
  <si>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</si>
  <si>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</si>
  <si>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</si>
  <si>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</si>
  <si>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</si>
  <si>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</si>
  <si>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</si>
  <si>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</si>
  <si>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</si>
  <si>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</si>
  <si>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</si>
  <si>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</si>
  <si>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</si>
  <si>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</si>
  <si>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</si>
  <si>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</si>
  <si>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</si>
  <si>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</si>
  <si>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</si>
  <si>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</si>
  <si>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</si>
  <si>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</si>
  <si>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</si>
  <si>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</si>
  <si>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</si>
  <si>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</si>
  <si>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</si>
  <si>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</si>
  <si>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</si>
  <si>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</si>
  <si>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</si>
  <si>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</si>
  <si>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</si>
  <si>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</si>
  <si>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</si>
  <si>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</si>
  <si>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</si>
  <si>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</si>
  <si>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</si>
  <si>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</si>
  <si>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</si>
  <si>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</si>
  <si>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</si>
  <si>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</si>
  <si>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</si>
  <si>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</si>
  <si>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</si>
  <si>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</si>
  <si>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</si>
  <si>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</si>
  <si>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</si>
  <si>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</si>
  <si>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</si>
  <si>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</si>
  <si>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</si>
  <si>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</si>
  <si>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</si>
  <si>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</si>
  <si>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</si>
  <si>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</si>
  <si>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</si>
  <si>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</si>
  <si>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</si>
  <si>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</si>
  <si>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</si>
  <si>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</si>
  <si>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</si>
  <si>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</si>
  <si>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</si>
  <si>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</si>
  <si>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</si>
  <si>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</si>
  <si>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</si>
  <si>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</si>
  <si>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</si>
  <si>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</si>
  <si>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</si>
  <si>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</si>
  <si>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</si>
  <si>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</si>
  <si>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</si>
  <si>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</si>
  <si>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</si>
  <si>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</si>
  <si>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</si>
  <si>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</si>
  <si>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</si>
  <si>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</si>
  <si>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</si>
  <si>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</si>
  <si>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</si>
  <si>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</si>
  <si>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</si>
  <si>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</si>
  <si>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</si>
  <si>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</si>
  <si>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</si>
  <si>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</si>
  <si>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</si>
  <si>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</si>
  <si>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</si>
  <si>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</si>
  <si>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</si>
  <si>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</si>
  <si>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</si>
  <si>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</si>
  <si>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</si>
  <si>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</si>
  <si>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</si>
  <si>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</si>
  <si>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</si>
  <si>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</si>
  <si>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</si>
  <si>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</si>
  <si>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</si>
  <si>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</si>
  <si>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</si>
  <si>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</si>
  <si>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</si>
  <si>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</si>
  <si>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</si>
  <si>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</si>
  <si>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</si>
  <si>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</si>
  <si>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</si>
  <si>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</si>
  <si>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</si>
  <si>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</si>
  <si>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</si>
  <si>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</si>
  <si>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</si>
  <si>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</si>
  <si>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</si>
  <si>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</si>
  <si>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</si>
  <si>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</si>
  <si>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</si>
  <si>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</si>
  <si>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</si>
  <si>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</si>
  <si>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</si>
  <si>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</si>
  <si>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</si>
  <si>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</si>
  <si>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</si>
  <si>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</si>
  <si>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</si>
  <si>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</si>
  <si>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</si>
  <si>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</si>
  <si>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</si>
  <si>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</si>
  <si>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</si>
  <si>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</si>
  <si>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</si>
  <si>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</si>
  <si>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</si>
  <si>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</si>
  <si>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</si>
  <si>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</si>
  <si>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</si>
  <si>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</si>
  <si>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</si>
  <si>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</si>
  <si>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</si>
  <si>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</si>
  <si>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</si>
  <si>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</si>
  <si>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</si>
  <si>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</si>
  <si>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</si>
  <si>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</si>
  <si>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</si>
  <si>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</si>
  <si>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</si>
  <si>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</si>
  <si>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</si>
  <si>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</si>
  <si>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</si>
  <si>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</si>
  <si>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</si>
  <si>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</si>
  <si>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</si>
  <si>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</si>
  <si>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</si>
  <si>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</si>
  <si>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</si>
  <si>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</si>
  <si>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</si>
  <si>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</si>
  <si>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</si>
  <si>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</si>
  <si>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</si>
  <si>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</si>
  <si>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</si>
  <si>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</si>
  <si>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</si>
  <si>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</si>
  <si>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</si>
  <si>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</si>
  <si>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</si>
  <si>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</si>
  <si>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</si>
  <si>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</si>
  <si>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</si>
  <si>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</si>
  <si>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</si>
  <si>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</si>
  <si>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</si>
  <si>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</si>
  <si>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</si>
  <si>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</si>
  <si>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</si>
  <si>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</si>
  <si>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</si>
  <si>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</si>
  <si>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</si>
  <si>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</si>
  <si>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</si>
  <si>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</si>
  <si>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</si>
  <si>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</si>
  <si>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</si>
  <si>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</si>
  <si>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</si>
  <si>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</si>
  <si>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</si>
  <si>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</si>
  <si>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</si>
  <si>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</si>
  <si>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</si>
  <si>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</si>
  <si>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</si>
  <si>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</si>
  <si>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</si>
  <si>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</si>
  <si>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</si>
  <si>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</si>
  <si>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</si>
  <si>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</si>
  <si>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</si>
  <si>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</si>
  <si>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</si>
  <si>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</si>
  <si>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</si>
  <si>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</si>
  <si>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</si>
  <si>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</si>
  <si>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</si>
  <si>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</si>
  <si>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</si>
  <si>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</si>
  <si>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</si>
  <si>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</si>
  <si>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</si>
  <si>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</si>
  <si>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</si>
  <si>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</si>
  <si>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</si>
  <si>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</si>
  <si>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</si>
  <si>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</si>
  <si>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</si>
  <si>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</si>
  <si>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</si>
  <si>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</si>
  <si>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</si>
  <si>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</si>
  <si>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</si>
  <si>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</si>
  <si>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</si>
  <si>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</si>
  <si>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</si>
  <si>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</si>
  <si>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</si>
  <si>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</si>
  <si>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</si>
  <si>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</si>
  <si>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</si>
  <si>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</si>
  <si>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</si>
  <si>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</si>
  <si>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</si>
  <si>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</si>
  <si>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</si>
  <si>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</si>
  <si>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</si>
  <si>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</si>
  <si>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</si>
  <si>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</si>
  <si>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</si>
  <si>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</si>
  <si>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</si>
  <si>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</si>
  <si>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</si>
  <si>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</si>
  <si>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</si>
  <si>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</si>
  <si>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</si>
  <si>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</si>
  <si>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</si>
  <si>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</si>
  <si>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</si>
  <si>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</si>
  <si>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</si>
  <si>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</si>
  <si>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</si>
  <si>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</si>
  <si>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</si>
  <si>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</si>
  <si>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</si>
  <si>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</si>
  <si>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</si>
  <si>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</si>
  <si>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</si>
  <si>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</si>
  <si>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</si>
  <si>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</si>
  <si>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</si>
  <si>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</si>
  <si>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</si>
  <si>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</si>
  <si>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</si>
  <si>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</si>
  <si>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</si>
  <si>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</si>
  <si>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</si>
  <si>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</si>
  <si>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</si>
  <si>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</si>
  <si>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</si>
  <si>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</si>
  <si>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</si>
  <si>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</si>
  <si>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</si>
  <si>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</si>
  <si>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</si>
  <si>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</si>
  <si>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</si>
  <si>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</si>
  <si>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</si>
  <si>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</si>
  <si>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</si>
  <si>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</si>
  <si>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</si>
  <si>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</si>
  <si>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</si>
  <si>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</si>
  <si>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</si>
  <si>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</si>
  <si>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</si>
  <si>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</si>
  <si>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</si>
  <si>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</si>
  <si>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</si>
  <si>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</si>
  <si>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</si>
  <si>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</si>
  <si>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</si>
  <si>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</si>
  <si>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</si>
  <si>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</si>
  <si>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</si>
  <si>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</si>
  <si>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</si>
  <si>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</si>
  <si>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</si>
  <si>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</si>
  <si>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</si>
  <si>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</si>
  <si>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</si>
  <si>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</si>
  <si>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</si>
  <si>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</si>
  <si>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</si>
  <si>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</si>
  <si>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</si>
  <si>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</si>
  <si>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</si>
  <si>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</si>
  <si>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</si>
  <si>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</si>
  <si>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</si>
  <si>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</si>
  <si>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</si>
  <si>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</si>
  <si>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</si>
  <si>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</si>
  <si>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</si>
  <si>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</si>
  <si>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</si>
  <si>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</si>
  <si>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</si>
  <si>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</si>
  <si>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</si>
  <si>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</si>
  <si>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</si>
  <si>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</si>
  <si>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</si>
  <si>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</si>
  <si>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</si>
  <si>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</si>
  <si>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</si>
  <si>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</si>
  <si>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</si>
  <si>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</si>
  <si>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</si>
  <si>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</si>
  <si>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</si>
  <si>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</si>
  <si>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</si>
  <si>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</si>
  <si>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</si>
  <si>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</si>
  <si>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</si>
  <si>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</si>
  <si>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</si>
  <si>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</si>
  <si>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</si>
  <si>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</si>
  <si>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</si>
  <si>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</si>
  <si>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</si>
  <si>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</si>
  <si>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</si>
  <si>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</si>
  <si>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</si>
  <si>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</si>
  <si>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</si>
  <si>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</si>
  <si>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</si>
  <si>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</si>
  <si>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</si>
  <si>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</si>
  <si>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</si>
  <si>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</si>
  <si>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</si>
  <si>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</si>
  <si>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</si>
  <si>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</si>
  <si>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</si>
  <si>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</si>
  <si>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</si>
  <si>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</si>
  <si>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</si>
  <si>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</si>
  <si>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</si>
  <si>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</si>
  <si>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</si>
  <si>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</si>
  <si>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</si>
  <si>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</si>
  <si>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</si>
  <si>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</si>
  <si>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</si>
  <si>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</si>
  <si>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</si>
  <si>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</si>
  <si>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</si>
  <si>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</si>
  <si>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</si>
  <si>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</si>
  <si>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</si>
  <si>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</si>
  <si>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</si>
  <si>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</si>
  <si>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</si>
  <si>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</si>
  <si>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</si>
  <si>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</si>
  <si>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</si>
  <si>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</si>
  <si>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</si>
  <si>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</si>
  <si>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</si>
  <si>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</si>
  <si>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</si>
  <si>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</si>
  <si>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</si>
  <si>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</si>
  <si>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</si>
  <si>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</si>
  <si>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</si>
  <si>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</si>
  <si>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</si>
  <si>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</si>
  <si>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</si>
  <si>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</si>
  <si>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</si>
  <si>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</si>
  <si>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</si>
  <si>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</si>
  <si>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</si>
  <si>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</si>
  <si>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</si>
  <si>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</si>
  <si>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</si>
  <si>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</si>
  <si>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</si>
  <si>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</si>
  <si>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</si>
  <si>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</si>
  <si>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</si>
  <si>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</si>
  <si>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</si>
  <si>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</si>
  <si>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</si>
  <si>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</si>
  <si>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</si>
  <si>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</si>
  <si>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</si>
  <si>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</si>
  <si>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</si>
  <si>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</si>
  <si>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</si>
  <si>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</si>
  <si>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</si>
  <si>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</si>
  <si>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</si>
  <si>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</si>
  <si>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</si>
  <si>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</si>
  <si>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</si>
  <si>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</si>
  <si>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</si>
  <si>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</si>
  <si>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</si>
  <si>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</si>
  <si>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</si>
  <si>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</si>
  <si>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</si>
  <si>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</si>
  <si>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</si>
  <si>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</si>
  <si>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</si>
  <si>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</si>
  <si>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</si>
  <si>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</si>
  <si>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</si>
  <si>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</si>
  <si>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</si>
  <si>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</si>
  <si>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</si>
  <si>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</si>
  <si>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</si>
  <si>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</si>
  <si>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</si>
  <si>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</si>
  <si>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</si>
  <si>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</si>
  <si>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</si>
  <si>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</si>
  <si>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</si>
  <si>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</si>
  <si>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</si>
  <si>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</si>
  <si>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</si>
  <si>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</si>
  <si>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</si>
  <si>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</si>
  <si>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</si>
  <si>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</si>
  <si>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</si>
  <si>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</si>
  <si>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</si>
  <si>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</si>
  <si>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</si>
  <si>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</si>
  <si>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</si>
  <si>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</si>
  <si>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</si>
  <si>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</si>
  <si>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</si>
  <si>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</si>
  <si>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</si>
  <si>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</si>
  <si>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</si>
  <si>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</si>
  <si>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</si>
  <si>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</si>
  <si>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</si>
  <si>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</si>
  <si>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</si>
  <si>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</si>
  <si>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</si>
  <si>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</si>
  <si>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</si>
  <si>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</si>
  <si>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</si>
  <si>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</si>
  <si>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</si>
  <si>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</si>
  <si>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</si>
  <si>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</si>
  <si>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</si>
  <si>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</si>
  <si>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</si>
  <si>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</si>
  <si>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</si>
  <si>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</si>
  <si>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</si>
  <si>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</si>
  <si>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</si>
  <si>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</si>
  <si>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</si>
  <si>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</si>
  <si>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</si>
  <si>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</si>
  <si>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</si>
  <si>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</si>
  <si>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</si>
  <si>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</si>
  <si>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</si>
  <si>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</si>
  <si>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</si>
  <si>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</si>
  <si>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</si>
  <si>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</si>
  <si>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</si>
  <si>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</si>
  <si>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</si>
  <si>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</si>
  <si>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</si>
  <si>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</si>
  <si>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</si>
  <si>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</si>
  <si>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</si>
  <si>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</si>
  <si>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</si>
  <si>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</si>
  <si>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</si>
  <si>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</si>
  <si>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</si>
  <si>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</si>
  <si>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</si>
  <si>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</si>
  <si>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</si>
  <si>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</si>
  <si>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</si>
  <si>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</si>
  <si>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</si>
  <si>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</si>
  <si>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</si>
  <si>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</si>
  <si>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</si>
  <si>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</si>
  <si>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</si>
  <si>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</si>
  <si>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</si>
  <si>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</si>
  <si>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</si>
  <si>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</si>
  <si>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</si>
  <si>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</si>
  <si>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</si>
  <si>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</si>
  <si>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</si>
  <si>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</si>
  <si>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</si>
  <si>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</si>
  <si>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</si>
  <si>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</si>
  <si>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</si>
  <si>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</si>
  <si>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</si>
  <si>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</si>
  <si>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</si>
  <si>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</si>
  <si>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</si>
  <si>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</si>
  <si>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</si>
  <si>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</si>
  <si>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</si>
  <si>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</si>
  <si>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</si>
  <si>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</si>
  <si>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</si>
  <si>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</si>
  <si>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</si>
  <si>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</si>
  <si>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</si>
  <si>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</si>
  <si>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</si>
  <si>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</si>
  <si>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</si>
  <si>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</si>
  <si>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</si>
  <si>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</si>
  <si>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</si>
  <si>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</si>
  <si>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</si>
  <si>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</si>
  <si>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</si>
  <si>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</si>
  <si>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</si>
  <si>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</si>
  <si>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</si>
  <si>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</si>
  <si>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</si>
  <si>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</si>
  <si>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</si>
  <si>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</si>
  <si>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</si>
  <si>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</si>
  <si>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</si>
  <si>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</si>
  <si>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</si>
  <si>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</si>
  <si>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</si>
  <si>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</si>
  <si>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</si>
  <si>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</si>
  <si>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</si>
  <si>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</si>
  <si>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</si>
  <si>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</si>
  <si>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</si>
  <si>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</si>
  <si>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</si>
  <si>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</si>
  <si>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</si>
  <si>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</si>
  <si>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</si>
  <si>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</si>
  <si>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</si>
  <si>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</si>
  <si>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</si>
  <si>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</si>
  <si>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</si>
  <si>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</si>
  <si>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</si>
  <si>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</si>
  <si>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</si>
  <si>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</si>
  <si>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</si>
  <si>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</si>
  <si>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</si>
  <si>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</si>
  <si>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</si>
  <si>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</si>
  <si>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</si>
  <si>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</si>
  <si>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</si>
  <si>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</si>
  <si>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</si>
  <si>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</si>
  <si>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</si>
  <si>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</si>
  <si>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</si>
  <si>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</si>
  <si>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</si>
  <si>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</si>
  <si>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</si>
  <si>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</si>
  <si>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</si>
  <si>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</si>
  <si>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</si>
  <si>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</si>
  <si>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</si>
  <si>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</si>
  <si>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</si>
  <si>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</si>
  <si>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</si>
  <si>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</si>
  <si>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</si>
  <si>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</si>
  <si>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</si>
  <si>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</si>
  <si>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</si>
  <si>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</si>
  <si>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</si>
  <si>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</si>
  <si>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</si>
  <si>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</si>
  <si>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</si>
  <si>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</si>
  <si>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</si>
  <si>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</si>
  <si>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</si>
  <si>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</si>
  <si>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</si>
  <si>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</si>
  <si>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</si>
  <si>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</si>
  <si>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</si>
  <si>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</si>
  <si>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</si>
  <si>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</si>
  <si>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</si>
  <si>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</si>
  <si>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</si>
  <si>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</si>
  <si>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</si>
  <si>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</si>
  <si>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</si>
  <si>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</si>
  <si>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</si>
  <si>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</si>
  <si>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</si>
  <si>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</si>
  <si>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</si>
  <si>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</si>
  <si>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</si>
  <si>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</si>
  <si>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</si>
  <si>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</si>
  <si>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</si>
  <si>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</si>
  <si>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</si>
  <si>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</si>
  <si>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</si>
  <si>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</si>
  <si>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</si>
  <si>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</si>
  <si>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</si>
  <si>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</si>
  <si>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</si>
  <si>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</si>
  <si>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</si>
  <si>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</si>
  <si>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</si>
  <si>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</si>
  <si>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</si>
  <si>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</si>
  <si>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</si>
  <si>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</si>
  <si>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</si>
  <si>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</si>
  <si>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</si>
  <si>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</si>
  <si>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</si>
  <si>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</si>
  <si>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</si>
  <si>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</si>
  <si>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</si>
  <si>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</si>
  <si>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</si>
  <si>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</si>
  <si>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</si>
  <si>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</si>
  <si>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</si>
  <si>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</si>
  <si>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</si>
  <si>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</si>
  <si>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</si>
  <si>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</si>
  <si>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</si>
  <si>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</si>
  <si>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</si>
  <si>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</si>
  <si>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</si>
  <si>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</si>
  <si>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</si>
  <si>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</si>
  <si>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</si>
  <si>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</si>
  <si>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</si>
  <si>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</si>
  <si>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</si>
  <si>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</si>
  <si>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</si>
  <si>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</si>
  <si>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</si>
  <si>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</si>
  <si>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</si>
  <si>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</si>
  <si>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</si>
  <si>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</si>
  <si>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</si>
  <si>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</si>
  <si>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</si>
  <si>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</si>
  <si>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</si>
  <si>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</si>
  <si>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</si>
  <si>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</si>
  <si>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</si>
  <si>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</si>
  <si>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</si>
  <si>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</si>
  <si>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</si>
  <si>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</si>
  <si>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</si>
  <si>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</si>
  <si>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</si>
  <si>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</si>
  <si>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</si>
  <si>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</si>
  <si>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</si>
  <si>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</si>
  <si>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</si>
  <si>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</si>
  <si>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</si>
  <si>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</si>
  <si>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</si>
  <si>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</si>
  <si>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</si>
  <si>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</si>
  <si>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</si>
  <si>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</si>
  <si>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</si>
  <si>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</si>
  <si>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</si>
  <si>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</si>
  <si>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</si>
  <si>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</si>
  <si>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</si>
  <si>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</si>
  <si>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</si>
  <si>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</si>
  <si>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</si>
  <si>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</si>
  <si>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</si>
  <si>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</si>
  <si>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</si>
  <si>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</si>
  <si>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</si>
  <si>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</si>
  <si>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</si>
  <si>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</si>
  <si>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</si>
  <si>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</si>
  <si>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</si>
  <si>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</si>
  <si>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</si>
  <si>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</si>
  <si>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</si>
  <si>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</si>
  <si>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</si>
  <si>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</si>
  <si>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</si>
  <si>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</si>
  <si>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</si>
  <si>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</si>
  <si>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</si>
  <si>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</si>
  <si>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</si>
  <si>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</si>
  <si>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</si>
  <si>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</si>
  <si>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</si>
  <si>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</si>
  <si>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</si>
  <si>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</si>
  <si>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</si>
  <si>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</si>
  <si>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</si>
  <si>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</si>
  <si>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</si>
  <si>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</si>
  <si>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</si>
  <si>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</si>
  <si>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</si>
  <si>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</si>
  <si>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</si>
  <si>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</si>
  <si>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</si>
  <si>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</si>
  <si>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</si>
  <si>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</si>
  <si>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</si>
  <si>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</si>
  <si>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</si>
  <si>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</si>
  <si>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</si>
  <si>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</si>
  <si>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</si>
  <si>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</si>
  <si>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</si>
  <si>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</si>
  <si>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</si>
  <si>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</si>
  <si>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</si>
  <si>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</si>
  <si>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</si>
  <si>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</si>
  <si>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</si>
  <si>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</si>
  <si>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</si>
  <si>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</si>
  <si>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</si>
  <si>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</si>
  <si>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</si>
  <si>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</si>
  <si>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</si>
  <si>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</si>
  <si>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</si>
  <si>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</si>
  <si>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</si>
  <si>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</si>
  <si>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</si>
  <si>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</si>
  <si>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</si>
  <si>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</si>
  <si>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</si>
  <si>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</si>
  <si>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</si>
  <si>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</si>
  <si>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</si>
  <si>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</si>
  <si>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</si>
  <si>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</si>
  <si>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</si>
  <si>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</si>
  <si>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</si>
  <si>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</si>
  <si>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</si>
  <si>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</si>
  <si>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</si>
  <si>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</si>
  <si>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</si>
  <si>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</si>
  <si>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</si>
  <si>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</si>
  <si>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</si>
  <si>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</si>
  <si>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</si>
  <si>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</si>
  <si>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</si>
  <si>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</si>
  <si>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</si>
  <si>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</si>
  <si>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</si>
  <si>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</si>
  <si>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</si>
  <si>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</si>
  <si>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</si>
  <si>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</si>
  <si>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</si>
  <si>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</si>
  <si>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</si>
  <si>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</si>
  <si>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</si>
  <si>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</si>
  <si>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</si>
  <si>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</si>
  <si>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</si>
  <si>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</si>
  <si>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</si>
  <si>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</si>
  <si>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</si>
  <si>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</si>
  <si>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</si>
  <si>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</si>
  <si>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</si>
  <si>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</si>
  <si>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</si>
  <si>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</si>
  <si>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</si>
  <si>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</si>
  <si>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</si>
  <si>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</si>
  <si>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</si>
  <si>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</si>
  <si>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</si>
  <si>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</si>
  <si>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</si>
  <si>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</si>
  <si>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</si>
  <si>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</si>
  <si>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</si>
  <si>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</si>
  <si>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</si>
  <si>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</si>
  <si>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</si>
  <si>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</si>
  <si>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</si>
  <si>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</si>
  <si>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</si>
  <si>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</si>
  <si>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</si>
  <si>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</si>
  <si>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</si>
  <si>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</si>
  <si>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</si>
  <si>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</si>
  <si>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</si>
  <si>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</si>
  <si>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</si>
  <si>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</si>
  <si>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</si>
  <si>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</si>
  <si>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</si>
  <si>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</si>
  <si>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</si>
  <si>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</si>
  <si>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</si>
  <si>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</si>
  <si>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</si>
  <si>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</si>
  <si>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</si>
  <si>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</si>
  <si>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</si>
  <si>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</si>
  <si>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</si>
  <si>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</si>
  <si>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</si>
  <si>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</si>
  <si>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</si>
  <si>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</si>
  <si>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</si>
  <si>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</si>
  <si>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</si>
  <si>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</si>
  <si>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</si>
  <si>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</si>
  <si>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</si>
  <si>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</si>
  <si>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</si>
  <si>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</si>
  <si>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</si>
  <si>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</si>
  <si>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</si>
  <si>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</si>
  <si>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</si>
  <si>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</si>
  <si>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</si>
  <si>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</si>
  <si>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</si>
  <si>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</si>
  <si>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</si>
  <si>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</si>
  <si>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</si>
  <si>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</si>
  <si>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</si>
  <si>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</si>
  <si>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</si>
  <si>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</si>
  <si>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</si>
  <si>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</si>
  <si>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</si>
  <si>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</si>
  <si>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</si>
  <si>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</si>
  <si>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</si>
  <si>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</si>
  <si>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</si>
  <si>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</si>
  <si>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</si>
  <si>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</si>
  <si>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</si>
  <si>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</si>
  <si>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</si>
  <si>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</si>
  <si>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</si>
  <si>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</si>
  <si>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</si>
  <si>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</si>
  <si>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</si>
  <si>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</si>
  <si>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</si>
  <si>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</si>
  <si>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</si>
  <si>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</si>
  <si>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</si>
  <si>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</si>
  <si>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</si>
  <si>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</si>
  <si>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</si>
  <si>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</si>
  <si>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</si>
  <si>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</si>
  <si>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</si>
  <si>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</si>
  <si>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</si>
  <si>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</si>
  <si>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</si>
  <si>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</si>
  <si>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</si>
  <si>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</si>
  <si>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</si>
  <si>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</si>
  <si>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</si>
  <si>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</si>
  <si>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</si>
  <si>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</si>
  <si>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</si>
  <si>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</si>
  <si>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</si>
  <si>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</si>
  <si>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</si>
  <si>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</si>
  <si>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</si>
  <si>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</si>
  <si>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</si>
  <si>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</si>
  <si>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</si>
  <si>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</si>
  <si>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</si>
  <si>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</si>
  <si>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</si>
  <si>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</si>
  <si>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</si>
  <si>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</si>
  <si>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</si>
  <si>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</si>
  <si>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</si>
  <si>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</si>
  <si>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</si>
  <si>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</si>
  <si>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</si>
  <si>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</si>
  <si>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</si>
  <si>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</si>
  <si>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</si>
  <si>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</si>
  <si>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</si>
  <si>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</si>
  <si>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</si>
  <si>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</si>
  <si>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</si>
  <si>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</si>
  <si>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</si>
  <si>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</si>
  <si>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</si>
  <si>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</si>
  <si>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</si>
  <si>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</si>
  <si>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</si>
  <si>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</si>
  <si>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</si>
  <si>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</si>
  <si>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</si>
  <si>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</si>
  <si>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</si>
  <si>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</si>
  <si>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</si>
  <si>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</si>
  <si>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</si>
  <si>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</si>
  <si>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</si>
  <si>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</si>
  <si>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</si>
  <si>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</si>
  <si>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</si>
  <si>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</si>
  <si>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</si>
  <si>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</si>
  <si>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</si>
  <si>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</si>
  <si>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</si>
  <si>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</si>
  <si>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</si>
  <si>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</si>
  <si>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</si>
  <si>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</si>
  <si>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</si>
  <si>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</si>
  <si>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</si>
  <si>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</si>
  <si>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</si>
  <si>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</si>
  <si>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</si>
  <si>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</si>
  <si>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</si>
  <si>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</si>
  <si>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</si>
  <si>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</si>
  <si>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</si>
  <si>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</si>
  <si>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</si>
  <si>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</si>
  <si>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</si>
  <si>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</si>
  <si>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</si>
  <si>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</si>
  <si>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</si>
  <si>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</si>
  <si>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</si>
  <si>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</si>
  <si>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</si>
  <si>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</si>
  <si>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</si>
  <si>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</si>
  <si>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</si>
  <si>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</si>
  <si>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</si>
  <si>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</si>
  <si>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</si>
  <si>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</si>
  <si>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</si>
  <si>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</si>
  <si>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</si>
  <si>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</si>
  <si>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</si>
  <si>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</si>
  <si>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</si>
  <si>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</si>
  <si>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</si>
  <si>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</si>
  <si>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</si>
  <si>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</si>
  <si>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</si>
  <si>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</si>
  <si>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</si>
  <si>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</si>
  <si>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</si>
  <si>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</si>
  <si>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</si>
  <si>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</si>
  <si>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</si>
  <si>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</si>
  <si>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</si>
  <si>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</si>
  <si>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</si>
  <si>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</si>
  <si>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</si>
  <si>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</si>
  <si>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</si>
  <si>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</si>
  <si>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</si>
  <si>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</si>
  <si>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</si>
  <si>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</si>
  <si>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</si>
  <si>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</si>
  <si>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</si>
  <si>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</si>
  <si>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</si>
  <si>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</si>
  <si>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</si>
  <si>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</si>
  <si>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</si>
  <si>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</si>
  <si>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</si>
  <si>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</si>
  <si>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</si>
  <si>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</si>
  <si>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</si>
  <si>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</si>
  <si>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</si>
  <si>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</si>
  <si>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</si>
  <si>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</si>
  <si>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</si>
  <si>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</si>
  <si>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</si>
  <si>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</si>
  <si>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</si>
  <si>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</si>
  <si>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</si>
  <si>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</si>
  <si>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</si>
  <si>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</si>
  <si>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</si>
  <si>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</si>
  <si>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</si>
  <si>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</si>
  <si>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</si>
  <si>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</si>
  <si>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</si>
  <si>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</si>
  <si>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</si>
  <si>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</si>
  <si>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</si>
  <si>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</si>
  <si>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</si>
  <si>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</si>
  <si>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</si>
  <si>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</si>
  <si>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</si>
  <si>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</si>
  <si>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</si>
  <si>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</si>
  <si>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</si>
  <si>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</si>
  <si>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</si>
  <si>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</si>
  <si>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</si>
  <si>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</si>
  <si>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</si>
  <si>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</si>
  <si>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</si>
  <si>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</si>
  <si>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</si>
  <si>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</si>
  <si>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</si>
  <si>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</si>
  <si>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</si>
  <si>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</si>
  <si>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</si>
  <si>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</si>
  <si>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</si>
  <si>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</si>
  <si>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</si>
  <si>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</si>
  <si>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</si>
  <si>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</si>
  <si>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</si>
  <si>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</si>
  <si>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</si>
  <si>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</si>
  <si>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</si>
  <si>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</si>
  <si>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</si>
  <si>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</si>
  <si>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</si>
  <si>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</si>
  <si>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</si>
  <si>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</si>
  <si>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</si>
  <si>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</si>
  <si>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</si>
  <si>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</si>
  <si>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</si>
  <si>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</si>
  <si>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</si>
  <si>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</si>
  <si>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</si>
  <si>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</si>
  <si>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</si>
  <si>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</si>
  <si>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</si>
  <si>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</si>
  <si>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</si>
  <si>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</si>
  <si>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</si>
  <si>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</si>
  <si>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</si>
  <si>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</si>
  <si>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</si>
  <si>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</si>
  <si>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</si>
  <si>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</si>
  <si>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</si>
  <si>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</si>
  <si>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</si>
  <si>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</si>
  <si>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</si>
  <si>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</si>
  <si>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</si>
  <si>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</si>
  <si>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</si>
  <si>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</si>
  <si>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</si>
  <si>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</si>
  <si>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</si>
  <si>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</si>
  <si>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</si>
  <si>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</si>
  <si>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</si>
  <si>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</si>
  <si>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</si>
  <si>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</si>
  <si>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</si>
  <si>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</si>
  <si>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</si>
  <si>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</si>
  <si>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</si>
  <si>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</si>
  <si>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</si>
  <si>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</si>
  <si>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</si>
  <si>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</si>
  <si>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</si>
  <si>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</si>
  <si>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</si>
  <si>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</si>
  <si>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</si>
  <si>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</si>
  <si>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</si>
  <si>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</si>
  <si>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</si>
  <si>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</si>
  <si>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</si>
  <si>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</si>
  <si>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</si>
  <si>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</si>
  <si>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</si>
  <si>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</si>
  <si>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</si>
  <si>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</si>
  <si>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</si>
  <si>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</si>
  <si>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</si>
  <si>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</si>
  <si>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</si>
  <si>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</si>
  <si>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</si>
  <si>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</si>
  <si>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</si>
  <si>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</si>
  <si>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</si>
  <si>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</si>
  <si>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</si>
  <si>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</si>
  <si>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</si>
  <si>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</si>
  <si>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</si>
  <si>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</si>
  <si>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</si>
  <si>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</si>
  <si>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</si>
  <si>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</si>
  <si>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</si>
  <si>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</si>
  <si>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</si>
  <si>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</si>
  <si>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</si>
  <si>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</si>
  <si>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</si>
  <si>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</si>
  <si>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</si>
  <si>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</si>
  <si>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</si>
  <si>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</si>
  <si>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</si>
  <si>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</si>
  <si>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</si>
  <si>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</si>
  <si>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</si>
  <si>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</si>
  <si>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</si>
  <si>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</si>
  <si>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</si>
  <si>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</si>
  <si>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</si>
  <si>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</si>
  <si>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</si>
  <si>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</si>
  <si>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</si>
  <si>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</si>
  <si>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</si>
  <si>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</si>
  <si>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</si>
  <si>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</si>
  <si>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</si>
  <si>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</si>
  <si>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</si>
  <si>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</si>
  <si>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</si>
  <si>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</si>
  <si>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</si>
  <si>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</si>
  <si>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</si>
  <si>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</si>
  <si>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</si>
  <si>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</si>
  <si>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</si>
  <si>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</si>
  <si>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</si>
  <si>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</si>
  <si>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</si>
  <si>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</si>
  <si>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</si>
  <si>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</si>
  <si>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</si>
  <si>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</si>
  <si>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</si>
  <si>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</si>
  <si>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</si>
  <si>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</si>
  <si>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</si>
  <si>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</si>
  <si>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</si>
  <si>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</si>
  <si>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</si>
  <si>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</si>
  <si>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</si>
  <si>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</si>
  <si>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</si>
  <si>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</si>
  <si>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</si>
  <si>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</si>
  <si>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</si>
  <si>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</si>
  <si>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</si>
  <si>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</si>
  <si>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</si>
  <si>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</si>
  <si>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</si>
  <si>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</si>
  <si>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</si>
  <si>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</si>
  <si>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</si>
  <si>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</si>
  <si>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</si>
  <si>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</si>
  <si>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</si>
  <si>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</si>
  <si>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</si>
  <si>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</si>
  <si>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</si>
  <si>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</si>
  <si>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</si>
  <si>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</si>
  <si>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</si>
  <si>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</si>
  <si>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</si>
  <si>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</si>
  <si>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</si>
  <si>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</si>
  <si>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</si>
  <si>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</si>
  <si>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</si>
  <si>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</si>
  <si>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</si>
  <si>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</si>
  <si>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</si>
  <si>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</si>
  <si>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</si>
  <si>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</si>
  <si>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</si>
  <si>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</si>
  <si>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</si>
  <si>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</si>
  <si>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</si>
  <si>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</si>
  <si>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</si>
  <si>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</si>
  <si>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</si>
  <si>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</si>
  <si>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</si>
  <si>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</si>
  <si>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</si>
  <si>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</si>
  <si>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</si>
  <si>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</si>
  <si>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</si>
  <si>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</si>
  <si>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</si>
  <si>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</si>
  <si>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</si>
  <si>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</si>
  <si>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</si>
  <si>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</si>
  <si>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</si>
  <si>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</si>
  <si>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</si>
  <si>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</si>
  <si>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</si>
  <si>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</si>
  <si>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</si>
  <si>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</si>
  <si>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</si>
  <si>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</si>
  <si>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</si>
  <si>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</si>
  <si>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</si>
  <si>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</si>
  <si>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</si>
  <si>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</si>
  <si>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</si>
  <si>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</si>
  <si>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</si>
  <si>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</si>
  <si>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</si>
  <si>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</si>
  <si>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</si>
  <si>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</si>
  <si>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</si>
  <si>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</si>
  <si>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</si>
  <si>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</si>
  <si>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</si>
  <si>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</si>
  <si>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</si>
  <si>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</si>
  <si>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</si>
  <si>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</si>
  <si>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</si>
  <si>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</si>
  <si>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</si>
  <si>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</si>
  <si>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</si>
  <si>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</si>
  <si>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</si>
  <si>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</si>
  <si>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</si>
  <si>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</si>
  <si>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</si>
  <si>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</si>
  <si>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</si>
  <si>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</si>
  <si>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</si>
  <si>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</si>
  <si>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</si>
  <si>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</si>
  <si>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</si>
  <si>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</si>
  <si>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</si>
  <si>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</si>
  <si>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</si>
  <si>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</si>
  <si>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</si>
  <si>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</si>
  <si>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</si>
  <si>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</si>
  <si>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</si>
  <si>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</si>
  <si>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</si>
  <si>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</si>
  <si>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</si>
  <si>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</si>
  <si>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</si>
  <si>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</si>
  <si>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</si>
  <si>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</si>
  <si>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</si>
  <si>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</si>
  <si>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</si>
  <si>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</si>
  <si>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</si>
  <si>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</si>
  <si>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</si>
  <si>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</si>
  <si>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</si>
  <si>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</si>
  <si>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</si>
  <si>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</si>
  <si>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</si>
  <si>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</si>
  <si>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</si>
  <si>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</si>
  <si>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</si>
  <si>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</si>
  <si>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</si>
  <si>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</si>
  <si>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</si>
  <si>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</si>
  <si>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</si>
  <si>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</si>
  <si>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</si>
  <si>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</si>
  <si>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</si>
  <si>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</si>
  <si>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</si>
  <si>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</si>
  <si>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</si>
  <si>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</si>
  <si>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</si>
  <si>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</si>
  <si>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</si>
  <si>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</si>
  <si>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</si>
  <si>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</si>
  <si>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</si>
  <si>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</si>
  <si>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</si>
  <si>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</si>
  <si>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</si>
  <si>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</si>
  <si>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</si>
  <si>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</si>
  <si>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</si>
  <si>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</si>
  <si>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</si>
  <si>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</si>
  <si>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</si>
  <si>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</si>
  <si>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</si>
  <si>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</si>
  <si>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</si>
  <si>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</si>
  <si>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</si>
  <si>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</si>
  <si>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</si>
  <si>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</si>
  <si>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</si>
  <si>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</si>
  <si>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</si>
  <si>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</si>
  <si>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</si>
  <si>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</si>
  <si>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</si>
  <si>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</si>
  <si>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</si>
  <si>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</si>
  <si>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</si>
  <si>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</si>
  <si>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</si>
  <si>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</si>
  <si>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</si>
  <si>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</si>
  <si>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</si>
  <si>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</si>
  <si>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</si>
  <si>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</si>
  <si>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</si>
  <si>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</si>
  <si>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</si>
  <si>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</si>
  <si>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</si>
  <si>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</si>
  <si>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</si>
  <si>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</si>
  <si>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</si>
  <si>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</si>
  <si>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</si>
  <si>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</si>
  <si>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</si>
  <si>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</si>
  <si>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</si>
  <si>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</si>
  <si>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</si>
  <si>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</si>
  <si>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</si>
  <si>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</si>
  <si>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</si>
  <si>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</si>
  <si>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</si>
  <si>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</si>
  <si>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</si>
  <si>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</si>
  <si>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</si>
  <si>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</si>
  <si>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</si>
  <si>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</si>
  <si>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</si>
  <si>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</si>
  <si>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</si>
  <si>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</si>
  <si>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</si>
  <si>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</si>
  <si>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</si>
  <si>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</si>
  <si>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</si>
  <si>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</si>
  <si>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</si>
  <si>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</si>
  <si>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</si>
  <si>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</si>
  <si>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</si>
  <si>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</si>
  <si>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</si>
  <si>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</si>
  <si>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</si>
  <si>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</si>
  <si>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</si>
  <si>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</si>
  <si>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</si>
  <si>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</si>
  <si>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</si>
  <si>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</si>
  <si>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</si>
  <si>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</si>
  <si>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</si>
  <si>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</si>
  <si>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</si>
  <si>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</si>
  <si>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</si>
  <si>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</si>
  <si>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</si>
  <si>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</si>
  <si>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</si>
  <si>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</si>
  <si>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</si>
  <si>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</si>
  <si>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</si>
  <si>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</si>
  <si>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</si>
  <si>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</si>
  <si>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</si>
  <si>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</si>
  <si>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</si>
  <si>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</si>
  <si>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</si>
  <si>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</si>
  <si>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</si>
  <si>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</si>
  <si>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</si>
  <si>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</si>
  <si>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</si>
  <si>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</si>
  <si>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</si>
  <si>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</si>
  <si>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</si>
  <si>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</si>
  <si>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</si>
  <si>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</si>
  <si>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</si>
  <si>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</si>
  <si>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</si>
  <si>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</si>
  <si>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</si>
  <si>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</si>
  <si>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</si>
  <si>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</si>
  <si>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</si>
  <si>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</si>
  <si>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</si>
  <si>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</si>
  <si>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</si>
  <si>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</si>
  <si>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</si>
  <si>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</si>
  <si>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</si>
  <si>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</si>
  <si>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</si>
  <si>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</si>
  <si>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</si>
  <si>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</si>
  <si>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</si>
  <si>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</si>
  <si>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</si>
  <si>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</si>
  <si>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</si>
  <si>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</si>
  <si>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</si>
  <si>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</si>
  <si>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</si>
  <si>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</si>
  <si>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</si>
  <si>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</si>
  <si>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</si>
  <si>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</si>
  <si>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</si>
  <si>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</si>
  <si>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</si>
  <si>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</si>
  <si>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</si>
  <si>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</si>
  <si>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</si>
  <si>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</si>
  <si>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</si>
  <si>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</si>
  <si>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</si>
  <si>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</si>
  <si>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</si>
  <si>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</si>
  <si>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</si>
  <si>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</si>
  <si>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</si>
  <si>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</si>
  <si>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</si>
  <si>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</si>
  <si>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</si>
  <si>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</si>
  <si>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</si>
  <si>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</si>
  <si>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</si>
  <si>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</si>
  <si>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</si>
  <si>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</si>
  <si>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</si>
  <si>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</si>
  <si>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</si>
  <si>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</si>
  <si>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</si>
  <si>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</si>
  <si>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</si>
  <si>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</si>
  <si>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</si>
  <si>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</si>
  <si>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</si>
  <si>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</si>
  <si>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</si>
  <si>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</si>
  <si>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</si>
  <si>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</si>
  <si>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</si>
  <si>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</si>
  <si>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</si>
  <si>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</si>
  <si>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</si>
  <si>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</si>
  <si>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</si>
  <si>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</si>
  <si>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</si>
  <si>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</si>
  <si>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</si>
  <si>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</si>
  <si>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</si>
  <si>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</si>
  <si>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</si>
  <si>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</si>
  <si>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</si>
  <si>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</si>
  <si>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</si>
  <si>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</si>
  <si>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</si>
  <si>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</si>
  <si>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</si>
  <si>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</si>
  <si>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</si>
  <si>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</si>
  <si>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</si>
  <si>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</si>
  <si>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</si>
  <si>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</si>
  <si>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</si>
  <si>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</si>
  <si>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</si>
  <si>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</si>
  <si>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</si>
  <si>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</si>
  <si>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</si>
  <si>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</si>
  <si>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</si>
  <si>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</si>
  <si>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</si>
  <si>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</si>
  <si>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</si>
  <si>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</si>
  <si>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</si>
  <si>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</si>
  <si>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</si>
  <si>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</si>
  <si>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</si>
  <si>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</si>
  <si>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</si>
  <si>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</si>
  <si>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</si>
  <si>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</si>
  <si>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</si>
  <si>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</si>
  <si>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</si>
  <si>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</si>
  <si>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</si>
  <si>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</si>
  <si>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</si>
  <si>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</si>
  <si>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</si>
  <si>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</si>
  <si>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</si>
  <si>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</si>
  <si>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</si>
  <si>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</si>
  <si>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</si>
  <si>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</si>
  <si>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</si>
  <si>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</si>
  <si>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</si>
  <si>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</si>
  <si>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</si>
  <si>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</si>
  <si>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</si>
  <si>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</si>
  <si>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</si>
  <si>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</si>
  <si>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</si>
  <si>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</si>
  <si>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</si>
  <si>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</si>
  <si>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</si>
  <si>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</si>
  <si>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</si>
  <si>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</si>
  <si>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</si>
  <si>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</si>
  <si>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</si>
  <si>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</si>
  <si>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</si>
  <si>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</si>
  <si>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</si>
  <si>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</si>
  <si>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</si>
  <si>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</si>
  <si>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</si>
  <si>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</si>
  <si>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</si>
  <si>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</si>
  <si>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</si>
  <si>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</si>
  <si>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</si>
  <si>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</si>
  <si>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</si>
  <si>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</si>
  <si>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</si>
  <si>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</si>
  <si>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</si>
  <si>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</si>
  <si>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</si>
  <si>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</si>
  <si>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</si>
  <si>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</si>
  <si>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</si>
  <si>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</si>
  <si>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</si>
  <si>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</si>
  <si>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</si>
  <si>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</si>
  <si>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</si>
  <si>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</si>
  <si>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</si>
  <si>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</si>
  <si>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</si>
  <si>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</si>
  <si>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</si>
  <si>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</si>
  <si>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</si>
  <si>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</si>
  <si>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</si>
  <si>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</si>
  <si>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</si>
  <si>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</si>
  <si>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</si>
  <si>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</si>
  <si>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</si>
  <si>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</si>
  <si>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</si>
  <si>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</si>
  <si>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</si>
  <si>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</si>
  <si>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</si>
  <si>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</si>
  <si>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</si>
  <si>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</si>
  <si>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</si>
  <si>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</si>
  <si>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</si>
  <si>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</si>
  <si>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</si>
  <si>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</si>
  <si>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</si>
  <si>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</si>
  <si>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</si>
  <si>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</si>
  <si>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</si>
  <si>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</si>
  <si>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</si>
  <si>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</si>
  <si>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</si>
  <si>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</si>
  <si>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</si>
  <si>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</si>
  <si>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</si>
  <si>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</si>
  <si>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</si>
  <si>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</si>
  <si>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</si>
  <si>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</si>
  <si>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</si>
  <si>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</si>
  <si>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</si>
  <si>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</si>
  <si>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</si>
  <si>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</si>
  <si>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</si>
  <si>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</si>
  <si>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</si>
  <si>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</si>
  <si>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</si>
  <si>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</si>
  <si>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</si>
  <si>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</si>
  <si>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</si>
  <si>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</si>
  <si>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</si>
  <si>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</si>
  <si>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</si>
  <si>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</si>
  <si>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</si>
  <si>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</si>
  <si>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</si>
  <si>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</si>
  <si>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</si>
  <si>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</si>
  <si>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</si>
  <si>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</si>
  <si>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</si>
  <si>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</si>
  <si>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</si>
  <si>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</si>
  <si>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</si>
  <si>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</si>
  <si>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</si>
  <si>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</si>
  <si>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</si>
  <si>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</si>
  <si>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</si>
  <si>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</si>
  <si>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</si>
  <si>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</si>
  <si>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</si>
  <si>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</si>
  <si>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</si>
  <si>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</si>
  <si>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</si>
  <si>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</si>
  <si>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</si>
  <si>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</si>
  <si>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</si>
  <si>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</si>
  <si>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</si>
  <si>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</si>
  <si>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</si>
  <si>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</si>
  <si>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</si>
  <si>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</si>
  <si>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</si>
  <si>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</si>
  <si>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</si>
  <si>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</si>
  <si>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</si>
  <si>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</si>
  <si>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</si>
  <si>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</si>
  <si>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</si>
  <si>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</si>
  <si>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</si>
  <si>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</si>
  <si>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</si>
  <si>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</si>
  <si>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</si>
  <si>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</si>
  <si>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</si>
  <si>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</si>
  <si>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</si>
  <si>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</si>
  <si>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</si>
  <si>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</si>
  <si>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</si>
  <si>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</si>
  <si>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</si>
  <si>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</si>
  <si>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</si>
  <si>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</si>
  <si>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</si>
  <si>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</si>
  <si>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</si>
  <si>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</si>
  <si>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</si>
  <si>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</si>
  <si>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</si>
  <si>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</si>
  <si>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</si>
  <si>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</si>
  <si>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</si>
  <si>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</si>
  <si>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</si>
  <si>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</si>
  <si>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</si>
  <si>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</si>
  <si>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</si>
  <si>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</si>
  <si>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</si>
  <si>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</si>
  <si>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</si>
  <si>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</si>
  <si>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</si>
  <si>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</si>
  <si>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</si>
  <si>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</si>
  <si>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</si>
  <si>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</si>
  <si>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</si>
  <si>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</si>
  <si>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</si>
  <si>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</si>
  <si>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</si>
  <si>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</si>
  <si>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</si>
  <si>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</si>
  <si>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</si>
  <si>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</si>
  <si>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</si>
  <si>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</si>
  <si>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</si>
  <si>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</si>
  <si>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</si>
  <si>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</si>
  <si>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</si>
  <si>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</si>
  <si>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</si>
  <si>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</si>
  <si>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</si>
  <si>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</si>
  <si>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</si>
  <si>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</si>
  <si>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</si>
  <si>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</si>
  <si>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</si>
  <si>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</si>
  <si>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</si>
  <si>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</si>
  <si>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</si>
  <si>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</si>
  <si>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</si>
  <si>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</si>
  <si>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</si>
  <si>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</si>
  <si>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</si>
  <si>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</si>
  <si>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</si>
  <si>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</si>
  <si>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</si>
  <si>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</si>
  <si>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</si>
  <si>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</si>
  <si>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</si>
  <si>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</si>
  <si>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</si>
  <si>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</si>
  <si>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</si>
  <si>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</si>
  <si>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</si>
  <si>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</si>
  <si>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</si>
  <si>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</si>
  <si>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</si>
  <si>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</si>
  <si>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</si>
  <si>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</si>
  <si>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</si>
  <si>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</si>
  <si>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</si>
  <si>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</si>
  <si>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</si>
  <si>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</si>
  <si>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</si>
  <si>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</si>
  <si>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</si>
  <si>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</si>
  <si>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</si>
  <si>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</si>
  <si>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</si>
  <si>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</si>
  <si>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</si>
  <si>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</si>
  <si>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</si>
  <si>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</si>
  <si>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</si>
  <si>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</si>
  <si>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</si>
  <si>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</si>
  <si>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</si>
  <si>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</si>
  <si>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</si>
  <si>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</si>
  <si>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</si>
  <si>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</si>
  <si>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</si>
  <si>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</si>
  <si>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</si>
  <si>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</si>
  <si>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</si>
  <si>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</si>
  <si>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</si>
  <si>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</si>
  <si>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</si>
  <si>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</si>
  <si>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</si>
  <si>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</si>
  <si>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</si>
  <si>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</si>
  <si>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</si>
  <si>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</si>
  <si>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</si>
  <si>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</si>
  <si>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</si>
  <si>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</si>
  <si>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</si>
  <si>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</si>
  <si>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</si>
  <si>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</si>
  <si>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</si>
  <si>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</si>
  <si>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</si>
  <si>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</si>
  <si>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</si>
  <si>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</si>
  <si>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</si>
  <si>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</si>
  <si>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</si>
  <si>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</si>
  <si>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</si>
  <si>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</si>
  <si>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</si>
  <si>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</si>
  <si>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</si>
  <si>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</si>
  <si>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</si>
  <si>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</si>
  <si>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</si>
  <si>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</si>
  <si>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</si>
  <si>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</si>
  <si>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</si>
  <si>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</si>
  <si>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</si>
  <si>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</si>
  <si>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</si>
  <si>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</si>
  <si>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</si>
  <si>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</si>
  <si>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</si>
  <si>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</si>
  <si>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</si>
  <si>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</si>
  <si>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</si>
  <si>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</si>
  <si>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</si>
  <si>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</si>
  <si>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</si>
  <si>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</si>
  <si>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</si>
  <si>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</si>
  <si>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</si>
  <si>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</si>
  <si>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</si>
  <si>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</si>
  <si>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</si>
  <si>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</si>
  <si>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</si>
  <si>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</si>
  <si>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</si>
  <si>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</si>
  <si>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</si>
  <si>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</si>
  <si>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</si>
  <si>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</si>
  <si>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</si>
  <si>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</si>
  <si>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</si>
  <si>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</si>
  <si>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</si>
  <si>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</si>
  <si>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</si>
  <si>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</si>
  <si>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</si>
  <si>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</si>
  <si>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</si>
  <si>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</si>
  <si>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</si>
  <si>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</si>
  <si>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</si>
  <si>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</si>
  <si>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</si>
  <si>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</si>
  <si>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</si>
  <si>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</si>
  <si>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</si>
  <si>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</si>
  <si>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</si>
  <si>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</si>
  <si>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</si>
  <si>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</si>
  <si>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</si>
  <si>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</si>
  <si>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</si>
  <si>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</si>
  <si>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</si>
  <si>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</si>
  <si>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</si>
  <si>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</si>
  <si>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</si>
  <si>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</si>
  <si>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</si>
  <si>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</si>
  <si>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</si>
  <si>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</si>
  <si>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</si>
  <si>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</si>
  <si>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</si>
  <si>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</si>
  <si>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</si>
  <si>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</si>
  <si>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</si>
  <si>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</si>
  <si>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</si>
  <si>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</si>
  <si>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</si>
  <si>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</si>
  <si>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</si>
  <si>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</si>
  <si>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</si>
  <si>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</si>
  <si>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</si>
  <si>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</si>
  <si>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</si>
  <si>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</si>
  <si>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</si>
  <si>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</si>
  <si>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</si>
  <si>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</si>
  <si>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</si>
  <si>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</si>
  <si>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</si>
  <si>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</si>
  <si>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</si>
  <si>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</si>
  <si>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</si>
  <si>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</si>
  <si>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</si>
  <si>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</si>
  <si>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</si>
  <si>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</si>
  <si>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</si>
  <si>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</si>
  <si>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</si>
  <si>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</si>
  <si>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</si>
  <si>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</si>
  <si>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</si>
  <si>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</si>
  <si>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</si>
  <si>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</si>
  <si>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</si>
  <si>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</si>
  <si>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</si>
  <si>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</si>
  <si>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</si>
  <si>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</si>
  <si>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</si>
  <si>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</si>
  <si>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</si>
  <si>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</si>
  <si>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</si>
  <si>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</si>
  <si>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</si>
  <si>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</si>
  <si>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</si>
  <si>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</si>
  <si>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</si>
  <si>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</si>
  <si>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</si>
  <si>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</si>
  <si>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</si>
  <si>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</si>
  <si>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</si>
  <si>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</si>
  <si>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</si>
  <si>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</si>
  <si>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</si>
  <si>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</si>
  <si>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</si>
  <si>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</si>
  <si>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</si>
  <si>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</si>
  <si>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</si>
  <si>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</si>
  <si>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</si>
  <si>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</si>
  <si>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</si>
  <si>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</si>
  <si>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</si>
  <si>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</si>
  <si>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</si>
  <si>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</si>
  <si>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</si>
  <si>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</si>
  <si>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</si>
  <si>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</si>
  <si>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</si>
  <si>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</si>
  <si>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</si>
  <si>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</si>
  <si>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</si>
  <si>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</si>
  <si>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</si>
  <si>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</si>
  <si>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</si>
  <si>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</si>
  <si>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</si>
  <si>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</si>
  <si>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</si>
  <si>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</si>
  <si>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</si>
  <si>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</si>
  <si>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</si>
  <si>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</si>
  <si>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</si>
  <si>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</si>
  <si>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</si>
  <si>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</si>
  <si>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</si>
  <si>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</si>
  <si>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</si>
  <si>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</si>
  <si>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</si>
  <si>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</si>
  <si>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</si>
  <si>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</si>
  <si>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</si>
  <si>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</si>
  <si>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</si>
  <si>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</si>
  <si>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</si>
  <si>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</si>
  <si>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</si>
  <si>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</si>
  <si>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</si>
  <si>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</si>
  <si>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</si>
  <si>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</si>
  <si>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</si>
  <si>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</si>
  <si>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</si>
  <si>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</si>
  <si>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</si>
  <si>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</si>
  <si>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</si>
  <si>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</si>
  <si>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</si>
  <si>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</si>
  <si>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</si>
  <si>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</si>
  <si>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</si>
  <si>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</si>
  <si>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</si>
  <si>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</si>
  <si>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</si>
  <si>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</si>
  <si>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</si>
  <si>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</si>
  <si>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</si>
  <si>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</si>
  <si>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</si>
  <si>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</si>
  <si>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</si>
  <si>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</si>
  <si>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</si>
  <si>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</si>
  <si>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</si>
  <si>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</si>
  <si>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</si>
  <si>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</si>
  <si>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</si>
  <si>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</si>
  <si>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</si>
  <si>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</si>
  <si>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</si>
  <si>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</si>
  <si>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</si>
  <si>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</si>
  <si>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</si>
  <si>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</si>
  <si>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</si>
  <si>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</si>
  <si>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</si>
  <si>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</si>
  <si>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</si>
  <si>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</si>
  <si>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</si>
  <si>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</si>
  <si>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</si>
  <si>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</si>
  <si>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</si>
  <si>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</si>
  <si>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</si>
  <si>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</si>
  <si>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</si>
  <si>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</si>
  <si>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</si>
  <si>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</si>
  <si>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</si>
  <si>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</si>
  <si>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</si>
  <si>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</si>
  <si>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</si>
  <si>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</si>
  <si>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</si>
  <si>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</si>
  <si>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</si>
  <si>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</si>
  <si>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</si>
  <si>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</si>
  <si>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</si>
  <si>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</si>
  <si>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</si>
  <si>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</si>
  <si>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</si>
  <si>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</si>
  <si>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</si>
  <si>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</si>
  <si>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</si>
  <si>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</si>
  <si>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</si>
  <si>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</si>
  <si>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</si>
  <si>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</si>
  <si>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</si>
  <si>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</si>
  <si>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</si>
  <si>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</si>
  <si>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</si>
  <si>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</si>
  <si>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</si>
  <si>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</si>
  <si>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</si>
  <si>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</si>
  <si>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</si>
  <si>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</si>
  <si>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</si>
  <si>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</si>
  <si>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</si>
  <si>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</si>
  <si>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</si>
  <si>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</si>
  <si>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</si>
  <si>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</si>
  <si>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</si>
  <si>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</si>
  <si>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</si>
  <si>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</si>
  <si>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</si>
  <si>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</si>
  <si>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</si>
  <si>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</si>
  <si>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</si>
  <si>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</si>
  <si>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</si>
  <si>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</si>
  <si>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</si>
  <si>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</si>
  <si>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</si>
  <si>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</si>
  <si>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</si>
  <si>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</si>
  <si>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</si>
  <si>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</si>
  <si>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</si>
  <si>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</si>
  <si>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</si>
  <si>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</si>
  <si>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</si>
  <si>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</si>
  <si>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</si>
  <si>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</si>
  <si>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</si>
  <si>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</si>
  <si>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</si>
  <si>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</si>
  <si>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</si>
  <si>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</si>
  <si>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</si>
  <si>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</si>
  <si>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</si>
  <si>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</si>
  <si>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</si>
  <si>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</si>
  <si>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</si>
  <si>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</si>
  <si>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</si>
  <si>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</si>
  <si>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</si>
  <si>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</si>
  <si>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</si>
  <si>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</si>
  <si>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</si>
  <si>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</si>
  <si>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</si>
  <si>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</si>
  <si>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</si>
  <si>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</si>
  <si>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</si>
  <si>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</si>
  <si>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</si>
  <si>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</si>
  <si>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</si>
  <si>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</si>
  <si>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</si>
  <si>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</si>
  <si>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</si>
  <si>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</si>
  <si>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</si>
  <si>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</si>
  <si>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</si>
  <si>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</si>
  <si>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</si>
  <si>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</si>
  <si>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</si>
  <si>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</si>
  <si>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</si>
  <si>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</si>
  <si>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</si>
  <si>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</si>
  <si>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</si>
  <si>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</si>
  <si>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</si>
  <si>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</si>
  <si>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</si>
  <si>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</si>
  <si>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</si>
  <si>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</si>
  <si>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</si>
  <si>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</si>
  <si>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</si>
  <si>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</si>
  <si>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</si>
  <si>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</si>
  <si>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</si>
  <si>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</si>
  <si>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</si>
  <si>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</si>
  <si>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</si>
  <si>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</si>
  <si>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</si>
  <si>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</si>
  <si>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</si>
  <si>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</si>
  <si>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</si>
  <si>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</si>
  <si>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</si>
  <si>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</si>
  <si>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</si>
  <si>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</si>
  <si>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</si>
  <si>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</si>
  <si>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</si>
  <si>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</si>
  <si>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</si>
  <si>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</si>
  <si>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</si>
  <si>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</si>
  <si>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</si>
  <si>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</si>
  <si>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</si>
  <si>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</si>
  <si>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</si>
  <si>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</si>
  <si>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</si>
  <si>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</si>
  <si>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</si>
  <si>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</si>
  <si>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</si>
  <si>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</si>
  <si>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</si>
  <si>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</si>
  <si>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</si>
  <si>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</si>
  <si>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</si>
  <si>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</si>
  <si>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</si>
  <si>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</si>
  <si>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</si>
  <si>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</si>
  <si>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</si>
  <si>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</si>
  <si>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</si>
  <si>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</si>
  <si>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</si>
  <si>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</si>
  <si>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</si>
  <si>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</si>
  <si>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</si>
  <si>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</si>
  <si>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</si>
  <si>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</si>
  <si>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</si>
  <si>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</si>
  <si>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</si>
  <si>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</si>
  <si>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</si>
  <si>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</si>
  <si>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</si>
  <si>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</si>
  <si>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</si>
  <si>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</si>
  <si>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</si>
  <si>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</si>
  <si>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</si>
  <si>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</si>
  <si>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</si>
  <si>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</si>
  <si>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</si>
  <si>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</si>
  <si>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</si>
  <si>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</si>
  <si>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</si>
  <si>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</si>
  <si>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</si>
  <si>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</si>
  <si>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</si>
  <si>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</si>
  <si>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</si>
  <si>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</si>
  <si>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</si>
  <si>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</si>
  <si>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</si>
  <si>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</si>
  <si>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</si>
  <si>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</si>
  <si>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</si>
  <si>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</si>
  <si>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</si>
  <si>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</si>
  <si>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</si>
  <si>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</si>
  <si>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</si>
  <si>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</si>
  <si>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</si>
  <si>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</si>
  <si>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</si>
  <si>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</si>
  <si>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</si>
  <si>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</si>
  <si>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</si>
  <si>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</si>
  <si>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</si>
  <si>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</si>
  <si>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</si>
  <si>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</si>
  <si>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</si>
  <si>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</si>
  <si>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</si>
  <si>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</si>
  <si>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</si>
  <si>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Row Labels</t>
  </si>
  <si>
    <t>Grand Total</t>
  </si>
  <si>
    <t>Column Labels</t>
  </si>
  <si>
    <t>Duration</t>
  </si>
  <si>
    <t>Date Created</t>
  </si>
  <si>
    <t>Date Ended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</si>
  <si>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</si>
  <si>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</si>
  <si>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</si>
  <si>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</si>
  <si>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</si>
  <si>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</si>
  <si>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</si>
  <si>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</si>
  <si>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</si>
  <si>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</si>
  <si>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</si>
  <si>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</si>
  <si>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Cutting off Kate Bush</t>
  </si>
  <si>
    <t>The hitchhiker's Guide to the Family</t>
  </si>
  <si>
    <t>Play</t>
  </si>
  <si>
    <t>Blurb</t>
  </si>
  <si>
    <t>Goal</t>
  </si>
  <si>
    <t>Pledged</t>
  </si>
  <si>
    <t>Data set</t>
  </si>
  <si>
    <t>Median</t>
  </si>
  <si>
    <t>Mean</t>
  </si>
  <si>
    <t>Mode</t>
  </si>
  <si>
    <t>Successful</t>
  </si>
  <si>
    <t>Failed</t>
  </si>
  <si>
    <t>Mean Goal</t>
  </si>
  <si>
    <t>Median Goal</t>
  </si>
  <si>
    <t>Mean Pledged</t>
  </si>
  <si>
    <t>Median Pledged</t>
  </si>
  <si>
    <t>Max Goal</t>
  </si>
  <si>
    <t>Min Goal</t>
  </si>
  <si>
    <t>Max Pledged</t>
  </si>
  <si>
    <t>Min Pledged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</si>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</sst>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  <numFmt numFmtId="170" formatCode="_(&quot;$&quot;* #,##0_);_(&quot;$&quot;* \(#,##0\);_(&quot;$&quot;* &quot;-&quot;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2" borderId="0" xfId="0" applyFont="1" applyFill="1"/>
    <xf numFmtId="0" fontId="0" fillId="0" borderId="0" xfId="0" applyFont="1"/>
    <xf numFmtId="0" fontId="0" fillId="0" borderId="2" xfId="0" applyFont="1" applyBorder="1"/>
    <xf numFmtId="0" fontId="0" fillId="2" borderId="0" xfId="0" applyFont="1" applyFill="1" applyAlignment="1">
      <alignment wrapText="1"/>
    </xf>
    <xf numFmtId="44" fontId="0" fillId="2" borderId="0" xfId="0" applyNumberFormat="1" applyFont="1" applyFill="1"/>
    <xf numFmtId="164" fontId="0" fillId="2" borderId="0" xfId="0" applyNumberFormat="1" applyFont="1" applyFill="1"/>
    <xf numFmtId="14" fontId="0" fillId="2" borderId="0" xfId="0" applyNumberFormat="1" applyFont="1" applyFill="1"/>
    <xf numFmtId="1" fontId="0" fillId="2" borderId="0" xfId="0" applyNumberFormat="1" applyFont="1" applyFill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14" fontId="0" fillId="0" borderId="0" xfId="0" applyNumberFormat="1" applyFont="1"/>
    <xf numFmtId="1" fontId="0" fillId="0" borderId="0" xfId="0" applyNumberFormat="1" applyFont="1"/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14" fontId="0" fillId="0" borderId="2" xfId="0" applyNumberFormat="1" applyFont="1" applyBorder="1"/>
    <xf numFmtId="1" fontId="0" fillId="0" borderId="2" xfId="0" applyNumberFormat="1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6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25"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&quot;$&quot;#,##0.00"/>
    </dxf>
    <dxf>
      <numFmt numFmtId="1" formatCode="0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3-489E-8C45-EE221DC1C0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3-489E-8C45-EE221DC1C0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23-489E-8C45-EE221DC1C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375216"/>
        <c:axId val="727371608"/>
      </c:barChart>
      <c:catAx>
        <c:axId val="7273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71608"/>
        <c:crosses val="autoZero"/>
        <c:auto val="1"/>
        <c:lblAlgn val="ctr"/>
        <c:lblOffset val="100"/>
        <c:noMultiLvlLbl val="0"/>
      </c:catAx>
      <c:valAx>
        <c:axId val="72737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7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6-42B0-A7D3-2CE66FCB1E4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B6-42B0-A7D3-2CE66FCB1E4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B6-42B0-A7D3-2CE66FCB1E4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B6-42B0-A7D3-2CE66FCB1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038792"/>
        <c:axId val="732039120"/>
      </c:lineChart>
      <c:catAx>
        <c:axId val="73203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39120"/>
        <c:crosses val="autoZero"/>
        <c:auto val="1"/>
        <c:lblAlgn val="ctr"/>
        <c:lblOffset val="100"/>
        <c:noMultiLvlLbl val="0"/>
      </c:catAx>
      <c:valAx>
        <c:axId val="73203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03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E-4057-A4CE-C7AAF2DA0CA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DE-4057-A4CE-C7AAF2DA0CA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E-4057-A4CE-C7AAF2DA0CA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DE-4057-A4CE-C7AAF2DA0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8211208"/>
        <c:axId val="728209240"/>
      </c:barChart>
      <c:catAx>
        <c:axId val="72821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09240"/>
        <c:crosses val="autoZero"/>
        <c:auto val="1"/>
        <c:lblAlgn val="ctr"/>
        <c:lblOffset val="100"/>
        <c:noMultiLvlLbl val="0"/>
      </c:catAx>
      <c:valAx>
        <c:axId val="72820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1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8C04DC1-40DE-401E-9289-54E991B43E7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666278-E6B7-4800-82DB-4C0481C88A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1491459</xdr:colOff>
      <xdr:row>2938</xdr:row>
      <xdr:rowOff>344602</xdr:rowOff>
    </xdr:from>
    <xdr:to>
      <xdr:col>4</xdr:col>
      <xdr:colOff>333157</xdr:colOff>
      <xdr:row>3207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F4C168-0288-45B1-92B2-353499BA5B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1196" y="1605843"/>
              <a:ext cx="5373977" cy="27252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478766</xdr:colOff>
      <xdr:row>2</xdr:row>
      <xdr:rowOff>99204</xdr:rowOff>
    </xdr:from>
    <xdr:to>
      <xdr:col>15</xdr:col>
      <xdr:colOff>81951</xdr:colOff>
      <xdr:row>17</xdr:row>
      <xdr:rowOff>125083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98DD5-B191-4F1E-B2F7-0C1E5F581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245852</xdr:colOff>
      <xdr:row>1</xdr:row>
      <xdr:rowOff>90575</xdr:rowOff>
    </xdr:from>
    <xdr:to>
      <xdr:col>13</xdr:col>
      <xdr:colOff>500331</xdr:colOff>
      <xdr:row>26</xdr:row>
      <xdr:rowOff>103516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59EAF-5BD0-43E4-A20B-E5EF2E668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21565</xdr:colOff>
      <xdr:row>2</xdr:row>
      <xdr:rowOff>176841</xdr:rowOff>
    </xdr:from>
    <xdr:to>
      <xdr:col>43</xdr:col>
      <xdr:colOff>120769</xdr:colOff>
      <xdr:row>28</xdr:row>
      <xdr:rowOff>43132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1C2F7-621D-4D79-8DF4-2BAD4CE4C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dibble" refreshedDate="44308.840971064812" createdVersion="7" refreshedVersion="7" minRefreshableVersion="3" recordCount="4114" xr:uid="{A148575B-06A0-4AEC-8FAA-00DB66E144F5}">
  <cacheSource type="worksheet">
    <worksheetSource ref="A1:T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10557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5105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52"/>
        <n v="260"/>
        <n v="885"/>
        <n v="57"/>
        <n v="61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dibble" refreshedDate="44309.639073379629" backgroundQuery="1" createdVersion="7" refreshedVersion="7" minRefreshableVersion="3" recordCount="0" supportSubquery="1" supportAdvancedDrill="1" xr:uid="{7B5547CC-C0C7-468F-8A9F-C51D9C77A090}">
  <cacheSource type="external" connectionId="1"/>
  <cacheFields count="5">
    <cacheField name="[Range].[Category].[Category]" caption="Category" numFmtId="0" hierarchy="18" level="1">
      <sharedItems containsSemiMixedTypes="0" containsNonDate="0" containsString="0"/>
    </cacheField>
    <cacheField name="[Range].[outcomes].[outcomes]" caption="outcomes" numFmtId="0" hierarchy="6" level="1">
      <sharedItems count="4">
        <s v="canceled"/>
        <s v="failed"/>
        <s v="live"/>
        <s v="successful"/>
      </sharedItems>
    </cacheField>
    <cacheField name="[Measures].[Count of outcomes]" caption="Count of outcomes" numFmtId="0" hierarchy="31" level="32767"/>
    <cacheField name="[Range].[Date Created].[Date Created]" caption="Date Created" numFmtId="0" hierarchy="12" level="1">
      <sharedItems containsSemiMixedTypes="0" containsNonDate="0" containsDate="1" containsString="0" minDate="2010-12-19T21:17:07" maxDate="2016-12-30T18:56:48" count="75">
        <d v="2010-12-19T21:17:07"/>
        <d v="2011-12-06T22:47:01"/>
        <d v="2011-12-07T01:36:01"/>
        <d v="2013-12-02T19:03:58"/>
        <d v="2014-12-01T17:43:33"/>
        <d v="2014-12-01T17:50:08"/>
        <d v="2014-12-01T21:33:59"/>
        <d v="2014-12-02T02:59:03"/>
        <d v="2014-12-02T15:25:53"/>
        <d v="2014-12-02T16:13:36"/>
        <d v="2014-12-02T16:48:55"/>
        <d v="2014-12-02T21:37:42"/>
        <d v="2014-12-03T07:58:03"/>
        <d v="2014-12-04T00:07:10"/>
        <d v="2014-12-04T18:43:21"/>
        <d v="2014-12-08T01:37:14"/>
        <d v="2014-12-08T13:44:07"/>
        <d v="2014-12-09T16:31:36"/>
        <d v="2014-12-09T17:41:23"/>
        <d v="2014-12-09T18:33:38"/>
        <d v="2014-12-09T20:58:03"/>
        <d v="2014-12-09T21:17:41"/>
        <d v="2014-12-09T21:42:19"/>
        <d v="2014-12-10T18:04:06"/>
        <d v="2014-12-12T10:15:24"/>
        <d v="2014-12-15T14:48:36"/>
        <d v="2014-12-15T19:55:07"/>
        <d v="2014-12-16T05:56:28"/>
        <d v="2014-12-16T19:39:40"/>
        <d v="2014-12-17T12:09:11"/>
        <d v="2014-12-17T14:01:07"/>
        <d v="2014-12-17T14:03:06"/>
        <d v="2014-12-17T14:42:04"/>
        <d v="2014-12-17T23:58:02"/>
        <d v="2014-12-18T00:32:23"/>
        <d v="2014-12-20T19:47:03"/>
        <d v="2014-12-22T02:01:04"/>
        <d v="2014-12-22T20:53:30"/>
        <d v="2014-12-23T19:58:39"/>
        <d v="2014-12-24T12:11:23"/>
        <d v="2014-12-26T20:39:56"/>
        <d v="2014-12-29T13:04:38"/>
        <d v="2014-12-29T19:37:11"/>
        <d v="2014-12-30T22:45:44"/>
        <d v="2014-12-31T16:53:34"/>
        <d v="2015-12-03T04:20:07"/>
        <d v="2015-12-03T13:47:00"/>
        <d v="2015-12-03T19:38:28"/>
        <d v="2015-12-04T20:17:36"/>
        <d v="2015-12-06T19:47:17"/>
        <d v="2015-12-08T04:57:52"/>
        <d v="2015-12-15T18:16:56"/>
        <d v="2015-12-16T03:09:34"/>
        <d v="2015-12-20T13:45:23"/>
        <d v="2015-12-20T16:26:13"/>
        <d v="2015-12-21T17:24:21"/>
        <d v="2015-12-21T19:00:49"/>
        <d v="2015-12-21T20:50:48"/>
        <d v="2015-12-22T05:05:19"/>
        <d v="2015-12-22T21:18:29"/>
        <d v="2015-12-24T08:45:52"/>
        <d v="2016-12-05T03:14:05"/>
        <d v="2016-12-05T13:06:20"/>
        <d v="2016-12-07T13:05:05"/>
        <d v="2016-12-08T05:38:02"/>
        <d v="2016-12-14T23:07:35"/>
        <d v="2016-12-18T20:16:26"/>
        <d v="2016-12-18T21:10:36"/>
        <d v="2016-12-20T15:57:51"/>
        <d v="2016-12-21T00:44:54"/>
        <d v="2016-12-22T22:04:55"/>
        <d v="2016-12-26T21:41:22"/>
        <d v="2016-12-28T18:54:02"/>
        <d v="2016-12-29T12:01:58"/>
        <d v="2016-12-30T18:56:48"/>
      </sharedItems>
      <extLst>
        <ext xmlns:x15="http://schemas.microsoft.com/office/spreadsheetml/2010/11/main" uri="{4F2E5C28-24EA-4eb8-9CBF-B6C8F9C3D259}">
          <x15:cachedUniqueNames>
            <x15:cachedUniqueName index="0" name="[Range].[Date Created].&amp;[2010-12-19T21:17:07]"/>
            <x15:cachedUniqueName index="1" name="[Range].[Date Created].&amp;[2011-12-06T22:47:01]"/>
            <x15:cachedUniqueName index="2" name="[Range].[Date Created].&amp;[2011-12-07T01:36:01]"/>
            <x15:cachedUniqueName index="3" name="[Range].[Date Created].&amp;[2013-12-02T19:03:58]"/>
            <x15:cachedUniqueName index="4" name="[Range].[Date Created].&amp;[2014-12-01T17:43:33]"/>
            <x15:cachedUniqueName index="5" name="[Range].[Date Created].&amp;[2014-12-01T17:50:08]"/>
            <x15:cachedUniqueName index="6" name="[Range].[Date Created].&amp;[2014-12-01T21:33:59]"/>
            <x15:cachedUniqueName index="7" name="[Range].[Date Created].&amp;[2014-12-02T02:59:03]"/>
            <x15:cachedUniqueName index="8" name="[Range].[Date Created].&amp;[2014-12-02T15:25:53]"/>
            <x15:cachedUniqueName index="9" name="[Range].[Date Created].&amp;[2014-12-02T16:13:36]"/>
            <x15:cachedUniqueName index="10" name="[Range].[Date Created].&amp;[2014-12-02T16:48:55]"/>
            <x15:cachedUniqueName index="11" name="[Range].[Date Created].&amp;[2014-12-02T21:37:42]"/>
            <x15:cachedUniqueName index="12" name="[Range].[Date Created].&amp;[2014-12-03T07:58:03]"/>
            <x15:cachedUniqueName index="13" name="[Range].[Date Created].&amp;[2014-12-04T00:07:10]"/>
            <x15:cachedUniqueName index="14" name="[Range].[Date Created].&amp;[2014-12-04T18:43:21]"/>
            <x15:cachedUniqueName index="15" name="[Range].[Date Created].&amp;[2014-12-08T01:37:14]"/>
            <x15:cachedUniqueName index="16" name="[Range].[Date Created].&amp;[2014-12-08T13:44:07]"/>
            <x15:cachedUniqueName index="17" name="[Range].[Date Created].&amp;[2014-12-09T16:31:36]"/>
            <x15:cachedUniqueName index="18" name="[Range].[Date Created].&amp;[2014-12-09T17:41:23]"/>
            <x15:cachedUniqueName index="19" name="[Range].[Date Created].&amp;[2014-12-09T18:33:38]"/>
            <x15:cachedUniqueName index="20" name="[Range].[Date Created].&amp;[2014-12-09T20:58:03]"/>
            <x15:cachedUniqueName index="21" name="[Range].[Date Created].&amp;[2014-12-09T21:17:41]"/>
            <x15:cachedUniqueName index="22" name="[Range].[Date Created].&amp;[2014-12-09T21:42:19]"/>
            <x15:cachedUniqueName index="23" name="[Range].[Date Created].&amp;[2014-12-10T18:04:06]"/>
            <x15:cachedUniqueName index="24" name="[Range].[Date Created].&amp;[2014-12-12T10:15:24]"/>
            <x15:cachedUniqueName index="25" name="[Range].[Date Created].&amp;[2014-12-15T14:48:36]"/>
            <x15:cachedUniqueName index="26" name="[Range].[Date Created].&amp;[2014-12-15T19:55:07]"/>
            <x15:cachedUniqueName index="27" name="[Range].[Date Created].&amp;[2014-12-16T05:56:28]"/>
            <x15:cachedUniqueName index="28" name="[Range].[Date Created].&amp;[2014-12-16T19:39:40]"/>
            <x15:cachedUniqueName index="29" name="[Range].[Date Created].&amp;[2014-12-17T12:09:11]"/>
            <x15:cachedUniqueName index="30" name="[Range].[Date Created].&amp;[2014-12-17T14:01:07]"/>
            <x15:cachedUniqueName index="31" name="[Range].[Date Created].&amp;[2014-12-17T14:03:06]"/>
            <x15:cachedUniqueName index="32" name="[Range].[Date Created].&amp;[2014-12-17T14:42:04]"/>
            <x15:cachedUniqueName index="33" name="[Range].[Date Created].&amp;[2014-12-17T23:58:02]"/>
            <x15:cachedUniqueName index="34" name="[Range].[Date Created].&amp;[2014-12-18T00:32:23]"/>
            <x15:cachedUniqueName index="35" name="[Range].[Date Created].&amp;[2014-12-20T19:47:03]"/>
            <x15:cachedUniqueName index="36" name="[Range].[Date Created].&amp;[2014-12-22T02:01:04]"/>
            <x15:cachedUniqueName index="37" name="[Range].[Date Created].&amp;[2014-12-22T20:53:30]"/>
            <x15:cachedUniqueName index="38" name="[Range].[Date Created].&amp;[2014-12-23T19:58:39]"/>
            <x15:cachedUniqueName index="39" name="[Range].[Date Created].&amp;[2014-12-24T12:11:23]"/>
            <x15:cachedUniqueName index="40" name="[Range].[Date Created].&amp;[2014-12-26T20:39:56]"/>
            <x15:cachedUniqueName index="41" name="[Range].[Date Created].&amp;[2014-12-29T13:04:38]"/>
            <x15:cachedUniqueName index="42" name="[Range].[Date Created].&amp;[2014-12-29T19:37:11]"/>
            <x15:cachedUniqueName index="43" name="[Range].[Date Created].&amp;[2014-12-30T22:45:44]"/>
            <x15:cachedUniqueName index="44" name="[Range].[Date Created].&amp;[2014-12-31T16:53:34]"/>
            <x15:cachedUniqueName index="45" name="[Range].[Date Created].&amp;[2015-12-03T04:20:07]"/>
            <x15:cachedUniqueName index="46" name="[Range].[Date Created].&amp;[2015-12-03T13:47:00]"/>
            <x15:cachedUniqueName index="47" name="[Range].[Date Created].&amp;[2015-12-03T19:38:28]"/>
            <x15:cachedUniqueName index="48" name="[Range].[Date Created].&amp;[2015-12-04T20:17:36]"/>
            <x15:cachedUniqueName index="49" name="[Range].[Date Created].&amp;[2015-12-06T19:47:17]"/>
            <x15:cachedUniqueName index="50" name="[Range].[Date Created].&amp;[2015-12-08T04:57:52]"/>
            <x15:cachedUniqueName index="51" name="[Range].[Date Created].&amp;[2015-12-15T18:16:56]"/>
            <x15:cachedUniqueName index="52" name="[Range].[Date Created].&amp;[2015-12-16T03:09:34]"/>
            <x15:cachedUniqueName index="53" name="[Range].[Date Created].&amp;[2015-12-20T13:45:23]"/>
            <x15:cachedUniqueName index="54" name="[Range].[Date Created].&amp;[2015-12-20T16:26:13]"/>
            <x15:cachedUniqueName index="55" name="[Range].[Date Created].&amp;[2015-12-21T17:24:21]"/>
            <x15:cachedUniqueName index="56" name="[Range].[Date Created].&amp;[2015-12-21T19:00:49]"/>
            <x15:cachedUniqueName index="57" name="[Range].[Date Created].&amp;[2015-12-21T20:50:48]"/>
            <x15:cachedUniqueName index="58" name="[Range].[Date Created].&amp;[2015-12-22T05:05:19]"/>
            <x15:cachedUniqueName index="59" name="[Range].[Date Created].&amp;[2015-12-22T21:18:29]"/>
            <x15:cachedUniqueName index="60" name="[Range].[Date Created].&amp;[2015-12-24T08:45:52]"/>
            <x15:cachedUniqueName index="61" name="[Range].[Date Created].&amp;[2016-12-05T03:14:05]"/>
            <x15:cachedUniqueName index="62" name="[Range].[Date Created].&amp;[2016-12-05T13:06:20]"/>
            <x15:cachedUniqueName index="63" name="[Range].[Date Created].&amp;[2016-12-07T13:05:05]"/>
            <x15:cachedUniqueName index="64" name="[Range].[Date Created].&amp;[2016-12-08T05:38:02]"/>
            <x15:cachedUniqueName index="65" name="[Range].[Date Created].&amp;[2016-12-14T23:07:35]"/>
            <x15:cachedUniqueName index="66" name="[Range].[Date Created].&amp;[2016-12-18T20:16:26]"/>
            <x15:cachedUniqueName index="67" name="[Range].[Date Created].&amp;[2016-12-18T21:10:36]"/>
            <x15:cachedUniqueName index="68" name="[Range].[Date Created].&amp;[2016-12-20T15:57:51]"/>
            <x15:cachedUniqueName index="69" name="[Range].[Date Created].&amp;[2016-12-21T00:44:54]"/>
            <x15:cachedUniqueName index="70" name="[Range].[Date Created].&amp;[2016-12-22T22:04:55]"/>
            <x15:cachedUniqueName index="71" name="[Range].[Date Created].&amp;[2016-12-26T21:41:22]"/>
            <x15:cachedUniqueName index="72" name="[Range].[Date Created].&amp;[2016-12-28T18:54:02]"/>
            <x15:cachedUniqueName index="73" name="[Range].[Date Created].&amp;[2016-12-29T12:01:58]"/>
            <x15:cachedUniqueName index="74" name="[Range].[Date Created].&amp;[2016-12-30T18:56:48]"/>
          </x15:cachedUniqueNames>
        </ext>
      </extLst>
    </cacheField>
    <cacheField name="[Range].[Date Created (Month)].[Date Created (Month)]" caption="Date Created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3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]" caption="Date Ended" attribute="1" time="1" defaultMemberUniqueName="[Range].[Date Ended].[All]" allUniqueName="[Range].[Date Ended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]" caption="Date Created" attribute="1" time="1" defaultMemberUniqueName="[Range].[Date Created].[All]" allUniqueName="[Range].[Date Created].[All]" dimensionUniqueName="[Range]" displayFolder="" count="2" memberValueDatatype="7" unbalanced="0">
      <fieldsUsage count="2">
        <fieldUsage x="-1"/>
        <fieldUsage x="3"/>
      </fieldsUsage>
    </cacheHierarchy>
    <cacheHierarchy uniqueName="[Range].[Duration]" caption="Duration" attribute="1" defaultMemberUniqueName="[Range].[Duration].[All]" allUniqueName="[Range].[Duration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ate Ended (Year)]" caption="Date Ended (Year)" attribute="1" defaultMemberUniqueName="[Range].[Date Ended (Year)].[All]" allUniqueName="[Range].[Date Ended (Year)].[All]" dimensionUniqueName="[Range]" displayFolder="" count="0" memberValueDatatype="130" unbalanced="0"/>
    <cacheHierarchy uniqueName="[Range].[Date Ended (Quarter)]" caption="Date Ended (Quarter)" attribute="1" defaultMemberUniqueName="[Range].[Date Ended (Quarter)].[All]" allUniqueName="[Range].[Date Ended (Quarter)].[All]" dimensionUniqueName="[Range]" displayFolder="" count="0" memberValueDatatype="130" unbalanced="0"/>
    <cacheHierarchy uniqueName="[Range].[Date Ended (Month)]" caption="Date Ended (Month)" attribute="1" defaultMemberUniqueName="[Range].[Date Ended (Month)].[All]" allUniqueName="[Range].[Date Ended (Month)].[All]" dimensionUniqueName="[Range]" displayFolder="" count="0" memberValueDatatype="130" unbalanced="0"/>
    <cacheHierarchy uniqueName="[Range].[Date Created (Year)]" caption="Date Created (Year)" attribute="1" defaultMemberUniqueName="[Range].[Date Created (Year)].[All]" allUniqueName="[Range].[Date Created (Year)].[All]" dimensionUniqueName="[Range]" displayFolder="" count="2" memberValueDatatype="130" unbalanced="0"/>
    <cacheHierarchy uniqueName="[Range].[Date Created (Quarter)]" caption="Date Created (Quarter)" attribute="1" defaultMemberUniqueName="[Range].[Date Created (Quarter)].[All]" allUniqueName="[Range].[Date Created (Quarter)].[All]" dimensionUniqueName="[Range]" displayFolder="" count="2" memberValueDatatype="130" unbalanced="0"/>
    <cacheHierarchy uniqueName="[Range].[Date Created (Month)]" caption="Date Created (Month)" attribute="1" defaultMemberUniqueName="[Range].[Date Created (Month)].[All]" allUniqueName="[Range].[Date Created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(Month Index)]" caption="Date Created (Month Index)" attribute="1" defaultMemberUniqueName="[Range].[Date Created (Month Index)].[All]" allUniqueName="[Range].[Date Created (Month Index)].[All]" dimensionUniqueName="[Range]" displayFolder="" count="0" memberValueDatatype="20" unbalanced="0" hidden="1"/>
    <cacheHierarchy uniqueName="[Range].[Date Ended (Month Index)]" caption="Date Ended (Month Index)" attribute="1" defaultMemberUniqueName="[Range].[Date Ended (Month Index)].[All]" allUniqueName="[Range].[Date Ended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Duration]" caption="Sum of Duration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outcomes]" caption="Count of outcom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s v="USD"/>
    <n v="1437620400"/>
    <n v="1434931811"/>
    <b v="0"/>
    <x v="0"/>
    <n v="63.92"/>
    <b v="1"/>
    <x v="0"/>
    <x v="0"/>
  </r>
  <r>
    <n v="1"/>
    <s v="FannibalFest Fan Convention"/>
    <s v="A Hannibal TV Show Fan Convention and Art Collective"/>
    <x v="1"/>
    <n v="14653"/>
    <x v="1"/>
    <x v="0"/>
    <x v="0"/>
    <s v="USD"/>
    <n v="1488464683"/>
    <n v="1485872683"/>
    <b v="0"/>
    <x v="1"/>
    <n v="185.48"/>
    <b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2"/>
    <x v="0"/>
    <x v="1"/>
    <s v="GBP"/>
    <n v="1455555083"/>
    <n v="1454691083"/>
    <b v="0"/>
    <x v="2"/>
    <n v="15"/>
    <b v="1"/>
    <x v="0"/>
    <x v="0"/>
  </r>
  <r>
    <n v="3"/>
    <s v="Unsure/Positive: A Dramedy Series About Life with HIV"/>
    <s v="We already produced the *very* beginning of this story. Help us to see it through?"/>
    <x v="3"/>
    <n v="10390"/>
    <x v="3"/>
    <x v="0"/>
    <x v="0"/>
    <s v="USD"/>
    <n v="1407414107"/>
    <n v="1404822107"/>
    <b v="0"/>
    <x v="3"/>
    <n v="69.27"/>
    <b v="1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4"/>
    <x v="0"/>
    <x v="0"/>
    <s v="USD"/>
    <n v="1450555279"/>
    <n v="1447963279"/>
    <b v="0"/>
    <x v="4"/>
    <n v="190.55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5"/>
    <x v="0"/>
    <x v="0"/>
    <s v="USD"/>
    <n v="1469770500"/>
    <n v="1468362207"/>
    <b v="0"/>
    <x v="5"/>
    <n v="93.4"/>
    <b v="1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6"/>
    <x v="0"/>
    <x v="0"/>
    <s v="USD"/>
    <n v="1402710250"/>
    <n v="1401846250"/>
    <b v="0"/>
    <x v="6"/>
    <n v="146.8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7"/>
    <x v="0"/>
    <x v="0"/>
    <s v="USD"/>
    <n v="1467680867"/>
    <n v="1464224867"/>
    <b v="0"/>
    <x v="7"/>
    <n v="159.82"/>
    <b v="1"/>
    <x v="0"/>
    <x v="0"/>
  </r>
  <r>
    <n v="8"/>
    <s v="Sizzling in the Kitchen Flynn Style"/>
    <s v="Help us raise the funds to film our pilot episode!"/>
    <x v="8"/>
    <n v="3501.52"/>
    <x v="8"/>
    <x v="0"/>
    <x v="0"/>
    <s v="USD"/>
    <n v="1460754000"/>
    <n v="1460155212"/>
    <b v="0"/>
    <x v="8"/>
    <n v="291.7900000000000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9"/>
    <x v="0"/>
    <x v="0"/>
    <s v="USD"/>
    <n v="1460860144"/>
    <n v="1458268144"/>
    <b v="0"/>
    <x v="9"/>
    <n v="31.5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7"/>
    <x v="0"/>
    <x v="0"/>
    <s v="USD"/>
    <n v="1403660279"/>
    <n v="1400636279"/>
    <b v="0"/>
    <x v="10"/>
    <n v="158.68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10"/>
    <x v="0"/>
    <x v="0"/>
    <s v="USD"/>
    <n v="1471834800"/>
    <n v="1469126462"/>
    <b v="0"/>
    <x v="11"/>
    <n v="80.33"/>
    <b v="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11"/>
    <x v="0"/>
    <x v="0"/>
    <s v="USD"/>
    <n v="1405479600"/>
    <n v="1401642425"/>
    <b v="0"/>
    <x v="12"/>
    <n v="59.96"/>
    <b v="1"/>
    <x v="0"/>
    <x v="0"/>
  </r>
  <r>
    <n v="13"/>
    <s v="Can't Go Home"/>
    <s v="A travel series hosted by touring musicians that profiles a different American city in each episode."/>
    <x v="8"/>
    <n v="5599"/>
    <x v="12"/>
    <x v="0"/>
    <x v="0"/>
    <s v="USD"/>
    <n v="1466713620"/>
    <n v="1463588109"/>
    <b v="0"/>
    <x v="13"/>
    <n v="109.78"/>
    <b v="1"/>
    <x v="0"/>
    <x v="0"/>
  </r>
  <r>
    <n v="14"/>
    <s v="3010 | Sci-fi Series"/>
    <s v="A highly charged post apocalyptic sci fi series that pulls no punches!"/>
    <x v="12"/>
    <n v="6056"/>
    <x v="7"/>
    <x v="0"/>
    <x v="2"/>
    <s v="AUD"/>
    <n v="1405259940"/>
    <n v="1403051888"/>
    <b v="0"/>
    <x v="14"/>
    <n v="147.71"/>
    <b v="1"/>
    <x v="0"/>
    <x v="0"/>
  </r>
  <r>
    <n v="15"/>
    <s v="Cien&amp;Cia"/>
    <s v="Cien&amp;Cia es un proyecto transmedia para televisiÃ³n; la finalidad de la venta de camisetas es financiar el reality (Factual)."/>
    <x v="13"/>
    <n v="2132"/>
    <x v="13"/>
    <x v="0"/>
    <x v="3"/>
    <s v="EUR"/>
    <n v="1443384840"/>
    <n v="1441790658"/>
    <b v="0"/>
    <x v="15"/>
    <n v="21.76"/>
    <b v="1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8"/>
    <x v="0"/>
    <x v="0"/>
    <s v="USD"/>
    <n v="1402896600"/>
    <n v="1398971211"/>
    <b v="0"/>
    <x v="16"/>
    <n v="171.84"/>
    <b v="1"/>
    <x v="0"/>
    <x v="0"/>
  </r>
  <r>
    <n v="17"/>
    <s v="Humble Pie"/>
    <s v="Uplifting English sitcom, a love letter to youthful exuberance that proves once and for all that none of us are ready for real life."/>
    <x v="15"/>
    <n v="1510"/>
    <x v="7"/>
    <x v="0"/>
    <x v="1"/>
    <s v="GBP"/>
    <n v="1415126022"/>
    <n v="1412530422"/>
    <b v="0"/>
    <x v="17"/>
    <n v="41.94"/>
    <b v="1"/>
    <x v="0"/>
    <x v="0"/>
  </r>
  <r>
    <n v="18"/>
    <s v="Indian As Apple Pie TV"/>
    <s v="The Indian cooking show you crave: complete with cooking, travel to India, and loads of spicy inspiration with Anupy."/>
    <x v="11"/>
    <n v="31896.33"/>
    <x v="6"/>
    <x v="0"/>
    <x v="0"/>
    <s v="USD"/>
    <n v="1410958856"/>
    <n v="1408366856"/>
    <b v="0"/>
    <x v="18"/>
    <n v="93.26"/>
    <b v="1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14"/>
    <x v="0"/>
    <x v="0"/>
    <s v="USD"/>
    <n v="1437420934"/>
    <n v="1434828934"/>
    <b v="0"/>
    <x v="19"/>
    <n v="56.14"/>
    <b v="1"/>
    <x v="0"/>
    <x v="0"/>
  </r>
  <r>
    <n v="20"/>
    <s v="Finding Kylie Hard Read Fund"/>
    <s v="Help us reach our goal &amp; pay the drama dept that is performing the hard read, which is set for October 2015."/>
    <x v="13"/>
    <n v="2004"/>
    <x v="8"/>
    <x v="0"/>
    <x v="0"/>
    <s v="USD"/>
    <n v="1442167912"/>
    <n v="1436983912"/>
    <b v="0"/>
    <x v="20"/>
    <n v="80.16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15"/>
    <x v="0"/>
    <x v="0"/>
    <s v="USD"/>
    <n v="1411743789"/>
    <n v="1409151789"/>
    <b v="0"/>
    <x v="21"/>
    <n v="199.9"/>
    <b v="1"/>
    <x v="0"/>
    <x v="0"/>
  </r>
  <r>
    <n v="22"/>
    <s v="CREATURES OF HABIT!"/>
    <s v="Meet Gary, and Troy: Two unlikely friends that investigate &quot;strange phenomenon&quot;."/>
    <x v="18"/>
    <n v="410"/>
    <x v="16"/>
    <x v="0"/>
    <x v="0"/>
    <s v="USD"/>
    <n v="1420099140"/>
    <n v="1418766740"/>
    <b v="0"/>
    <x v="22"/>
    <n v="51.25"/>
    <b v="1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17"/>
    <x v="0"/>
    <x v="0"/>
    <s v="USD"/>
    <n v="1430407200"/>
    <n v="1428086501"/>
    <b v="0"/>
    <x v="23"/>
    <n v="103.04"/>
    <b v="1"/>
    <x v="0"/>
    <x v="0"/>
  </r>
  <r>
    <n v="24"/>
    <s v="Bring STL Up Late to TV"/>
    <s v="STL Up Late is a weekly late night comedy talk show for St. Louis television."/>
    <x v="19"/>
    <n v="38082.69"/>
    <x v="15"/>
    <x v="0"/>
    <x v="0"/>
    <s v="USD"/>
    <n v="1442345940"/>
    <n v="1439494863"/>
    <b v="0"/>
    <x v="24"/>
    <n v="66.34999999999999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18"/>
    <x v="0"/>
    <x v="0"/>
    <s v="USD"/>
    <n v="1452299761"/>
    <n v="1447115761"/>
    <b v="0"/>
    <x v="25"/>
    <n v="57.14"/>
    <b v="1"/>
    <x v="0"/>
    <x v="0"/>
  </r>
  <r>
    <n v="26"/>
    <s v="You, Me &amp; Sicily:  Part I Editing"/>
    <s v="Highlighting Sicily's points of light: its extraordinary people. Editing phase is now underway!!!"/>
    <x v="21"/>
    <n v="1940"/>
    <x v="19"/>
    <x v="0"/>
    <x v="0"/>
    <s v="USD"/>
    <n v="1408278144"/>
    <n v="1404822144"/>
    <b v="0"/>
    <x v="10"/>
    <n v="102.11"/>
    <b v="1"/>
    <x v="0"/>
    <x v="0"/>
  </r>
  <r>
    <n v="27"/>
    <s v="B-Rabbit TV Comedy Pilot"/>
    <s v="B-Rabbit is a hilarious depiction of immigrating to New Zealand and the life you desperately tried to leave behind."/>
    <x v="22"/>
    <n v="22345"/>
    <x v="20"/>
    <x v="0"/>
    <x v="4"/>
    <s v="NZD"/>
    <n v="1416113833"/>
    <n v="1413518233"/>
    <b v="0"/>
    <x v="3"/>
    <n v="148.97"/>
    <b v="1"/>
    <x v="0"/>
    <x v="0"/>
  </r>
  <r>
    <n v="28"/>
    <s v="John Earle Dog Training Concept Development Reel"/>
    <s v="John and Brian are on a quest to change people's lives and rehabilitate dogs."/>
    <x v="14"/>
    <n v="12042"/>
    <x v="8"/>
    <x v="0"/>
    <x v="0"/>
    <s v="USD"/>
    <n v="1450307284"/>
    <n v="1447715284"/>
    <b v="0"/>
    <x v="26"/>
    <n v="169.61"/>
    <b v="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4"/>
    <x v="0"/>
    <x v="1"/>
    <s v="GBP"/>
    <n v="1406045368"/>
    <n v="1403453368"/>
    <b v="0"/>
    <x v="27"/>
    <n v="31.62"/>
    <b v="1"/>
    <x v="0"/>
    <x v="0"/>
  </r>
  <r>
    <n v="30"/>
    <s v="Introverts Web Series"/>
    <s v="Comedy series about three introverted roommates coping with single life, secret resentments, and loudmouthed extroverts."/>
    <x v="23"/>
    <n v="4051.99"/>
    <x v="7"/>
    <x v="0"/>
    <x v="0"/>
    <s v="USD"/>
    <n v="1408604515"/>
    <n v="1406012515"/>
    <b v="0"/>
    <x v="28"/>
    <n v="76.45"/>
    <b v="1"/>
    <x v="0"/>
    <x v="0"/>
  </r>
  <r>
    <n v="31"/>
    <s v="The Alan Katz Show"/>
    <s v="After a two-year hiatus, The Alan Katz Show is coming back! But it can't unless we can get a 16gb flash drive valued at $12.71!"/>
    <x v="24"/>
    <n v="13"/>
    <x v="8"/>
    <x v="0"/>
    <x v="0"/>
    <s v="USD"/>
    <n v="1453748434"/>
    <n v="1452193234"/>
    <b v="0"/>
    <x v="29"/>
    <n v="13"/>
    <b v="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8"/>
    <x v="0"/>
    <x v="0"/>
    <s v="USD"/>
    <n v="1463111940"/>
    <n v="1459523017"/>
    <b v="0"/>
    <x v="30"/>
    <n v="320.45"/>
    <b v="1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21"/>
    <x v="0"/>
    <x v="0"/>
    <s v="USD"/>
    <n v="1447001501"/>
    <n v="1444405901"/>
    <b v="0"/>
    <x v="31"/>
    <n v="83.75"/>
    <b v="1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22"/>
    <x v="0"/>
    <x v="0"/>
    <s v="USD"/>
    <n v="1407224601"/>
    <n v="1405928601"/>
    <b v="0"/>
    <x v="32"/>
    <n v="49.88"/>
    <b v="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23"/>
    <x v="0"/>
    <x v="0"/>
    <s v="USD"/>
    <n v="1430179200"/>
    <n v="1428130814"/>
    <b v="0"/>
    <x v="33"/>
    <n v="59.46"/>
    <b v="1"/>
    <x v="0"/>
    <x v="0"/>
  </r>
  <r>
    <n v="36"/>
    <s v="THE LISTENING BOX"/>
    <s v="A modern day priest makes an unusual discovery, setting off a chain of events."/>
    <x v="12"/>
    <n v="8529"/>
    <x v="24"/>
    <x v="0"/>
    <x v="0"/>
    <s v="USD"/>
    <n v="1428128525"/>
    <n v="1425540125"/>
    <b v="0"/>
    <x v="34"/>
    <n v="193.84"/>
    <b v="1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25"/>
    <x v="0"/>
    <x v="0"/>
    <s v="USD"/>
    <n v="1425055079"/>
    <n v="1422463079"/>
    <b v="0"/>
    <x v="35"/>
    <n v="159.51"/>
    <b v="1"/>
    <x v="0"/>
    <x v="0"/>
  </r>
  <r>
    <n v="38"/>
    <s v="Brewz Brothers TV"/>
    <s v="A television show about three brothers from Chicago on a mission to discover and highlight the best breweries in America."/>
    <x v="30"/>
    <n v="2751"/>
    <x v="5"/>
    <x v="0"/>
    <x v="0"/>
    <s v="USD"/>
    <n v="1368235344"/>
    <n v="1365643344"/>
    <b v="0"/>
    <x v="36"/>
    <n v="41.68"/>
    <b v="1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26"/>
    <x v="0"/>
    <x v="1"/>
    <s v="GBP"/>
    <n v="1401058740"/>
    <n v="1398388068"/>
    <b v="0"/>
    <x v="37"/>
    <n v="150.9"/>
    <b v="1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7"/>
    <x v="0"/>
    <x v="0"/>
    <s v="USD"/>
    <n v="1403150400"/>
    <n v="1401426488"/>
    <b v="0"/>
    <x v="38"/>
    <n v="126.69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8"/>
    <x v="0"/>
    <x v="0"/>
    <s v="USD"/>
    <n v="1412516354"/>
    <n v="1409924354"/>
    <b v="0"/>
    <x v="10"/>
    <n v="105.26"/>
    <b v="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24"/>
    <x v="0"/>
    <x v="0"/>
    <s v="USD"/>
    <n v="1419780026"/>
    <n v="1417188026"/>
    <b v="0"/>
    <x v="39"/>
    <n v="117.51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27"/>
    <x v="0"/>
    <x v="0"/>
    <s v="USD"/>
    <n v="1405209600"/>
    <n v="1402599486"/>
    <b v="0"/>
    <x v="40"/>
    <n v="117.36"/>
    <b v="1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8"/>
    <x v="0"/>
    <x v="0"/>
    <s v="USD"/>
    <n v="1412648537"/>
    <n v="1408760537"/>
    <b v="0"/>
    <x v="41"/>
    <n v="133.33000000000001"/>
    <b v="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28"/>
    <x v="0"/>
    <x v="0"/>
    <s v="USD"/>
    <n v="1461769107"/>
    <n v="1459177107"/>
    <b v="0"/>
    <x v="42"/>
    <n v="98.36"/>
    <b v="1"/>
    <x v="0"/>
    <x v="0"/>
  </r>
  <r>
    <n v="46"/>
    <s v="New equipment for Joy's World!"/>
    <s v="The legendary community TV programme Joy's World is in dire need of new equipment! We are hoping you can help."/>
    <x v="33"/>
    <n v="8750"/>
    <x v="3"/>
    <x v="0"/>
    <x v="2"/>
    <s v="AUD"/>
    <n v="1450220974"/>
    <n v="1447628974"/>
    <b v="0"/>
    <x v="43"/>
    <n v="194.44"/>
    <b v="1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29"/>
    <x v="0"/>
    <x v="0"/>
    <s v="USD"/>
    <n v="1419021607"/>
    <n v="1413834007"/>
    <b v="0"/>
    <x v="16"/>
    <n v="76.87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29"/>
    <x v="0"/>
    <x v="1"/>
    <s v="GBP"/>
    <n v="1425211200"/>
    <n v="1422534260"/>
    <b v="0"/>
    <x v="44"/>
    <n v="56.82"/>
    <b v="1"/>
    <x v="0"/>
    <x v="0"/>
  </r>
  <r>
    <n v="49"/>
    <s v="Driving Jersey - Season Five"/>
    <s v="Driving Jersey is real people telling real stories."/>
    <x v="14"/>
    <n v="12000"/>
    <x v="8"/>
    <x v="0"/>
    <x v="0"/>
    <s v="USD"/>
    <n v="1445660045"/>
    <n v="1443068045"/>
    <b v="0"/>
    <x v="45"/>
    <n v="137.93"/>
    <b v="1"/>
    <x v="0"/>
    <x v="0"/>
  </r>
  <r>
    <n v="50"/>
    <s v="The Love Lounge"/>
    <s v="A brand new dating show which helps one lucky lady find her Mr Right with difficult decisions to make along the way."/>
    <x v="20"/>
    <n v="600"/>
    <x v="8"/>
    <x v="0"/>
    <x v="1"/>
    <s v="GBP"/>
    <n v="1422637200"/>
    <n v="1419271458"/>
    <b v="0"/>
    <x v="19"/>
    <n v="27.27"/>
    <b v="1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30"/>
    <x v="0"/>
    <x v="0"/>
    <s v="USD"/>
    <n v="1439245037"/>
    <n v="1436653037"/>
    <b v="0"/>
    <x v="46"/>
    <n v="118.34"/>
    <b v="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31"/>
    <x v="0"/>
    <x v="0"/>
    <s v="USD"/>
    <n v="1405615846"/>
    <n v="1403023846"/>
    <b v="0"/>
    <x v="47"/>
    <n v="223.48"/>
    <b v="1"/>
    <x v="0"/>
    <x v="0"/>
  </r>
  <r>
    <n v="53"/>
    <s v="Rolling out Vegan Mashup's Season 2"/>
    <s v="Delicious TV's Vegan Mashup launching season two on public television"/>
    <x v="9"/>
    <n v="3289"/>
    <x v="5"/>
    <x v="0"/>
    <x v="0"/>
    <s v="USD"/>
    <n v="1396648800"/>
    <n v="1395407445"/>
    <b v="0"/>
    <x v="27"/>
    <n v="28.11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7"/>
    <x v="0"/>
    <x v="0"/>
    <s v="USD"/>
    <n v="1451063221"/>
    <n v="1448471221"/>
    <b v="0"/>
    <x v="47"/>
    <n v="194.23"/>
    <b v="1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32"/>
    <x v="0"/>
    <x v="0"/>
    <s v="USD"/>
    <n v="1464390916"/>
    <n v="1462576516"/>
    <b v="0"/>
    <x v="48"/>
    <n v="128.94999999999999"/>
    <b v="1"/>
    <x v="0"/>
    <x v="0"/>
  </r>
  <r>
    <n v="56"/>
    <s v="Voxwomen Cycling Show"/>
    <s v="We want to see more women's cycling on TV - and we need your help to make it happen!"/>
    <x v="6"/>
    <n v="8581"/>
    <x v="13"/>
    <x v="0"/>
    <x v="1"/>
    <s v="GBP"/>
    <n v="1433779200"/>
    <n v="1432559424"/>
    <b v="0"/>
    <x v="49"/>
    <n v="49.32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21"/>
    <x v="0"/>
    <x v="0"/>
    <s v="USD"/>
    <n v="1429991962"/>
    <n v="1427399962"/>
    <b v="0"/>
    <x v="50"/>
    <n v="221.52"/>
    <b v="1"/>
    <x v="0"/>
    <x v="0"/>
  </r>
  <r>
    <n v="58"/>
    <s v="Gloaming"/>
    <s v="Alex thought he knew how the world worked. You live, you die and it's over. He was very, very wrong."/>
    <x v="3"/>
    <n v="10291"/>
    <x v="33"/>
    <x v="0"/>
    <x v="0"/>
    <s v="USD"/>
    <n v="1416423172"/>
    <n v="1413827572"/>
    <b v="0"/>
    <x v="11"/>
    <n v="137.21"/>
    <b v="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8"/>
    <x v="0"/>
    <x v="0"/>
    <s v="USD"/>
    <n v="1442264400"/>
    <n v="1439530776"/>
    <b v="0"/>
    <x v="51"/>
    <n v="606.82000000000005"/>
    <b v="1"/>
    <x v="0"/>
    <x v="0"/>
  </r>
  <r>
    <n v="60"/>
    <s v="Ever Since - Short Film"/>
    <s v="Set in a beautiful but desolate world, we see how loneliness can lead to friendship in unconventional ways."/>
    <x v="37"/>
    <n v="4648.33"/>
    <x v="33"/>
    <x v="0"/>
    <x v="1"/>
    <s v="GBP"/>
    <n v="1395532800"/>
    <n v="1393882717"/>
    <b v="0"/>
    <x v="52"/>
    <n v="43.04"/>
    <b v="1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34"/>
    <x v="0"/>
    <x v="0"/>
    <s v="USD"/>
    <n v="1370547157"/>
    <n v="1368646357"/>
    <b v="0"/>
    <x v="23"/>
    <n v="322.39"/>
    <b v="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19"/>
    <x v="0"/>
    <x v="0"/>
    <s v="USD"/>
    <n v="1362337878"/>
    <n v="1360177878"/>
    <b v="0"/>
    <x v="53"/>
    <n v="96.71"/>
    <b v="1"/>
    <x v="0"/>
    <x v="1"/>
  </r>
  <r>
    <n v="63"/>
    <s v="The Attic"/>
    <s v="The Attic is my first short film.  Please help me with post production and distribution so that I can let it out into the world"/>
    <x v="13"/>
    <n v="2270.37"/>
    <x v="35"/>
    <x v="0"/>
    <x v="0"/>
    <s v="USD"/>
    <n v="1388206740"/>
    <n v="1386194013"/>
    <b v="0"/>
    <x v="31"/>
    <n v="35.47"/>
    <b v="1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36"/>
    <x v="0"/>
    <x v="0"/>
    <s v="USD"/>
    <n v="1373243181"/>
    <n v="1370651181"/>
    <b v="0"/>
    <x v="54"/>
    <n v="86.67"/>
    <b v="1"/>
    <x v="0"/>
    <x v="1"/>
  </r>
  <r>
    <n v="65"/>
    <s v="Hello World - Post Production Funds"/>
    <s v="Help finish the short film Hello World. The story of an android in the broken home of a father &amp; son."/>
    <x v="39"/>
    <n v="7527"/>
    <x v="29"/>
    <x v="0"/>
    <x v="5"/>
    <s v="CAD"/>
    <n v="1407736740"/>
    <n v="1405453354"/>
    <b v="0"/>
    <x v="7"/>
    <n v="132.05000000000001"/>
    <b v="1"/>
    <x v="0"/>
    <x v="1"/>
  </r>
  <r>
    <n v="66"/>
    <s v="A Stagnant Fever: Short Film"/>
    <s v="A dark comedy set in the '60s about clinical depression and one night stands."/>
    <x v="13"/>
    <n v="2372"/>
    <x v="17"/>
    <x v="0"/>
    <x v="0"/>
    <s v="USD"/>
    <n v="1468873420"/>
    <n v="1466281420"/>
    <b v="0"/>
    <x v="55"/>
    <n v="91.23"/>
    <b v="1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31"/>
    <x v="0"/>
    <x v="0"/>
    <s v="USD"/>
    <n v="1342360804"/>
    <n v="1339768804"/>
    <b v="0"/>
    <x v="9"/>
    <n v="116.25"/>
    <b v="1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37"/>
    <x v="0"/>
    <x v="1"/>
    <s v="GBP"/>
    <n v="1393162791"/>
    <n v="1390570791"/>
    <b v="0"/>
    <x v="17"/>
    <n v="21.19"/>
    <b v="1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38"/>
    <x v="0"/>
    <x v="0"/>
    <s v="USD"/>
    <n v="1317538740"/>
    <n v="1314765025"/>
    <b v="0"/>
    <x v="56"/>
    <n v="62.33"/>
    <b v="1"/>
    <x v="0"/>
    <x v="1"/>
  </r>
  <r>
    <n v="70"/>
    <s v="Scraps"/>
    <s v="Maggie barely survives a deranged baptism by her mother only to be born again to a string of foster parents. Things can always be worse"/>
    <x v="2"/>
    <n v="636"/>
    <x v="37"/>
    <x v="0"/>
    <x v="0"/>
    <s v="USD"/>
    <n v="1315171845"/>
    <n v="1309987845"/>
    <b v="0"/>
    <x v="57"/>
    <n v="37.40999999999999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39"/>
    <x v="0"/>
    <x v="0"/>
    <s v="USD"/>
    <n v="1338186657"/>
    <n v="1333002657"/>
    <b v="0"/>
    <x v="58"/>
    <n v="69.72"/>
    <b v="1"/>
    <x v="0"/>
    <x v="1"/>
  </r>
  <r>
    <n v="72"/>
    <s v="Trickle"/>
    <s v="A young man forced to live back home after an automobile accident leaves him to rediscover what it means to be a part of his family."/>
    <x v="41"/>
    <n v="2385"/>
    <x v="29"/>
    <x v="0"/>
    <x v="0"/>
    <s v="USD"/>
    <n v="1352937600"/>
    <n v="1351210481"/>
    <b v="0"/>
    <x v="14"/>
    <n v="58.17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8"/>
    <x v="0"/>
    <x v="0"/>
    <s v="USD"/>
    <n v="1304395140"/>
    <n v="1297620584"/>
    <b v="0"/>
    <x v="59"/>
    <n v="50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40"/>
    <x v="0"/>
    <x v="6"/>
    <s v="EUR"/>
    <n v="1453376495"/>
    <n v="1450784495"/>
    <b v="0"/>
    <x v="60"/>
    <n v="19.47"/>
    <b v="1"/>
    <x v="0"/>
    <x v="1"/>
  </r>
  <r>
    <n v="75"/>
    <s v="&quot;DAD&quot; - A USC Short Film"/>
    <s v="A teenager named Charlie discovers something new about himself while coping with the loss of his father."/>
    <x v="8"/>
    <n v="4040"/>
    <x v="41"/>
    <x v="0"/>
    <x v="0"/>
    <s v="USD"/>
    <n v="1366693272"/>
    <n v="1364101272"/>
    <b v="0"/>
    <x v="5"/>
    <n v="85.96"/>
    <b v="1"/>
    <x v="0"/>
    <x v="1"/>
  </r>
  <r>
    <n v="76"/>
    <s v="Star Wars: Insidious"/>
    <s v="Karn A'Mor has awoken bloodied on a distant battlefield with no memory of his past! JOIN THE RESISTANCE and find out more..."/>
    <x v="43"/>
    <n v="460"/>
    <x v="42"/>
    <x v="0"/>
    <x v="0"/>
    <s v="USD"/>
    <n v="1325007358"/>
    <n v="1319819758"/>
    <b v="0"/>
    <x v="41"/>
    <n v="30.67"/>
    <b v="1"/>
    <x v="0"/>
    <x v="1"/>
  </r>
  <r>
    <n v="77"/>
    <s v="Jonah and the Crab"/>
    <s v="A short film about a boy searching for companionship in a hermit crab he finds on the beach."/>
    <x v="44"/>
    <n v="1570"/>
    <x v="43"/>
    <x v="0"/>
    <x v="0"/>
    <s v="USD"/>
    <n v="1337569140"/>
    <n v="1332991717"/>
    <b v="0"/>
    <x v="55"/>
    <n v="60.38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44"/>
    <x v="0"/>
    <x v="6"/>
    <s v="EUR"/>
    <n v="1472751121"/>
    <n v="1471887121"/>
    <b v="0"/>
    <x v="2"/>
    <n v="38.6"/>
    <b v="1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37"/>
    <x v="0"/>
    <x v="1"/>
    <s v="GBP"/>
    <n v="1398451093"/>
    <n v="1395859093"/>
    <b v="0"/>
    <x v="14"/>
    <n v="40.270000000000003"/>
    <b v="1"/>
    <x v="0"/>
    <x v="1"/>
  </r>
  <r>
    <n v="80"/>
    <s v="Swingers Anonymous"/>
    <s v="What would you do if you ended up at a swingers party with two dead bodies and $20,000 in drug money?"/>
    <x v="14"/>
    <n v="12870"/>
    <x v="13"/>
    <x v="0"/>
    <x v="0"/>
    <s v="USD"/>
    <n v="1386640856"/>
    <n v="1383616856"/>
    <b v="0"/>
    <x v="5"/>
    <n v="273.83"/>
    <b v="1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45"/>
    <x v="0"/>
    <x v="0"/>
    <s v="USD"/>
    <n v="1342234920"/>
    <n v="1341892127"/>
    <b v="0"/>
    <x v="33"/>
    <n v="53.04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8"/>
    <x v="0"/>
    <x v="0"/>
    <s v="USD"/>
    <n v="1318189261"/>
    <n v="1315597261"/>
    <b v="0"/>
    <x v="61"/>
    <n v="40.01"/>
    <b v="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33"/>
    <x v="0"/>
    <x v="1"/>
    <s v="GBP"/>
    <n v="1424604600"/>
    <n v="1423320389"/>
    <b v="0"/>
    <x v="62"/>
    <n v="15.77"/>
    <b v="1"/>
    <x v="0"/>
    <x v="1"/>
  </r>
  <r>
    <n v="84"/>
    <s v="Redemption - Short Film"/>
    <s v="&quot;A sociopath crosses paths with the person he must confront about his wife's murder, it might be himself&quot;"/>
    <x v="2"/>
    <n v="500"/>
    <x v="8"/>
    <x v="0"/>
    <x v="0"/>
    <s v="USD"/>
    <n v="1305483086"/>
    <n v="1302891086"/>
    <b v="0"/>
    <x v="63"/>
    <n v="71.430000000000007"/>
    <b v="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9"/>
    <x v="0"/>
    <x v="0"/>
    <s v="USD"/>
    <n v="1316746837"/>
    <n v="1314154837"/>
    <b v="0"/>
    <x v="64"/>
    <n v="71.709999999999994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6"/>
    <x v="0"/>
    <x v="6"/>
    <s v="EUR"/>
    <n v="1451226045"/>
    <n v="1444828845"/>
    <b v="0"/>
    <x v="57"/>
    <n v="375.76"/>
    <b v="1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2"/>
    <x v="0"/>
    <x v="0"/>
    <s v="USD"/>
    <n v="1275529260"/>
    <n v="1274705803"/>
    <b v="0"/>
    <x v="20"/>
    <n v="104.6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33"/>
    <x v="0"/>
    <x v="0"/>
    <s v="USD"/>
    <n v="1403452131"/>
    <n v="1401205731"/>
    <b v="0"/>
    <x v="65"/>
    <n v="60"/>
    <b v="1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41"/>
    <x v="0"/>
    <x v="0"/>
    <s v="USD"/>
    <n v="1370196192"/>
    <n v="1368036192"/>
    <b v="0"/>
    <x v="66"/>
    <n v="123.29"/>
    <b v="1"/>
    <x v="0"/>
    <x v="1"/>
  </r>
  <r>
    <n v="90"/>
    <s v="Help Get the Short Film Interior Design into Film Festivals!"/>
    <s v="We're looking for funding to help submit a short film to film festivals."/>
    <x v="2"/>
    <n v="502"/>
    <x v="8"/>
    <x v="0"/>
    <x v="0"/>
    <s v="USD"/>
    <n v="1310454499"/>
    <n v="1307862499"/>
    <b v="0"/>
    <x v="38"/>
    <n v="31.38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28"/>
    <x v="0"/>
    <x v="0"/>
    <s v="USD"/>
    <n v="1305625164"/>
    <n v="1300354764"/>
    <b v="0"/>
    <x v="67"/>
    <n v="78.260000000000005"/>
    <b v="1"/>
    <x v="0"/>
    <x v="1"/>
  </r>
  <r>
    <n v="92"/>
    <s v="Euphoria"/>
    <s v="Euphoria is an adventure film that follows adrenaline filled athletes on their hunt for the sublime while balancing family and careers."/>
    <x v="10"/>
    <n v="5260"/>
    <x v="2"/>
    <x v="0"/>
    <x v="5"/>
    <s v="CAD"/>
    <n v="1485936000"/>
    <n v="1481949983"/>
    <b v="0"/>
    <x v="68"/>
    <n v="122.3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38"/>
    <x v="0"/>
    <x v="0"/>
    <s v="USD"/>
    <n v="1341349200"/>
    <n v="1338928537"/>
    <b v="0"/>
    <x v="41"/>
    <n v="73.73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3"/>
    <x v="0"/>
    <x v="1"/>
    <s v="GBP"/>
    <n v="1396890822"/>
    <n v="1395162822"/>
    <b v="0"/>
    <x v="8"/>
    <n v="21.67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26"/>
    <x v="0"/>
    <x v="0"/>
    <s v="USD"/>
    <n v="1330214841"/>
    <n v="1327622841"/>
    <b v="0"/>
    <x v="64"/>
    <n v="21.9"/>
    <b v="1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41"/>
    <x v="0"/>
    <x v="0"/>
    <s v="USD"/>
    <n v="1280631600"/>
    <n v="1274889241"/>
    <b v="0"/>
    <x v="69"/>
    <n v="50.59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6"/>
    <x v="0"/>
    <x v="0"/>
    <s v="USD"/>
    <n v="1310440482"/>
    <n v="1307848482"/>
    <b v="0"/>
    <x v="22"/>
    <n v="53.13"/>
    <b v="1"/>
    <x v="0"/>
    <x v="1"/>
  </r>
  <r>
    <n v="98"/>
    <s v="CUT OUT"/>
    <s v="&quot;Cut Out&quot; tells the story of a young woman who befriends a neighborhood teen and finds herself involved with gang violence."/>
    <x v="50"/>
    <n v="3400"/>
    <x v="6"/>
    <x v="0"/>
    <x v="0"/>
    <s v="USD"/>
    <n v="1354923000"/>
    <n v="1351796674"/>
    <b v="0"/>
    <x v="65"/>
    <n v="56.67"/>
    <b v="1"/>
    <x v="0"/>
    <x v="1"/>
  </r>
  <r>
    <n v="99"/>
    <s v="BEAT: An Original Short Film"/>
    <s v="A feminist tale of two girls finally giving a &quot;Nice Guy&quot; what he truly deserves. Also, dancing!"/>
    <x v="15"/>
    <n v="1590.29"/>
    <x v="6"/>
    <x v="0"/>
    <x v="0"/>
    <s v="USD"/>
    <n v="1390426799"/>
    <n v="1387834799"/>
    <b v="0"/>
    <x v="70"/>
    <n v="40.78"/>
    <b v="1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8"/>
    <x v="0"/>
    <x v="0"/>
    <s v="USD"/>
    <n v="1352055886"/>
    <n v="1350324286"/>
    <b v="0"/>
    <x v="55"/>
    <n v="192.31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8"/>
    <x v="0"/>
    <x v="0"/>
    <s v="USD"/>
    <n v="1359052710"/>
    <n v="1356979110"/>
    <b v="0"/>
    <x v="2"/>
    <n v="100"/>
    <b v="1"/>
    <x v="0"/>
    <x v="1"/>
  </r>
  <r>
    <n v="102"/>
    <s v="Dear God No!"/>
    <s v="A gang of outlaw bikers pull a home invasion on a disgraced Anthropologist hiding a secret locked in his cabin basement."/>
    <x v="12"/>
    <n v="7665"/>
    <x v="30"/>
    <x v="0"/>
    <x v="0"/>
    <s v="USD"/>
    <n v="1293073733"/>
    <n v="1290481733"/>
    <b v="0"/>
    <x v="71"/>
    <n v="117.92"/>
    <b v="1"/>
    <x v="0"/>
    <x v="1"/>
  </r>
  <r>
    <n v="103"/>
    <s v="I'M TWENTY SOMETHING"/>
    <s v="Three friends in their twenties are trying to do the impossible - have fun on a casual Friday night."/>
    <x v="46"/>
    <n v="1367"/>
    <x v="2"/>
    <x v="0"/>
    <x v="1"/>
    <s v="GBP"/>
    <n v="1394220030"/>
    <n v="1392232830"/>
    <b v="0"/>
    <x v="72"/>
    <n v="27.9"/>
    <b v="1"/>
    <x v="0"/>
    <x v="1"/>
  </r>
  <r>
    <n v="104"/>
    <s v="Good 'Ol Trumpet"/>
    <s v="UCF short film about an old man, his love for music, and his misplaced trumpet.  "/>
    <x v="2"/>
    <n v="600"/>
    <x v="28"/>
    <x v="0"/>
    <x v="0"/>
    <s v="USD"/>
    <n v="1301792400"/>
    <n v="1299775266"/>
    <b v="0"/>
    <x v="73"/>
    <n v="60"/>
    <b v="1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13"/>
    <x v="0"/>
    <x v="0"/>
    <s v="USD"/>
    <n v="1463184000"/>
    <n v="1461605020"/>
    <b v="0"/>
    <x v="65"/>
    <n v="39.380000000000003"/>
    <b v="1"/>
    <x v="0"/>
    <x v="1"/>
  </r>
  <r>
    <n v="106"/>
    <s v="LOST WEEKEND"/>
    <s v="A Boy. A Girl. A Car. A Serial Killer."/>
    <x v="10"/>
    <n v="5025"/>
    <x v="7"/>
    <x v="0"/>
    <x v="0"/>
    <s v="USD"/>
    <n v="1333391901"/>
    <n v="1332182301"/>
    <b v="0"/>
    <x v="74"/>
    <n v="186.11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21"/>
    <x v="0"/>
    <x v="0"/>
    <s v="USD"/>
    <n v="1303688087"/>
    <n v="1301787287"/>
    <b v="0"/>
    <x v="50"/>
    <n v="111.38"/>
    <b v="1"/>
    <x v="0"/>
    <x v="1"/>
  </r>
  <r>
    <n v="108"/>
    <s v="GLASS: A Love Story"/>
    <s v="When a man can't find love, his Google GLASS does the searching for him. A short film shot with Google Glass."/>
    <x v="15"/>
    <n v="3700"/>
    <x v="46"/>
    <x v="0"/>
    <x v="0"/>
    <s v="USD"/>
    <n v="1370011370"/>
    <n v="1364827370"/>
    <b v="0"/>
    <x v="5"/>
    <n v="78.72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47"/>
    <x v="0"/>
    <x v="0"/>
    <s v="USD"/>
    <n v="1298680630"/>
    <n v="1296088630"/>
    <b v="0"/>
    <x v="5"/>
    <n v="46.7"/>
    <b v="1"/>
    <x v="0"/>
    <x v="1"/>
  </r>
  <r>
    <n v="110"/>
    <s v="Earlids"/>
    <s v="Lee, an awkward teenager with sound-blocking earlids, must confront his self-isolation after a girl moves in next door."/>
    <x v="46"/>
    <n v="1700"/>
    <x v="26"/>
    <x v="0"/>
    <x v="0"/>
    <s v="USD"/>
    <n v="1384408740"/>
    <n v="1381445253"/>
    <b v="0"/>
    <x v="55"/>
    <n v="65.38"/>
    <b v="1"/>
    <x v="0"/>
    <x v="1"/>
  </r>
  <r>
    <n v="111"/>
    <s v="Judi Dench is Cool in Person"/>
    <s v="Two actors, one bookie and a very bad day.  Judi Dench is Cool in Person is fast, funny and only a little bit nasty."/>
    <x v="8"/>
    <n v="5410"/>
    <x v="19"/>
    <x v="0"/>
    <x v="2"/>
    <s v="AUD"/>
    <n v="1433059187"/>
    <n v="1430467187"/>
    <b v="0"/>
    <x v="28"/>
    <n v="102.08"/>
    <b v="1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3"/>
    <x v="0"/>
    <x v="0"/>
    <s v="USD"/>
    <n v="1397354400"/>
    <n v="1395277318"/>
    <b v="0"/>
    <x v="75"/>
    <n v="64.2"/>
    <b v="1"/>
    <x v="0"/>
    <x v="1"/>
  </r>
  <r>
    <n v="113"/>
    <s v="&quot;The First Day&quot; by Julia Othmer- Music Video"/>
    <s v="A living memorial for all those dealing with trauma, grief and loss."/>
    <x v="10"/>
    <n v="7050"/>
    <x v="48"/>
    <x v="0"/>
    <x v="0"/>
    <s v="USD"/>
    <n v="1312642800"/>
    <n v="1311963128"/>
    <b v="0"/>
    <x v="76"/>
    <n v="90.38"/>
    <b v="1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33"/>
    <x v="0"/>
    <x v="0"/>
    <s v="USD"/>
    <n v="1326436488"/>
    <n v="1321252488"/>
    <b v="0"/>
    <x v="2"/>
    <n v="88.57"/>
    <b v="1"/>
    <x v="0"/>
    <x v="1"/>
  </r>
  <r>
    <n v="115"/>
    <s v="The World's Greatest Lover"/>
    <s v="Never judge a book (or a lover) by their cover."/>
    <x v="52"/>
    <n v="632"/>
    <x v="49"/>
    <x v="0"/>
    <x v="0"/>
    <s v="USD"/>
    <n v="1328377444"/>
    <n v="1326217444"/>
    <b v="0"/>
    <x v="19"/>
    <n v="28.73"/>
    <b v="1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35"/>
    <x v="0"/>
    <x v="0"/>
    <s v="USD"/>
    <n v="1302260155"/>
    <n v="1298289355"/>
    <b v="0"/>
    <x v="7"/>
    <n v="69.790000000000006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8"/>
    <x v="0"/>
    <x v="0"/>
    <s v="USD"/>
    <n v="1276110000"/>
    <n v="1268337744"/>
    <b v="0"/>
    <x v="74"/>
    <n v="167.49"/>
    <b v="1"/>
    <x v="0"/>
    <x v="1"/>
  </r>
  <r>
    <n v="118"/>
    <s v="DENOUNCED - A Short Film"/>
    <s v="When a ruthless hit-man is 'denounced' from the mafia, his old enemies declare war."/>
    <x v="10"/>
    <n v="5651.58"/>
    <x v="40"/>
    <x v="0"/>
    <x v="0"/>
    <s v="USD"/>
    <n v="1311902236"/>
    <n v="1309310236"/>
    <b v="0"/>
    <x v="70"/>
    <n v="144.91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2"/>
    <x v="0"/>
    <x v="0"/>
    <s v="USD"/>
    <n v="1313276400"/>
    <n v="1310693986"/>
    <b v="0"/>
    <x v="77"/>
    <n v="91.84"/>
    <b v="1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50"/>
    <x v="1"/>
    <x v="7"/>
    <s v="HKD"/>
    <n v="1475457107"/>
    <n v="1472865107"/>
    <b v="0"/>
    <x v="29"/>
    <n v="10"/>
    <b v="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50"/>
    <x v="1"/>
    <x v="0"/>
    <s v="USD"/>
    <n v="1429352160"/>
    <n v="1427993710"/>
    <b v="0"/>
    <x v="29"/>
    <n v="1"/>
    <b v="0"/>
    <x v="0"/>
    <x v="2"/>
  </r>
  <r>
    <n v="122"/>
    <s v="The Time Jumper (Canceled)"/>
    <s v="My ambition for this knows no bounds.  Seeing Sephoria in a live-action is a dream of mine."/>
    <x v="55"/>
    <n v="0"/>
    <x v="50"/>
    <x v="1"/>
    <x v="0"/>
    <s v="USD"/>
    <n v="1476094907"/>
    <n v="1470910907"/>
    <b v="0"/>
    <x v="78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50"/>
    <x v="1"/>
    <x v="0"/>
    <s v="USD"/>
    <n v="1414533600"/>
    <n v="1411411564"/>
    <b v="0"/>
    <x v="79"/>
    <n v="25.17"/>
    <b v="0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50"/>
    <x v="1"/>
    <x v="0"/>
    <s v="USD"/>
    <n v="1431728242"/>
    <n v="1429568242"/>
    <b v="0"/>
    <x v="78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51"/>
    <x v="1"/>
    <x v="5"/>
    <s v="CAD"/>
    <n v="1486165880"/>
    <n v="1480981880"/>
    <b v="0"/>
    <x v="79"/>
    <n v="11.67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52"/>
    <x v="1"/>
    <x v="0"/>
    <s v="USD"/>
    <n v="1433988000"/>
    <n v="1431353337"/>
    <b v="0"/>
    <x v="62"/>
    <n v="106.69"/>
    <b v="0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53"/>
    <x v="1"/>
    <x v="0"/>
    <s v="USD"/>
    <n v="1428069541"/>
    <n v="1425481141"/>
    <b v="0"/>
    <x v="80"/>
    <n v="47.5"/>
    <b v="0"/>
    <x v="0"/>
    <x v="2"/>
  </r>
  <r>
    <n v="128"/>
    <s v="Ralphi3 (Canceled)"/>
    <s v="A Science Fiction film filled with entertainment and Excitement"/>
    <x v="57"/>
    <n v="1867"/>
    <x v="53"/>
    <x v="1"/>
    <x v="0"/>
    <s v="USD"/>
    <n v="1476941293"/>
    <n v="1473917293"/>
    <b v="0"/>
    <x v="79"/>
    <n v="311.17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50"/>
    <x v="1"/>
    <x v="0"/>
    <s v="USD"/>
    <n v="1414708183"/>
    <n v="1409524183"/>
    <b v="0"/>
    <x v="78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50"/>
    <x v="1"/>
    <x v="1"/>
    <s v="GBP"/>
    <n v="1402949760"/>
    <n v="1400536692"/>
    <b v="0"/>
    <x v="78"/>
    <n v="0"/>
    <b v="0"/>
    <x v="0"/>
    <x v="2"/>
  </r>
  <r>
    <n v="131"/>
    <s v="I (Canceled)"/>
    <s v="I"/>
    <x v="38"/>
    <n v="0"/>
    <x v="50"/>
    <x v="1"/>
    <x v="0"/>
    <s v="USD"/>
    <n v="1467763200"/>
    <n v="1466453161"/>
    <b v="0"/>
    <x v="78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54"/>
    <x v="1"/>
    <x v="0"/>
    <s v="USD"/>
    <n v="1415392207"/>
    <n v="1411500607"/>
    <b v="0"/>
    <x v="75"/>
    <n v="94.51"/>
    <b v="0"/>
    <x v="0"/>
    <x v="2"/>
  </r>
  <r>
    <n v="133"/>
    <s v="Demon Women from outer space (Canceled)"/>
    <s v="Invasion from outer space sights, to weird to imagine destruction too monstrous to escape"/>
    <x v="59"/>
    <n v="0"/>
    <x v="50"/>
    <x v="1"/>
    <x v="0"/>
    <s v="USD"/>
    <n v="1464715860"/>
    <n v="1462130584"/>
    <b v="0"/>
    <x v="78"/>
    <n v="0"/>
    <b v="0"/>
    <x v="0"/>
    <x v="2"/>
  </r>
  <r>
    <n v="134"/>
    <s v="MARLEY'S GHOST (AMBASSADORS OF STEAM) (Canceled)"/>
    <s v="steampunk  remake of &quot;a Christmas carol&quot;"/>
    <x v="10"/>
    <n v="0"/>
    <x v="50"/>
    <x v="1"/>
    <x v="0"/>
    <s v="USD"/>
    <n v="1441386000"/>
    <n v="1438811418"/>
    <b v="0"/>
    <x v="78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55"/>
    <x v="1"/>
    <x v="0"/>
    <s v="USD"/>
    <n v="1404241200"/>
    <n v="1401354597"/>
    <b v="0"/>
    <x v="81"/>
    <n v="80.599999999999994"/>
    <b v="0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50"/>
    <x v="1"/>
    <x v="0"/>
    <s v="USD"/>
    <n v="1431771360"/>
    <n v="1427968234"/>
    <b v="0"/>
    <x v="78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50"/>
    <x v="1"/>
    <x v="8"/>
    <s v="DKK"/>
    <n v="1444657593"/>
    <n v="1440337593"/>
    <b v="0"/>
    <x v="78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56"/>
    <x v="1"/>
    <x v="0"/>
    <s v="USD"/>
    <n v="1438405140"/>
    <n v="1435731041"/>
    <b v="0"/>
    <x v="6"/>
    <n v="81.239999999999995"/>
    <b v="0"/>
    <x v="0"/>
    <x v="2"/>
  </r>
  <r>
    <n v="139"/>
    <s v="Roman Dead (Canceled)"/>
    <s v="When  Rome is infected with a zombie plague, Lucius Agrippa and a small group fights for survival"/>
    <x v="2"/>
    <n v="500"/>
    <x v="8"/>
    <x v="1"/>
    <x v="0"/>
    <s v="USD"/>
    <n v="1436738772"/>
    <n v="1435874772"/>
    <b v="0"/>
    <x v="29"/>
    <n v="500"/>
    <b v="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50"/>
    <x v="1"/>
    <x v="0"/>
    <s v="USD"/>
    <n v="1426823132"/>
    <n v="1424234732"/>
    <b v="0"/>
    <x v="78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57"/>
    <x v="1"/>
    <x v="0"/>
    <s v="USD"/>
    <n v="1433043623"/>
    <n v="1429155623"/>
    <b v="0"/>
    <x v="33"/>
    <n v="46.18"/>
    <b v="0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50"/>
    <x v="1"/>
    <x v="0"/>
    <s v="USD"/>
    <n v="1416176778"/>
    <n v="1414358778"/>
    <b v="0"/>
    <x v="29"/>
    <n v="10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50"/>
    <x v="1"/>
    <x v="2"/>
    <s v="AUD"/>
    <n v="1472882100"/>
    <n v="1467941542"/>
    <b v="0"/>
    <x v="78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58"/>
    <x v="1"/>
    <x v="5"/>
    <s v="CAD"/>
    <n v="1428945472"/>
    <n v="1423765072"/>
    <b v="0"/>
    <x v="77"/>
    <n v="55.95"/>
    <b v="0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59"/>
    <x v="1"/>
    <x v="0"/>
    <s v="USD"/>
    <n v="1439298052"/>
    <n v="1436965252"/>
    <b v="0"/>
    <x v="82"/>
    <n v="37.56"/>
    <b v="0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60"/>
    <x v="1"/>
    <x v="0"/>
    <s v="USD"/>
    <n v="1484698998"/>
    <n v="1479514998"/>
    <b v="0"/>
    <x v="83"/>
    <n v="38.33"/>
    <b v="0"/>
    <x v="0"/>
    <x v="2"/>
  </r>
  <r>
    <n v="147"/>
    <s v="Consumed (Static Air) (Canceled)"/>
    <s v="Film makers catch live footage beyond their wildest dreams."/>
    <x v="39"/>
    <n v="0"/>
    <x v="50"/>
    <x v="1"/>
    <x v="1"/>
    <s v="GBP"/>
    <n v="1420741080"/>
    <n v="1417026340"/>
    <b v="0"/>
    <x v="78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50"/>
    <x v="1"/>
    <x v="0"/>
    <s v="USD"/>
    <n v="1456555536"/>
    <n v="1453963536"/>
    <b v="0"/>
    <x v="84"/>
    <n v="20"/>
    <b v="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60"/>
    <x v="1"/>
    <x v="0"/>
    <s v="USD"/>
    <n v="1419494400"/>
    <n v="1416888470"/>
    <b v="0"/>
    <x v="79"/>
    <n v="15.33"/>
    <b v="0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61"/>
    <x v="1"/>
    <x v="0"/>
    <s v="USD"/>
    <n v="1432612382"/>
    <n v="1427428382"/>
    <b v="0"/>
    <x v="85"/>
    <n v="449.43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50"/>
    <x v="1"/>
    <x v="2"/>
    <s v="AUD"/>
    <n v="1434633191"/>
    <n v="1429449191"/>
    <b v="0"/>
    <x v="81"/>
    <n v="28"/>
    <b v="0"/>
    <x v="0"/>
    <x v="2"/>
  </r>
  <r>
    <n v="152"/>
    <s v="The Great Dark (Canceled)"/>
    <s v="The Great Dark is a journey through the unimaginable...and un foreseeable..."/>
    <x v="66"/>
    <n v="30"/>
    <x v="50"/>
    <x v="1"/>
    <x v="0"/>
    <s v="USD"/>
    <n v="1411437100"/>
    <n v="1408845100"/>
    <b v="0"/>
    <x v="84"/>
    <n v="15"/>
    <b v="0"/>
    <x v="0"/>
    <x v="2"/>
  </r>
  <r>
    <n v="153"/>
    <s v="Awakening (Canceled)"/>
    <s v="What would you do if you face something beyond your understanding? If someone you loved disappeared without a trace?"/>
    <x v="63"/>
    <n v="359"/>
    <x v="60"/>
    <x v="1"/>
    <x v="0"/>
    <s v="USD"/>
    <n v="1417532644"/>
    <n v="1413900244"/>
    <b v="0"/>
    <x v="73"/>
    <n v="35.9"/>
    <b v="0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56"/>
    <x v="1"/>
    <x v="0"/>
    <s v="USD"/>
    <n v="1433336895"/>
    <n v="1429621695"/>
    <b v="0"/>
    <x v="83"/>
    <n v="13.33"/>
    <b v="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50"/>
    <x v="1"/>
    <x v="0"/>
    <s v="USD"/>
    <n v="1437657935"/>
    <n v="1434201935"/>
    <b v="0"/>
    <x v="80"/>
    <n v="20.25"/>
    <b v="0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62"/>
    <x v="1"/>
    <x v="5"/>
    <s v="CAD"/>
    <n v="1407034796"/>
    <n v="1401850796"/>
    <b v="0"/>
    <x v="41"/>
    <n v="119"/>
    <b v="0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50"/>
    <x v="1"/>
    <x v="0"/>
    <s v="USD"/>
    <n v="1456523572"/>
    <n v="1453931572"/>
    <b v="0"/>
    <x v="84"/>
    <n v="4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50"/>
    <x v="1"/>
    <x v="0"/>
    <s v="USD"/>
    <n v="1413942628"/>
    <n v="1411350628"/>
    <b v="0"/>
    <x v="78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50"/>
    <x v="1"/>
    <x v="0"/>
    <s v="USD"/>
    <n v="1467541545"/>
    <n v="1464085545"/>
    <b v="0"/>
    <x v="29"/>
    <n v="10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50"/>
    <x v="2"/>
    <x v="0"/>
    <s v="USD"/>
    <n v="1439675691"/>
    <n v="1434491691"/>
    <b v="0"/>
    <x v="78"/>
    <n v="0"/>
    <b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50"/>
    <x v="2"/>
    <x v="0"/>
    <s v="USD"/>
    <n v="1404318595"/>
    <n v="1401726595"/>
    <b v="0"/>
    <x v="29"/>
    <n v="5"/>
    <b v="0"/>
    <x v="0"/>
    <x v="3"/>
  </r>
  <r>
    <n v="162"/>
    <s v="See It My Way"/>
    <s v="This film follows a young man who has had only a troubled family life. He turns to all the wrong things and life falls apart."/>
    <x v="70"/>
    <n v="435"/>
    <x v="63"/>
    <x v="2"/>
    <x v="0"/>
    <s v="USD"/>
    <n v="1408232520"/>
    <n v="1405393356"/>
    <b v="0"/>
    <x v="73"/>
    <n v="43.5"/>
    <b v="0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50"/>
    <x v="2"/>
    <x v="0"/>
    <s v="USD"/>
    <n v="1443657600"/>
    <n v="1440716654"/>
    <b v="0"/>
    <x v="78"/>
    <n v="0"/>
    <b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60"/>
    <x v="2"/>
    <x v="0"/>
    <s v="USD"/>
    <n v="1411150701"/>
    <n v="1405966701"/>
    <b v="0"/>
    <x v="63"/>
    <n v="91.43"/>
    <b v="0"/>
    <x v="0"/>
    <x v="3"/>
  </r>
  <r>
    <n v="165"/>
    <s v="NET"/>
    <s v="A teacher. A boy. The beach and a heatwave that drove them all insane."/>
    <x v="73"/>
    <n v="0"/>
    <x v="50"/>
    <x v="2"/>
    <x v="1"/>
    <s v="GBP"/>
    <n v="1452613724"/>
    <n v="1450021724"/>
    <b v="0"/>
    <x v="78"/>
    <n v="0"/>
    <b v="0"/>
    <x v="0"/>
    <x v="3"/>
  </r>
  <r>
    <n v="166"/>
    <s v="Pressure"/>
    <s v="A young teen makes a bad decision after joining gang and the film expresses his choices that led him to that point."/>
    <x v="10"/>
    <n v="3000"/>
    <x v="64"/>
    <x v="2"/>
    <x v="0"/>
    <s v="USD"/>
    <n v="1484531362"/>
    <n v="1481939362"/>
    <b v="0"/>
    <x v="29"/>
    <n v="3000"/>
    <b v="0"/>
    <x v="0"/>
    <x v="3"/>
  </r>
  <r>
    <n v="167"/>
    <s v="Past"/>
    <s v="A young man experiences a tragedy and has the opportunity to go back and learn from his mistakes and find out his true self."/>
    <x v="74"/>
    <n v="11"/>
    <x v="50"/>
    <x v="2"/>
    <x v="0"/>
    <s v="USD"/>
    <n v="1438726535"/>
    <n v="1433542535"/>
    <b v="0"/>
    <x v="84"/>
    <n v="5.5"/>
    <b v="0"/>
    <x v="0"/>
    <x v="3"/>
  </r>
  <r>
    <n v="168"/>
    <s v="Moving On"/>
    <s v="A homeless Gulf War 2 vet, and Congressional Medal of Honor recipient fights for his sanity on the mean streets of Albuquerque."/>
    <x v="6"/>
    <n v="325"/>
    <x v="65"/>
    <x v="2"/>
    <x v="0"/>
    <s v="USD"/>
    <n v="1426791770"/>
    <n v="1424203370"/>
    <b v="0"/>
    <x v="83"/>
    <n v="108.33"/>
    <b v="0"/>
    <x v="0"/>
    <x v="3"/>
  </r>
  <r>
    <n v="169"/>
    <s v="Family"/>
    <s v="Family is a short film about a father and son and two brothers who were separated by the Korean war and finally reunite after 60 years."/>
    <x v="30"/>
    <n v="560"/>
    <x v="66"/>
    <x v="2"/>
    <x v="1"/>
    <s v="GBP"/>
    <n v="1413634059"/>
    <n v="1411042059"/>
    <b v="0"/>
    <x v="73"/>
    <n v="56"/>
    <b v="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56"/>
    <x v="2"/>
    <x v="0"/>
    <s v="USD"/>
    <n v="1440912480"/>
    <n v="1438385283"/>
    <b v="0"/>
    <x v="73"/>
    <n v="32.5"/>
    <b v="0"/>
    <x v="0"/>
    <x v="3"/>
  </r>
  <r>
    <n v="171"/>
    <s v="IRL: Gamers Unite"/>
    <s v="Team Mayhem, a local small town gang of gamers who are enlisted   to save the world from the new great evil known as Prowler."/>
    <x v="63"/>
    <n v="1"/>
    <x v="50"/>
    <x v="2"/>
    <x v="0"/>
    <s v="USD"/>
    <n v="1470975614"/>
    <n v="1465791614"/>
    <b v="0"/>
    <x v="29"/>
    <n v="1"/>
    <b v="0"/>
    <x v="0"/>
    <x v="3"/>
  </r>
  <r>
    <n v="172"/>
    <s v="The Blind Dolphin Story"/>
    <s v="A short film on the rarest mammal and the second most endangered freshwater river dolphin, in Pakistan."/>
    <x v="75"/>
    <n v="0"/>
    <x v="50"/>
    <x v="2"/>
    <x v="0"/>
    <s v="USD"/>
    <n v="1426753723"/>
    <n v="1423733323"/>
    <b v="0"/>
    <x v="78"/>
    <n v="0"/>
    <b v="0"/>
    <x v="0"/>
    <x v="3"/>
  </r>
  <r>
    <n v="173"/>
    <s v="7 Sins"/>
    <s v="This is a film inspired by Quentin Tarantino, I want to make a film thats entertaining yet gritty. 7 Sins is in pre-production."/>
    <x v="76"/>
    <n v="0"/>
    <x v="50"/>
    <x v="2"/>
    <x v="1"/>
    <s v="GBP"/>
    <n v="1425131108"/>
    <n v="1422539108"/>
    <b v="0"/>
    <x v="78"/>
    <n v="0"/>
    <b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50"/>
    <x v="2"/>
    <x v="9"/>
    <s v="EUR"/>
    <n v="1431108776"/>
    <n v="1425924776"/>
    <b v="0"/>
    <x v="78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52"/>
    <x v="2"/>
    <x v="1"/>
    <s v="GBP"/>
    <n v="1409337611"/>
    <n v="1407177611"/>
    <b v="0"/>
    <x v="55"/>
    <n v="49.88"/>
    <b v="0"/>
    <x v="0"/>
    <x v="3"/>
  </r>
  <r>
    <n v="176"/>
    <s v="Silent Monster"/>
    <s v="I'm seeking funding to finish my short film, Silent Monster, to bring awareness to teenage bullying as well as teenage violence."/>
    <x v="15"/>
    <n v="0"/>
    <x v="50"/>
    <x v="2"/>
    <x v="0"/>
    <s v="USD"/>
    <n v="1438803999"/>
    <n v="1436211999"/>
    <b v="0"/>
    <x v="78"/>
    <n v="0"/>
    <b v="0"/>
    <x v="0"/>
    <x v="3"/>
  </r>
  <r>
    <n v="177"/>
    <s v="The Good Samaritan"/>
    <s v="I'm making a modern day version of the bible story &quot; The Good Samaritan&quot;"/>
    <x v="52"/>
    <n v="180"/>
    <x v="67"/>
    <x v="2"/>
    <x v="0"/>
    <s v="USD"/>
    <n v="1427155726"/>
    <n v="1425690526"/>
    <b v="0"/>
    <x v="63"/>
    <n v="25.71"/>
    <b v="0"/>
    <x v="0"/>
    <x v="3"/>
  </r>
  <r>
    <n v="178"/>
    <s v="El viaje de LucÃ­a"/>
    <s v="El viaje de LucÃ­a es un largometraje de ficciÃ³n con temÃ¡tica sobre el cÃ¡ncer infantil."/>
    <x v="69"/>
    <n v="0"/>
    <x v="50"/>
    <x v="2"/>
    <x v="3"/>
    <s v="EUR"/>
    <n v="1448582145"/>
    <n v="1445986545"/>
    <b v="0"/>
    <x v="78"/>
    <n v="0"/>
    <b v="0"/>
    <x v="0"/>
    <x v="3"/>
  </r>
  <r>
    <n v="179"/>
    <s v="Sustain: A Film About Survival"/>
    <s v="A feature-length film about how three people survive in a diseased world."/>
    <x v="28"/>
    <n v="200"/>
    <x v="68"/>
    <x v="2"/>
    <x v="0"/>
    <s v="USD"/>
    <n v="1457056555"/>
    <n v="1454464555"/>
    <b v="0"/>
    <x v="84"/>
    <n v="100"/>
    <b v="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69"/>
    <x v="2"/>
    <x v="1"/>
    <s v="GBP"/>
    <n v="1428951600"/>
    <n v="1425512843"/>
    <b v="0"/>
    <x v="62"/>
    <n v="30.85"/>
    <b v="0"/>
    <x v="0"/>
    <x v="3"/>
  </r>
  <r>
    <n v="181"/>
    <s v="Immemorial"/>
    <s v="Christina has been suffering with flash backs and some very disturbing nightmares and realises that it is more than just nightmares."/>
    <x v="77"/>
    <n v="722"/>
    <x v="70"/>
    <x v="2"/>
    <x v="1"/>
    <s v="GBP"/>
    <n v="1434995295"/>
    <n v="1432403295"/>
    <b v="0"/>
    <x v="80"/>
    <n v="180.5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50"/>
    <x v="2"/>
    <x v="0"/>
    <s v="USD"/>
    <n v="1483748232"/>
    <n v="1481156232"/>
    <b v="0"/>
    <x v="78"/>
    <n v="0"/>
    <b v="0"/>
    <x v="0"/>
    <x v="3"/>
  </r>
  <r>
    <n v="183"/>
    <s v="Three Little Words"/>
    <s v="Don't kill me until I meet my Dad"/>
    <x v="78"/>
    <n v="4482"/>
    <x v="71"/>
    <x v="2"/>
    <x v="1"/>
    <s v="GBP"/>
    <n v="1417033610"/>
    <n v="1414438010"/>
    <b v="0"/>
    <x v="8"/>
    <n v="373.5"/>
    <b v="0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56"/>
    <x v="2"/>
    <x v="5"/>
    <s v="CAD"/>
    <n v="1409543940"/>
    <n v="1404586762"/>
    <b v="0"/>
    <x v="84"/>
    <n v="25.5"/>
    <b v="0"/>
    <x v="0"/>
    <x v="3"/>
  </r>
  <r>
    <n v="185"/>
    <s v="BLANK Short Movie"/>
    <s v="Love has no boundaries!"/>
    <x v="79"/>
    <n v="2200"/>
    <x v="52"/>
    <x v="2"/>
    <x v="10"/>
    <s v="NOK"/>
    <n v="1471557139"/>
    <n v="1468965139"/>
    <b v="0"/>
    <x v="73"/>
    <n v="220"/>
    <b v="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50"/>
    <x v="2"/>
    <x v="0"/>
    <s v="USD"/>
    <n v="1488571200"/>
    <n v="1485977434"/>
    <b v="0"/>
    <x v="78"/>
    <n v="0"/>
    <b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63"/>
    <x v="2"/>
    <x v="0"/>
    <s v="USD"/>
    <n v="1437461940"/>
    <n v="1435383457"/>
    <b v="0"/>
    <x v="81"/>
    <n v="160"/>
    <b v="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50"/>
    <x v="2"/>
    <x v="0"/>
    <s v="USD"/>
    <n v="1409891015"/>
    <n v="1407299015"/>
    <b v="0"/>
    <x v="78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50"/>
    <x v="2"/>
    <x v="0"/>
    <s v="USD"/>
    <n v="1472920477"/>
    <n v="1467736477"/>
    <b v="0"/>
    <x v="81"/>
    <n v="69"/>
    <b v="0"/>
    <x v="0"/>
    <x v="3"/>
  </r>
  <r>
    <n v="190"/>
    <s v="REGIONRAT, the movie"/>
    <s v="Because hope can be a 4 letter word"/>
    <x v="14"/>
    <n v="50"/>
    <x v="50"/>
    <x v="2"/>
    <x v="0"/>
    <s v="USD"/>
    <n v="1466091446"/>
    <n v="1465227446"/>
    <b v="0"/>
    <x v="29"/>
    <n v="50"/>
    <b v="0"/>
    <x v="0"/>
    <x v="3"/>
  </r>
  <r>
    <n v="191"/>
    <s v="Trillion: Feature Film"/>
    <s v="A young boy passionate about Astronomy and Chemistry tracks down an astroid that scientists said would never hit earth."/>
    <x v="10"/>
    <n v="250"/>
    <x v="62"/>
    <x v="2"/>
    <x v="2"/>
    <s v="AUD"/>
    <n v="1443782138"/>
    <n v="1440326138"/>
    <b v="0"/>
    <x v="83"/>
    <n v="83.3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50"/>
    <x v="2"/>
    <x v="0"/>
    <s v="USD"/>
    <n v="1413572432"/>
    <n v="1410980432"/>
    <b v="0"/>
    <x v="83"/>
    <n v="5.67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50"/>
    <x v="2"/>
    <x v="1"/>
    <s v="GBP"/>
    <n v="1417217166"/>
    <n v="1412029566"/>
    <b v="0"/>
    <x v="78"/>
    <n v="0"/>
    <b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50"/>
    <x v="2"/>
    <x v="1"/>
    <s v="GBP"/>
    <n v="1457308531"/>
    <n v="1452124531"/>
    <b v="0"/>
    <x v="83"/>
    <n v="1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50"/>
    <x v="2"/>
    <x v="0"/>
    <s v="USD"/>
    <n v="1436544332"/>
    <n v="1431360332"/>
    <b v="0"/>
    <x v="78"/>
    <n v="0"/>
    <b v="0"/>
    <x v="0"/>
    <x v="3"/>
  </r>
  <r>
    <n v="196"/>
    <s v="Thunder Under Control"/>
    <s v="A moving short film about a retired female boxer who develops a relationship with a young journalist who idolises her"/>
    <x v="8"/>
    <n v="1465"/>
    <x v="72"/>
    <x v="2"/>
    <x v="1"/>
    <s v="GBP"/>
    <n v="1444510800"/>
    <n v="1442062898"/>
    <b v="0"/>
    <x v="10"/>
    <n v="77.11"/>
    <b v="0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54"/>
    <x v="2"/>
    <x v="1"/>
    <s v="GBP"/>
    <n v="1487365200"/>
    <n v="1483734100"/>
    <b v="0"/>
    <x v="22"/>
    <n v="32.75"/>
    <b v="0"/>
    <x v="0"/>
    <x v="3"/>
  </r>
  <r>
    <n v="198"/>
    <s v="Nine Lives"/>
    <s v="Nine Lives is a story of one woman's survival of EIGHT near deaths and her love for one man as an influence to fight for the NINTH."/>
    <x v="31"/>
    <n v="279"/>
    <x v="60"/>
    <x v="2"/>
    <x v="0"/>
    <s v="USD"/>
    <n v="1412500322"/>
    <n v="1409908322"/>
    <b v="0"/>
    <x v="79"/>
    <n v="46.5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50"/>
    <x v="2"/>
    <x v="0"/>
    <s v="USD"/>
    <n v="1472698702"/>
    <n v="1470106702"/>
    <b v="0"/>
    <x v="78"/>
    <n v="0"/>
    <b v="0"/>
    <x v="0"/>
    <x v="3"/>
  </r>
  <r>
    <n v="200"/>
    <s v="The Crossing Shore"/>
    <s v="A film dedicated to an AAF Pilot's struggle to survive behind enemy lines during WWII."/>
    <x v="12"/>
    <n v="1571.55"/>
    <x v="73"/>
    <x v="2"/>
    <x v="0"/>
    <s v="USD"/>
    <n v="1410746403"/>
    <n v="1408154403"/>
    <b v="0"/>
    <x v="59"/>
    <n v="87.31"/>
    <b v="0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74"/>
    <x v="2"/>
    <x v="0"/>
    <s v="USD"/>
    <n v="1423424329"/>
    <n v="1421696329"/>
    <b v="0"/>
    <x v="63"/>
    <n v="54.29"/>
    <b v="0"/>
    <x v="0"/>
    <x v="3"/>
  </r>
  <r>
    <n v="202"/>
    <s v="Modern Gangsters"/>
    <s v="new web series created by jonney terry"/>
    <x v="12"/>
    <n v="0"/>
    <x v="50"/>
    <x v="2"/>
    <x v="0"/>
    <s v="USD"/>
    <n v="1444337940"/>
    <n v="1441750564"/>
    <b v="0"/>
    <x v="78"/>
    <n v="0"/>
    <b v="0"/>
    <x v="0"/>
    <x v="3"/>
  </r>
  <r>
    <n v="203"/>
    <s v="TheM"/>
    <s v="We are aiming to make a Web Series based on Youth Culture and the misrepresentation of socially stereotyped people."/>
    <x v="30"/>
    <n v="746"/>
    <x v="75"/>
    <x v="2"/>
    <x v="1"/>
    <s v="GBP"/>
    <n v="1422562864"/>
    <n v="1417378864"/>
    <b v="0"/>
    <x v="22"/>
    <n v="93.25"/>
    <b v="0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76"/>
    <x v="2"/>
    <x v="2"/>
    <s v="AUD"/>
    <n v="1470319203"/>
    <n v="1467727203"/>
    <b v="0"/>
    <x v="86"/>
    <n v="117.68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63"/>
    <x v="2"/>
    <x v="0"/>
    <s v="USD"/>
    <n v="1444144222"/>
    <n v="1441120222"/>
    <b v="0"/>
    <x v="57"/>
    <n v="76.47"/>
    <b v="0"/>
    <x v="0"/>
    <x v="3"/>
  </r>
  <r>
    <n v="206"/>
    <s v="Blood Bond Movie Development"/>
    <s v="A love story featuring adoption,struggle,dysfunction,grace, healing, and restoration."/>
    <x v="83"/>
    <n v="0"/>
    <x v="50"/>
    <x v="2"/>
    <x v="0"/>
    <s v="USD"/>
    <n v="1470441983"/>
    <n v="1468627583"/>
    <b v="0"/>
    <x v="78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77"/>
    <x v="2"/>
    <x v="5"/>
    <s v="CAD"/>
    <n v="1420346638"/>
    <n v="1417754638"/>
    <b v="0"/>
    <x v="62"/>
    <n v="163.85"/>
    <b v="0"/>
    <x v="0"/>
    <x v="3"/>
  </r>
  <r>
    <n v="208"/>
    <s v="OLIVIA"/>
    <s v="A young woman's journey from Africa to Australia where she finds heaven on earth, love and tragedy. Within her tragedy she saves lives."/>
    <x v="63"/>
    <n v="0"/>
    <x v="50"/>
    <x v="2"/>
    <x v="2"/>
    <s v="AUD"/>
    <n v="1418719967"/>
    <n v="1416127967"/>
    <b v="0"/>
    <x v="78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50"/>
    <x v="2"/>
    <x v="0"/>
    <s v="USD"/>
    <n v="1436566135"/>
    <n v="1433974135"/>
    <b v="0"/>
    <x v="78"/>
    <n v="0"/>
    <b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78"/>
    <x v="2"/>
    <x v="0"/>
    <s v="USD"/>
    <n v="1443675600"/>
    <n v="1441157592"/>
    <b v="0"/>
    <x v="51"/>
    <n v="91.82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79"/>
    <x v="2"/>
    <x v="0"/>
    <s v="USD"/>
    <n v="1442634617"/>
    <n v="1440042617"/>
    <b v="0"/>
    <x v="8"/>
    <n v="185.83"/>
    <b v="0"/>
    <x v="0"/>
    <x v="3"/>
  </r>
  <r>
    <n v="212"/>
    <s v="The Ecstasy of Vengeance - Feature Length Film"/>
    <s v="This film is a fictional crime drama following the events of a heist that ended in bloodshed."/>
    <x v="84"/>
    <n v="1"/>
    <x v="50"/>
    <x v="2"/>
    <x v="0"/>
    <s v="USD"/>
    <n v="1460837320"/>
    <n v="1455656920"/>
    <b v="0"/>
    <x v="29"/>
    <n v="1"/>
    <b v="0"/>
    <x v="0"/>
    <x v="3"/>
  </r>
  <r>
    <n v="213"/>
    <s v="Hart Blvd. A feature film by Andrew Greve"/>
    <s v="A family dramedy about a grandfather  and grandson who are both on their path to redemption."/>
    <x v="63"/>
    <n v="20"/>
    <x v="50"/>
    <x v="2"/>
    <x v="0"/>
    <s v="USD"/>
    <n v="1439734001"/>
    <n v="1437142547"/>
    <b v="0"/>
    <x v="29"/>
    <n v="20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50"/>
    <x v="2"/>
    <x v="0"/>
    <s v="USD"/>
    <n v="1425655349"/>
    <n v="1420471349"/>
    <b v="0"/>
    <x v="29"/>
    <n v="1"/>
    <b v="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50"/>
    <x v="2"/>
    <x v="1"/>
    <s v="GBP"/>
    <n v="1455753540"/>
    <n v="1452058282"/>
    <b v="0"/>
    <x v="29"/>
    <n v="10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80"/>
    <x v="2"/>
    <x v="0"/>
    <s v="USD"/>
    <n v="1429740037"/>
    <n v="1425423637"/>
    <b v="0"/>
    <x v="87"/>
    <n v="331.54"/>
    <b v="0"/>
    <x v="0"/>
    <x v="3"/>
  </r>
  <r>
    <n v="217"/>
    <s v="Bitch"/>
    <s v="A roadmovie by paw"/>
    <x v="57"/>
    <n v="11943"/>
    <x v="81"/>
    <x v="2"/>
    <x v="11"/>
    <s v="SEK"/>
    <n v="1419780149"/>
    <n v="1417101749"/>
    <b v="0"/>
    <x v="44"/>
    <n v="314.29000000000002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53"/>
    <x v="2"/>
    <x v="0"/>
    <s v="USD"/>
    <n v="1431702289"/>
    <n v="1426518289"/>
    <b v="0"/>
    <x v="29"/>
    <n v="100"/>
    <b v="0"/>
    <x v="0"/>
    <x v="3"/>
  </r>
  <r>
    <n v="219"/>
    <s v="True Colors"/>
    <s v="An hour-long pilot about a group of suburban LGBT teens coming of age in the early 90's."/>
    <x v="63"/>
    <n v="8815"/>
    <x v="82"/>
    <x v="2"/>
    <x v="0"/>
    <s v="USD"/>
    <n v="1459493940"/>
    <n v="1456732225"/>
    <b v="0"/>
    <x v="88"/>
    <n v="115.99"/>
    <b v="0"/>
    <x v="0"/>
    <x v="3"/>
  </r>
  <r>
    <n v="220"/>
    <s v="LA VIE"/>
    <s v="A Freelancer abandons everything to chase after his dream of being &quot;great&quot; escape to Bangkok and return to his home-world."/>
    <x v="63"/>
    <n v="360"/>
    <x v="60"/>
    <x v="2"/>
    <x v="0"/>
    <s v="USD"/>
    <n v="1440101160"/>
    <n v="1436542030"/>
    <b v="0"/>
    <x v="83"/>
    <n v="120"/>
    <b v="0"/>
    <x v="0"/>
    <x v="3"/>
  </r>
  <r>
    <n v="221"/>
    <s v="Archetypes"/>
    <s v="Film about Schizophrenia with Surreal Twists!"/>
    <x v="63"/>
    <n v="0"/>
    <x v="50"/>
    <x v="2"/>
    <x v="0"/>
    <s v="USD"/>
    <n v="1427569564"/>
    <n v="1422389164"/>
    <b v="0"/>
    <x v="78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55"/>
    <x v="2"/>
    <x v="0"/>
    <s v="USD"/>
    <n v="1427423940"/>
    <n v="1422383318"/>
    <b v="0"/>
    <x v="84"/>
    <n v="65"/>
    <b v="0"/>
    <x v="0"/>
    <x v="3"/>
  </r>
  <r>
    <n v="223"/>
    <s v="The Pass"/>
    <s v="An old man, a U.S Marine Corps veteran remembers his combat experience in the battle of Toktong Pass 1950, during the Korean War."/>
    <x v="86"/>
    <n v="0"/>
    <x v="50"/>
    <x v="2"/>
    <x v="0"/>
    <s v="USD"/>
    <n v="1463879100"/>
    <n v="1461287350"/>
    <b v="0"/>
    <x v="78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50"/>
    <x v="2"/>
    <x v="2"/>
    <s v="AUD"/>
    <n v="1436506726"/>
    <n v="1431322726"/>
    <b v="0"/>
    <x v="78"/>
    <n v="0"/>
    <b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50"/>
    <x v="2"/>
    <x v="0"/>
    <s v="USD"/>
    <n v="1460153054"/>
    <n v="1457564654"/>
    <b v="0"/>
    <x v="78"/>
    <n v="0"/>
    <b v="0"/>
    <x v="0"/>
    <x v="3"/>
  </r>
  <r>
    <n v="226"/>
    <s v="MAGGIE Film"/>
    <s v="A TRUE STORY OF DOMESTIC VILOLENCE THAT SEEKS TO OFFER THE VIEWER OUTLEST OF SUPPORT."/>
    <x v="88"/>
    <n v="250"/>
    <x v="60"/>
    <x v="2"/>
    <x v="1"/>
    <s v="GBP"/>
    <n v="1433064540"/>
    <n v="1428854344"/>
    <b v="0"/>
    <x v="84"/>
    <n v="125"/>
    <b v="0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50"/>
    <x v="2"/>
    <x v="0"/>
    <s v="USD"/>
    <n v="1436477241"/>
    <n v="1433885241"/>
    <b v="0"/>
    <x v="78"/>
    <n v="0"/>
    <b v="0"/>
    <x v="0"/>
    <x v="3"/>
  </r>
  <r>
    <n v="228"/>
    <s v="Facets of a Geek life"/>
    <s v="I am making a film from one one of my books called facets of a Geek life."/>
    <x v="6"/>
    <n v="0"/>
    <x v="50"/>
    <x v="2"/>
    <x v="1"/>
    <s v="GBP"/>
    <n v="1433176105"/>
    <n v="1427992105"/>
    <b v="0"/>
    <x v="78"/>
    <n v="0"/>
    <b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50"/>
    <x v="2"/>
    <x v="12"/>
    <s v="EUR"/>
    <n v="1455402297"/>
    <n v="1452810297"/>
    <b v="0"/>
    <x v="78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50"/>
    <x v="2"/>
    <x v="0"/>
    <s v="USD"/>
    <n v="1433443151"/>
    <n v="1430851151"/>
    <b v="0"/>
    <x v="84"/>
    <n v="30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50"/>
    <x v="2"/>
    <x v="0"/>
    <s v="USD"/>
    <n v="1451775651"/>
    <n v="1449183651"/>
    <b v="0"/>
    <x v="78"/>
    <n v="0"/>
    <b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56"/>
    <x v="2"/>
    <x v="1"/>
    <s v="GBP"/>
    <n v="1425066546"/>
    <n v="1422474546"/>
    <b v="0"/>
    <x v="63"/>
    <n v="15.71"/>
    <b v="0"/>
    <x v="0"/>
    <x v="3"/>
  </r>
  <r>
    <n v="233"/>
    <s v="Area 4 - The Film"/>
    <s v="â€œArea 4â€ revolves around Frank Hammond, a counselor at a high school, who discovers the scandals that took place."/>
    <x v="90"/>
    <n v="0"/>
    <x v="50"/>
    <x v="2"/>
    <x v="0"/>
    <s v="USD"/>
    <n v="1475185972"/>
    <n v="1472593972"/>
    <b v="0"/>
    <x v="78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67"/>
    <x v="2"/>
    <x v="0"/>
    <s v="USD"/>
    <n v="1434847859"/>
    <n v="1431391859"/>
    <b v="0"/>
    <x v="81"/>
    <n v="80.2"/>
    <b v="0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50"/>
    <x v="2"/>
    <x v="0"/>
    <s v="USD"/>
    <n v="1436478497"/>
    <n v="1433886497"/>
    <b v="0"/>
    <x v="78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50"/>
    <x v="2"/>
    <x v="0"/>
    <s v="USD"/>
    <n v="1451952000"/>
    <n v="1447380099"/>
    <b v="0"/>
    <x v="78"/>
    <n v="0"/>
    <b v="0"/>
    <x v="0"/>
    <x v="3"/>
  </r>
  <r>
    <n v="237"/>
    <s v="Making The Choice"/>
    <s v="Making The Choice is a christian short film series."/>
    <x v="36"/>
    <n v="50"/>
    <x v="50"/>
    <x v="2"/>
    <x v="0"/>
    <s v="USD"/>
    <n v="1457445069"/>
    <n v="1452261069"/>
    <b v="0"/>
    <x v="29"/>
    <n v="50"/>
    <b v="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50"/>
    <x v="2"/>
    <x v="0"/>
    <s v="USD"/>
    <n v="1483088400"/>
    <n v="1481324760"/>
    <b v="0"/>
    <x v="78"/>
    <n v="0"/>
    <b v="0"/>
    <x v="0"/>
    <x v="3"/>
  </r>
  <r>
    <n v="239"/>
    <s v="Filthy - Short Film"/>
    <s v="Lovers Clint and Eli convey their conflicting perspectives of guilt and remorse while in the desolate Australian bush."/>
    <x v="28"/>
    <n v="250"/>
    <x v="78"/>
    <x v="2"/>
    <x v="2"/>
    <s v="AUD"/>
    <n v="1446984000"/>
    <n v="1445308730"/>
    <b v="0"/>
    <x v="81"/>
    <n v="50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29"/>
    <x v="0"/>
    <x v="0"/>
    <s v="USD"/>
    <n v="1367773211"/>
    <n v="1363885211"/>
    <b v="1"/>
    <x v="89"/>
    <n v="117.85"/>
    <b v="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40"/>
    <x v="0"/>
    <x v="0"/>
    <s v="USD"/>
    <n v="1419180304"/>
    <n v="1415292304"/>
    <b v="1"/>
    <x v="90"/>
    <n v="109.04"/>
    <b v="1"/>
    <x v="0"/>
    <x v="4"/>
  </r>
  <r>
    <n v="242"/>
    <s v="Hardwater"/>
    <s v="An unprecedented feature-length documentary film about Maine's tribal, oft-misunderstood ice fishing sub-culture."/>
    <x v="93"/>
    <n v="14750"/>
    <x v="40"/>
    <x v="0"/>
    <x v="0"/>
    <s v="USD"/>
    <n v="1324381790"/>
    <n v="1321357790"/>
    <b v="1"/>
    <x v="91"/>
    <n v="73.02"/>
    <b v="1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33"/>
    <x v="0"/>
    <x v="0"/>
    <s v="USD"/>
    <n v="1393031304"/>
    <n v="1390439304"/>
    <b v="1"/>
    <x v="92"/>
    <n v="78.2"/>
    <b v="1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35"/>
    <x v="0"/>
    <x v="0"/>
    <s v="USD"/>
    <n v="1268723160"/>
    <n v="1265269559"/>
    <b v="1"/>
    <x v="87"/>
    <n v="47.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3"/>
    <x v="0"/>
    <x v="0"/>
    <s v="USD"/>
    <n v="1345079785"/>
    <n v="1342487785"/>
    <b v="1"/>
    <x v="93"/>
    <n v="54.02"/>
    <b v="1"/>
    <x v="0"/>
    <x v="4"/>
  </r>
  <r>
    <n v="246"/>
    <s v="LEAVING ATLANTA THE FILM"/>
    <s v="From 1979 to 1981 twenty-nine Black children in Atlanta were murdered and the others terrified. This is our story..."/>
    <x v="10"/>
    <n v="15273"/>
    <x v="83"/>
    <x v="0"/>
    <x v="0"/>
    <s v="USD"/>
    <n v="1292665405"/>
    <n v="1288341805"/>
    <b v="1"/>
    <x v="94"/>
    <n v="68.489999999999995"/>
    <b v="1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84"/>
    <x v="0"/>
    <x v="0"/>
    <s v="USD"/>
    <n v="1287200340"/>
    <n v="1284042614"/>
    <b v="1"/>
    <x v="95"/>
    <n v="108.15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7"/>
    <x v="0"/>
    <x v="0"/>
    <s v="USD"/>
    <n v="1325961309"/>
    <n v="1322073309"/>
    <b v="1"/>
    <x v="96"/>
    <n v="589.95000000000005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40"/>
    <x v="0"/>
    <x v="0"/>
    <s v="USD"/>
    <n v="1282498800"/>
    <n v="1275603020"/>
    <b v="1"/>
    <x v="97"/>
    <n v="48.05"/>
    <b v="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6"/>
    <x v="0"/>
    <x v="0"/>
    <s v="USD"/>
    <n v="1370525691"/>
    <n v="1367933691"/>
    <b v="1"/>
    <x v="98"/>
    <n v="72.48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9"/>
    <x v="0"/>
    <x v="0"/>
    <s v="USD"/>
    <n v="1337194800"/>
    <n v="1334429646"/>
    <b v="1"/>
    <x v="99"/>
    <n v="57.08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85"/>
    <x v="0"/>
    <x v="0"/>
    <s v="USD"/>
    <n v="1275364740"/>
    <n v="1269878058"/>
    <b v="1"/>
    <x v="52"/>
    <n v="85.44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7"/>
    <x v="0"/>
    <x v="0"/>
    <s v="USD"/>
    <n v="1329320235"/>
    <n v="1326728235"/>
    <b v="1"/>
    <x v="63"/>
    <n v="215.86"/>
    <b v="1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16"/>
    <x v="0"/>
    <x v="0"/>
    <s v="USD"/>
    <n v="1445047200"/>
    <n v="1442443910"/>
    <b v="1"/>
    <x v="100"/>
    <n v="89.39"/>
    <b v="1"/>
    <x v="0"/>
    <x v="4"/>
  </r>
  <r>
    <n v="255"/>
    <s v="xoxosms: a documentary about love in the 21st century"/>
    <s v="xoxosms is a documentary about first love, long distance and Skype."/>
    <x v="6"/>
    <n v="8538.66"/>
    <x v="13"/>
    <x v="0"/>
    <x v="0"/>
    <s v="USD"/>
    <n v="1300275482"/>
    <n v="1297687082"/>
    <b v="1"/>
    <x v="101"/>
    <n v="45.42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86"/>
    <x v="0"/>
    <x v="0"/>
    <s v="USD"/>
    <n v="1363458467"/>
    <n v="1360866467"/>
    <b v="1"/>
    <x v="102"/>
    <n v="65.76000000000000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13"/>
    <x v="0"/>
    <x v="0"/>
    <s v="USD"/>
    <n v="1463670162"/>
    <n v="1461078162"/>
    <b v="1"/>
    <x v="103"/>
    <n v="66.7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87"/>
    <x v="0"/>
    <x v="0"/>
    <s v="USD"/>
    <n v="1308359666"/>
    <n v="1305767666"/>
    <b v="1"/>
    <x v="104"/>
    <n v="83.35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88"/>
    <x v="0"/>
    <x v="0"/>
    <s v="USD"/>
    <n v="1428514969"/>
    <n v="1425922969"/>
    <b v="1"/>
    <x v="105"/>
    <n v="105.05"/>
    <b v="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6"/>
    <x v="0"/>
    <x v="0"/>
    <s v="USD"/>
    <n v="1279360740"/>
    <n v="1275415679"/>
    <b v="1"/>
    <x v="106"/>
    <n v="120.91"/>
    <b v="1"/>
    <x v="0"/>
    <x v="4"/>
  </r>
  <r>
    <n v="261"/>
    <s v="Empires: The Film"/>
    <s v="Empires explores the impact of networks on histories and philosophies of political thought."/>
    <x v="22"/>
    <n v="21480"/>
    <x v="13"/>
    <x v="0"/>
    <x v="0"/>
    <s v="USD"/>
    <n v="1339080900"/>
    <n v="1334783704"/>
    <b v="1"/>
    <x v="107"/>
    <n v="97.64"/>
    <b v="1"/>
    <x v="0"/>
    <x v="4"/>
  </r>
  <r>
    <n v="262"/>
    <s v="The Last Cosmonaut"/>
    <s v="He can never die. He will live forever. He is the last cosmonaut, and this is his story."/>
    <x v="30"/>
    <n v="6000"/>
    <x v="89"/>
    <x v="0"/>
    <x v="0"/>
    <s v="USD"/>
    <n v="1298699828"/>
    <n v="1294811828"/>
    <b v="1"/>
    <x v="108"/>
    <n v="41.38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90"/>
    <x v="0"/>
    <x v="0"/>
    <s v="USD"/>
    <n v="1348786494"/>
    <n v="1346194494"/>
    <b v="1"/>
    <x v="109"/>
    <n v="30.65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90"/>
    <x v="0"/>
    <x v="0"/>
    <s v="USD"/>
    <n v="1336747995"/>
    <n v="1334155995"/>
    <b v="1"/>
    <x v="110"/>
    <n v="64.95"/>
    <b v="1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38"/>
    <x v="0"/>
    <x v="0"/>
    <s v="USD"/>
    <n v="1273522560"/>
    <n v="1269928430"/>
    <b v="1"/>
    <x v="6"/>
    <n v="95.7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91"/>
    <x v="0"/>
    <x v="0"/>
    <s v="USD"/>
    <n v="1271994660"/>
    <n v="1264565507"/>
    <b v="1"/>
    <x v="17"/>
    <n v="40.42"/>
    <b v="1"/>
    <x v="0"/>
    <x v="4"/>
  </r>
  <r>
    <n v="267"/>
    <s v="Uncharted Amazon"/>
    <s v="A visually stunning, feature length film chronicling life's challenges in the remote depths of the Amazon rainforest."/>
    <x v="97"/>
    <n v="12965.44"/>
    <x v="88"/>
    <x v="0"/>
    <x v="1"/>
    <s v="GBP"/>
    <n v="1403693499"/>
    <n v="1401101499"/>
    <b v="1"/>
    <x v="111"/>
    <n v="78.58"/>
    <b v="1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38"/>
    <x v="0"/>
    <x v="0"/>
    <s v="USD"/>
    <n v="1320640778"/>
    <n v="1316749178"/>
    <b v="1"/>
    <x v="112"/>
    <n v="50.18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92"/>
    <x v="0"/>
    <x v="2"/>
    <s v="AUD"/>
    <n v="1487738622"/>
    <n v="1485146622"/>
    <b v="1"/>
    <x v="113"/>
    <n v="92.25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42"/>
    <x v="0"/>
    <x v="0"/>
    <s v="USD"/>
    <n v="1306296000"/>
    <n v="1301950070"/>
    <b v="1"/>
    <x v="42"/>
    <n v="57.54"/>
    <b v="1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2"/>
    <x v="0"/>
    <x v="0"/>
    <s v="USD"/>
    <n v="1388649600"/>
    <n v="1386123861"/>
    <b v="1"/>
    <x v="114"/>
    <n v="109.42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93"/>
    <x v="0"/>
    <x v="0"/>
    <s v="USD"/>
    <n v="1272480540"/>
    <n v="1267220191"/>
    <b v="1"/>
    <x v="71"/>
    <n v="81.89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29"/>
    <x v="0"/>
    <x v="0"/>
    <s v="USD"/>
    <n v="1309694266"/>
    <n v="1307102266"/>
    <b v="1"/>
    <x v="115"/>
    <n v="45.67"/>
    <b v="1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94"/>
    <x v="0"/>
    <x v="0"/>
    <s v="USD"/>
    <n v="1333609140"/>
    <n v="1330638829"/>
    <b v="1"/>
    <x v="116"/>
    <n v="55.22"/>
    <b v="1"/>
    <x v="0"/>
    <x v="4"/>
  </r>
  <r>
    <n v="275"/>
    <s v="Finding the Funk"/>
    <s v="A journey through the origins and influence of funk music from James Brown to D'Angelo we are FINDING THE FUNK!"/>
    <x v="22"/>
    <n v="21679"/>
    <x v="29"/>
    <x v="0"/>
    <x v="0"/>
    <s v="USD"/>
    <n v="1352511966"/>
    <n v="1349916366"/>
    <b v="1"/>
    <x v="117"/>
    <n v="65.3"/>
    <b v="1"/>
    <x v="0"/>
    <x v="4"/>
  </r>
  <r>
    <n v="276"/>
    <s v="Abalimi"/>
    <s v="A film about Xhosa women in townships of South Africa micro-farming to fight extreme poverty, gain health, and create food security."/>
    <x v="23"/>
    <n v="5904"/>
    <x v="34"/>
    <x v="0"/>
    <x v="0"/>
    <s v="USD"/>
    <n v="1335574674"/>
    <n v="1330394274"/>
    <b v="1"/>
    <x v="95"/>
    <n v="95.23"/>
    <b v="1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5"/>
    <x v="0"/>
    <x v="0"/>
    <s v="USD"/>
    <n v="1432416219"/>
    <n v="1429824219"/>
    <b v="1"/>
    <x v="118"/>
    <n v="75.44"/>
    <b v="1"/>
    <x v="0"/>
    <x v="4"/>
  </r>
  <r>
    <n v="278"/>
    <s v="The Babushkas of Chernobyl"/>
    <s v="An unlikely story of spirit, defiance and beauty from the most contaminated place on Earth"/>
    <x v="100"/>
    <n v="40594"/>
    <x v="95"/>
    <x v="0"/>
    <x v="0"/>
    <s v="USD"/>
    <n v="1350003539"/>
    <n v="1347411539"/>
    <b v="1"/>
    <x v="119"/>
    <n v="97.82"/>
    <b v="1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96"/>
    <x v="0"/>
    <x v="0"/>
    <s v="USD"/>
    <n v="1488160860"/>
    <n v="1485237096"/>
    <b v="1"/>
    <x v="120"/>
    <n v="87.69"/>
    <b v="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94"/>
    <x v="0"/>
    <x v="0"/>
    <s v="USD"/>
    <n v="1401459035"/>
    <n v="1397571035"/>
    <b v="1"/>
    <x v="121"/>
    <n v="54.75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10"/>
    <x v="0"/>
    <x v="0"/>
    <s v="USD"/>
    <n v="1249932360"/>
    <n v="1242532513"/>
    <b v="1"/>
    <x v="1"/>
    <n v="83.95"/>
    <b v="1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7"/>
    <x v="0"/>
    <x v="0"/>
    <s v="USD"/>
    <n v="1266876000"/>
    <n v="1263679492"/>
    <b v="1"/>
    <x v="122"/>
    <n v="254.39"/>
    <b v="1"/>
    <x v="0"/>
    <x v="4"/>
  </r>
  <r>
    <n v="283"/>
    <s v="SOLE SURVIVOR"/>
    <s v="What is the impact of survivorship on the human condition?"/>
    <x v="102"/>
    <n v="20569.05"/>
    <x v="35"/>
    <x v="0"/>
    <x v="0"/>
    <s v="USD"/>
    <n v="1306904340"/>
    <n v="1305219744"/>
    <b v="1"/>
    <x v="91"/>
    <n v="101.83"/>
    <b v="1"/>
    <x v="0"/>
    <x v="4"/>
  </r>
  <r>
    <n v="284"/>
    <s v="Wisconsin Rising"/>
    <s v="A film documenting WI Gov.Scott Walker's attack on working families and how it is reanimating the American labor movement."/>
    <x v="79"/>
    <n v="41850.46"/>
    <x v="2"/>
    <x v="0"/>
    <x v="0"/>
    <s v="USD"/>
    <n v="1327167780"/>
    <n v="1325007780"/>
    <b v="1"/>
    <x v="123"/>
    <n v="55.07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97"/>
    <x v="0"/>
    <x v="0"/>
    <s v="USD"/>
    <n v="1379614128"/>
    <n v="1377022128"/>
    <b v="1"/>
    <x v="124"/>
    <n v="56.9"/>
    <b v="1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15"/>
    <x v="0"/>
    <x v="0"/>
    <s v="USD"/>
    <n v="1364236524"/>
    <n v="1360352124"/>
    <b v="1"/>
    <x v="125"/>
    <n v="121.28"/>
    <b v="1"/>
    <x v="0"/>
    <x v="4"/>
  </r>
  <r>
    <n v="287"/>
    <s v="In Country: A Documentary Film (POSTPRODUCTION)"/>
    <s v="War is hell. Why would anyone want to spend their weekends there?"/>
    <x v="36"/>
    <n v="26445"/>
    <x v="98"/>
    <x v="0"/>
    <x v="0"/>
    <s v="USD"/>
    <n v="1351828800"/>
    <n v="1349160018"/>
    <b v="1"/>
    <x v="126"/>
    <n v="91.19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33"/>
    <x v="0"/>
    <x v="0"/>
    <s v="USD"/>
    <n v="1340683393"/>
    <n v="1337659393"/>
    <b v="1"/>
    <x v="127"/>
    <n v="115.45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2"/>
    <x v="0"/>
    <x v="1"/>
    <s v="GBP"/>
    <n v="1383389834"/>
    <n v="1380797834"/>
    <b v="1"/>
    <x v="128"/>
    <n v="67.77"/>
    <b v="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13"/>
    <x v="0"/>
    <x v="0"/>
    <s v="USD"/>
    <n v="1296633540"/>
    <n v="1292316697"/>
    <b v="1"/>
    <x v="129"/>
    <n v="28.5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28"/>
    <x v="0"/>
    <x v="0"/>
    <s v="USD"/>
    <n v="1367366460"/>
    <n v="1365791246"/>
    <b v="1"/>
    <x v="130"/>
    <n v="46.88"/>
    <b v="1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21"/>
    <x v="0"/>
    <x v="0"/>
    <s v="USD"/>
    <n v="1319860740"/>
    <n v="1317064599"/>
    <b v="1"/>
    <x v="131"/>
    <n v="154.41999999999999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7"/>
    <x v="0"/>
    <x v="0"/>
    <s v="USD"/>
    <n v="1398009714"/>
    <n v="1395417714"/>
    <b v="1"/>
    <x v="132"/>
    <n v="201.22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8"/>
    <x v="0"/>
    <x v="0"/>
    <s v="USD"/>
    <n v="1279555200"/>
    <n v="1276480894"/>
    <b v="1"/>
    <x v="133"/>
    <n v="10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18"/>
    <x v="0"/>
    <x v="0"/>
    <s v="USD"/>
    <n v="1383264000"/>
    <n v="1378080409"/>
    <b v="1"/>
    <x v="134"/>
    <n v="100.08"/>
    <b v="1"/>
    <x v="0"/>
    <x v="4"/>
  </r>
  <r>
    <n v="296"/>
    <s v="Bel Borba Is Here!"/>
    <s v="Bel Borba is Here is a feature film about the most inspiring Brazilian artist you've never heard of... until now."/>
    <x v="31"/>
    <n v="29681.55"/>
    <x v="17"/>
    <x v="0"/>
    <x v="0"/>
    <s v="USD"/>
    <n v="1347017083"/>
    <n v="1344857083"/>
    <b v="1"/>
    <x v="135"/>
    <n v="230.09"/>
    <b v="1"/>
    <x v="0"/>
    <x v="4"/>
  </r>
  <r>
    <n v="297"/>
    <s v="Who Owns Yoga?"/>
    <s v="Who Owns Yoga? is a feature length documentary film that explores the changing nature of yoga in the modern world."/>
    <x v="22"/>
    <n v="20128"/>
    <x v="7"/>
    <x v="0"/>
    <x v="0"/>
    <s v="USD"/>
    <n v="1430452740"/>
    <n v="1427390901"/>
    <b v="1"/>
    <x v="136"/>
    <n v="141.75"/>
    <b v="1"/>
    <x v="0"/>
    <x v="4"/>
  </r>
  <r>
    <n v="298"/>
    <s v="DisHonesty - A Documentary Feature Film"/>
    <s v="The truth is, we all lie - and by &quot;we,&quot; we mean everyone!"/>
    <x v="103"/>
    <n v="137254.84"/>
    <x v="15"/>
    <x v="0"/>
    <x v="0"/>
    <s v="USD"/>
    <n v="1399669200"/>
    <n v="1394536048"/>
    <b v="1"/>
    <x v="137"/>
    <n v="56.34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99"/>
    <x v="0"/>
    <x v="0"/>
    <s v="USD"/>
    <n v="1289975060"/>
    <n v="1287379460"/>
    <b v="1"/>
    <x v="138"/>
    <n v="73.34"/>
    <b v="1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21"/>
    <x v="0"/>
    <x v="0"/>
    <s v="USD"/>
    <n v="1303686138"/>
    <n v="1301007738"/>
    <b v="1"/>
    <x v="139"/>
    <n v="85.34"/>
    <b v="1"/>
    <x v="0"/>
    <x v="4"/>
  </r>
  <r>
    <n v="301"/>
    <s v="WORLD FAIR"/>
    <s v="A film about personal memory, amateur cinematography, and visions of the future at the 1939 New York World's Fair."/>
    <x v="93"/>
    <n v="15435.55"/>
    <x v="17"/>
    <x v="0"/>
    <x v="0"/>
    <s v="USD"/>
    <n v="1363711335"/>
    <n v="1360258935"/>
    <b v="1"/>
    <x v="140"/>
    <n v="61.5"/>
    <b v="1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8"/>
    <x v="0"/>
    <x v="0"/>
    <s v="USD"/>
    <n v="1330115638"/>
    <n v="1327523638"/>
    <b v="1"/>
    <x v="52"/>
    <n v="93.02"/>
    <b v="1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s v="USD"/>
    <n v="1338601346"/>
    <n v="1336009346"/>
    <b v="1"/>
    <x v="141"/>
    <n v="50.29"/>
    <b v="1"/>
    <x v="0"/>
    <x v="4"/>
  </r>
  <r>
    <n v="304"/>
    <s v="Beyond Iconic: Distribution for film on Dennis Stock"/>
    <s v="A portrait of a life fully realized and a look at what it takes to make great photography."/>
    <x v="104"/>
    <n v="7876"/>
    <x v="100"/>
    <x v="0"/>
    <x v="0"/>
    <s v="USD"/>
    <n v="1346464800"/>
    <n v="1343096197"/>
    <b v="1"/>
    <x v="142"/>
    <n v="106.43"/>
    <b v="1"/>
    <x v="0"/>
    <x v="4"/>
  </r>
  <r>
    <n v="305"/>
    <s v="My Friend Mott-ly"/>
    <s v="A documentary that I am making about the difficult, but inspiring, life of a late friend of mine."/>
    <x v="51"/>
    <n v="9775"/>
    <x v="22"/>
    <x v="0"/>
    <x v="0"/>
    <s v="USD"/>
    <n v="1331392049"/>
    <n v="1328800049"/>
    <b v="1"/>
    <x v="143"/>
    <n v="51.72"/>
    <b v="1"/>
    <x v="0"/>
    <x v="4"/>
  </r>
  <r>
    <n v="306"/>
    <s v="Escape/Artist: The Jason Escape Documentary"/>
    <s v="A feature-length documentary on the life of Boston escape artist Jason Escape."/>
    <x v="28"/>
    <n v="2929"/>
    <x v="101"/>
    <x v="0"/>
    <x v="0"/>
    <s v="USD"/>
    <n v="1363806333"/>
    <n v="1362081933"/>
    <b v="1"/>
    <x v="144"/>
    <n v="36.61"/>
    <b v="1"/>
    <x v="0"/>
    <x v="4"/>
  </r>
  <r>
    <n v="307"/>
    <s v="Grammar Revolution"/>
    <s v="Why is grammar important?"/>
    <x v="29"/>
    <n v="24490"/>
    <x v="38"/>
    <x v="0"/>
    <x v="0"/>
    <s v="USD"/>
    <n v="1360276801"/>
    <n v="1357684801"/>
    <b v="1"/>
    <x v="145"/>
    <n v="42.52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6"/>
    <x v="0"/>
    <x v="0"/>
    <s v="USD"/>
    <n v="1299775210"/>
    <n v="1295887210"/>
    <b v="1"/>
    <x v="91"/>
    <n v="62.71"/>
    <b v="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17"/>
    <x v="0"/>
    <x v="0"/>
    <s v="USD"/>
    <n v="1346695334"/>
    <n v="1344880934"/>
    <b v="1"/>
    <x v="146"/>
    <n v="89.96"/>
    <b v="1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3"/>
    <x v="0"/>
    <x v="0"/>
    <s v="USD"/>
    <n v="1319076000"/>
    <n v="1317788623"/>
    <b v="1"/>
    <x v="17"/>
    <n v="28.92"/>
    <b v="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3"/>
    <x v="0"/>
    <x v="0"/>
    <s v="USD"/>
    <n v="1325404740"/>
    <n v="1321852592"/>
    <b v="1"/>
    <x v="3"/>
    <n v="138.80000000000001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20"/>
    <x v="0"/>
    <x v="0"/>
    <s v="USD"/>
    <n v="1365973432"/>
    <n v="1363381432"/>
    <b v="1"/>
    <x v="96"/>
    <n v="61.3"/>
    <b v="1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2"/>
    <x v="0"/>
    <x v="0"/>
    <s v="USD"/>
    <n v="1281542340"/>
    <n v="1277702894"/>
    <b v="1"/>
    <x v="147"/>
    <n v="80.2"/>
    <b v="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102"/>
    <x v="0"/>
    <x v="0"/>
    <s v="USD"/>
    <n v="1362167988"/>
    <n v="1359575988"/>
    <b v="1"/>
    <x v="148"/>
    <n v="32.1"/>
    <b v="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7"/>
    <x v="0"/>
    <x v="0"/>
    <s v="USD"/>
    <n v="1345660334"/>
    <n v="1343068334"/>
    <b v="1"/>
    <x v="149"/>
    <n v="200.89"/>
    <b v="1"/>
    <x v="0"/>
    <x v="4"/>
  </r>
  <r>
    <n v="316"/>
    <s v="THE SECRET TRIAL 5 - GRASSROOTS CROSS-CANADA TOUR"/>
    <s v="Award winning documentary The Secret Trial 5 needs your help for a Cross-Canada Tour!"/>
    <x v="36"/>
    <n v="17066"/>
    <x v="35"/>
    <x v="0"/>
    <x v="5"/>
    <s v="CAD"/>
    <n v="1418273940"/>
    <n v="1415398197"/>
    <b v="1"/>
    <x v="150"/>
    <n v="108.01"/>
    <b v="1"/>
    <x v="0"/>
    <x v="4"/>
  </r>
  <r>
    <n v="317"/>
    <s v="Good Men, Bad Men, and a Few Rowdy Ladies"/>
    <s v="The story of a cowboy town with a prison problem, and the colorful characters who call it home."/>
    <x v="11"/>
    <n v="30241"/>
    <x v="7"/>
    <x v="0"/>
    <x v="0"/>
    <s v="USD"/>
    <n v="1386778483"/>
    <n v="1384186483"/>
    <b v="1"/>
    <x v="151"/>
    <n v="95.7"/>
    <b v="1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103"/>
    <x v="0"/>
    <x v="0"/>
    <s v="USD"/>
    <n v="1364342151"/>
    <n v="1361753751"/>
    <b v="1"/>
    <x v="4"/>
    <n v="49.88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40"/>
    <x v="0"/>
    <x v="0"/>
    <s v="USD"/>
    <n v="1265097540"/>
    <n v="1257538029"/>
    <b v="1"/>
    <x v="13"/>
    <n v="110.47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13"/>
    <x v="0"/>
    <x v="1"/>
    <s v="GBP"/>
    <n v="1450825200"/>
    <n v="1448284433"/>
    <b v="1"/>
    <x v="150"/>
    <n v="134.91"/>
    <b v="1"/>
    <x v="0"/>
    <x v="4"/>
  </r>
  <r>
    <n v="321"/>
    <s v="An Impossible Project"/>
    <s v="The more digital the world, the more analog our dreams._x000a_A feature documentary shot on 35mm film."/>
    <x v="19"/>
    <n v="35932"/>
    <x v="33"/>
    <x v="0"/>
    <x v="12"/>
    <s v="EUR"/>
    <n v="1478605386"/>
    <n v="1475577786"/>
    <b v="1"/>
    <x v="152"/>
    <n v="106.62"/>
    <b v="1"/>
    <x v="0"/>
    <x v="4"/>
  </r>
  <r>
    <n v="322"/>
    <s v="Last of the Big Tuskers"/>
    <s v="A documentary film about the largest elephants on earth and what is being done to ensure their survival."/>
    <x v="31"/>
    <n v="26978"/>
    <x v="29"/>
    <x v="0"/>
    <x v="0"/>
    <s v="USD"/>
    <n v="1463146848"/>
    <n v="1460554848"/>
    <b v="1"/>
    <x v="153"/>
    <n v="145.04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4"/>
    <x v="0"/>
    <x v="0"/>
    <s v="USD"/>
    <n v="1482307140"/>
    <n v="1479886966"/>
    <b v="1"/>
    <x v="6"/>
    <n v="114.59"/>
    <b v="1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21"/>
    <x v="0"/>
    <x v="0"/>
    <s v="USD"/>
    <n v="1438441308"/>
    <n v="1435590108"/>
    <b v="1"/>
    <x v="141"/>
    <n v="105.3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3"/>
    <x v="0"/>
    <x v="0"/>
    <s v="USD"/>
    <n v="1482208233"/>
    <n v="1479184233"/>
    <b v="1"/>
    <x v="154"/>
    <n v="70.92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40"/>
    <x v="0"/>
    <x v="0"/>
    <s v="USD"/>
    <n v="1489532220"/>
    <n v="1486625606"/>
    <b v="1"/>
    <x v="155"/>
    <n v="147.16999999999999"/>
    <b v="1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104"/>
    <x v="0"/>
    <x v="0"/>
    <s v="USD"/>
    <n v="1427011200"/>
    <n v="1424669929"/>
    <b v="1"/>
    <x v="69"/>
    <n v="160.47"/>
    <b v="1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3"/>
    <x v="0"/>
    <x v="0"/>
    <s v="USD"/>
    <n v="1446350400"/>
    <n v="1443739388"/>
    <b v="1"/>
    <x v="156"/>
    <n v="156.05000000000001"/>
    <b v="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6"/>
    <x v="0"/>
    <x v="0"/>
    <s v="USD"/>
    <n v="1446868800"/>
    <n v="1444821127"/>
    <b v="1"/>
    <x v="157"/>
    <n v="63.17"/>
    <b v="1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21"/>
    <x v="0"/>
    <x v="0"/>
    <s v="USD"/>
    <n v="1368763140"/>
    <n v="1366028563"/>
    <b v="1"/>
    <x v="158"/>
    <n v="104.82"/>
    <b v="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13"/>
    <x v="0"/>
    <x v="0"/>
    <s v="USD"/>
    <n v="1466171834"/>
    <n v="1463493434"/>
    <b v="1"/>
    <x v="159"/>
    <n v="97.36"/>
    <b v="1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40"/>
    <x v="0"/>
    <x v="0"/>
    <s v="USD"/>
    <n v="1446019200"/>
    <n v="1442420377"/>
    <b v="1"/>
    <x v="160"/>
    <n v="203.63"/>
    <b v="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105"/>
    <x v="0"/>
    <x v="0"/>
    <s v="USD"/>
    <n v="1460038591"/>
    <n v="1457450191"/>
    <b v="1"/>
    <x v="161"/>
    <n v="188.31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7"/>
    <x v="0"/>
    <x v="0"/>
    <s v="USD"/>
    <n v="1431716400"/>
    <n v="1428423757"/>
    <b v="1"/>
    <x v="50"/>
    <n v="146.65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33"/>
    <x v="0"/>
    <x v="0"/>
    <s v="USD"/>
    <n v="1431122400"/>
    <n v="1428428515"/>
    <b v="1"/>
    <x v="144"/>
    <n v="109.19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16"/>
    <x v="0"/>
    <x v="0"/>
    <s v="USD"/>
    <n v="1447427918"/>
    <n v="1444832318"/>
    <b v="1"/>
    <x v="131"/>
    <n v="59.25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7"/>
    <x v="0"/>
    <x v="0"/>
    <s v="USD"/>
    <n v="1426298708"/>
    <n v="1423710308"/>
    <b v="1"/>
    <x v="162"/>
    <n v="97.9"/>
    <b v="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5"/>
    <x v="0"/>
    <x v="0"/>
    <s v="USD"/>
    <n v="1472864400"/>
    <n v="1468001290"/>
    <b v="1"/>
    <x v="163"/>
    <n v="70"/>
    <b v="1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29"/>
    <x v="0"/>
    <x v="0"/>
    <s v="USD"/>
    <n v="1430331268"/>
    <n v="1427739268"/>
    <b v="1"/>
    <x v="30"/>
    <n v="72.87"/>
    <b v="1"/>
    <x v="0"/>
    <x v="4"/>
  </r>
  <r>
    <n v="340"/>
    <s v="Somaliland: The Abaarso Story"/>
    <s v="Feature-length documentary about five Somali Muslim students pursuing dreams of education in America"/>
    <x v="19"/>
    <n v="43758"/>
    <x v="105"/>
    <x v="0"/>
    <x v="0"/>
    <s v="USD"/>
    <n v="1489006800"/>
    <n v="1486397007"/>
    <b v="1"/>
    <x v="164"/>
    <n v="146.35"/>
    <b v="1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13"/>
    <x v="0"/>
    <x v="0"/>
    <s v="USD"/>
    <n v="1412135940"/>
    <n v="1410555998"/>
    <b v="1"/>
    <x v="165"/>
    <n v="67.91"/>
    <b v="1"/>
    <x v="0"/>
    <x v="4"/>
  </r>
  <r>
    <n v="342"/>
    <s v="BREAKING A MONSTER a film about the band Unlocking The Truth"/>
    <s v="BREAKING A MONSTER needs your help to play in THEATERS!"/>
    <x v="56"/>
    <n v="55201.52"/>
    <x v="8"/>
    <x v="0"/>
    <x v="0"/>
    <s v="USD"/>
    <n v="1461955465"/>
    <n v="1459363465"/>
    <b v="1"/>
    <x v="166"/>
    <n v="169.8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21"/>
    <x v="0"/>
    <x v="0"/>
    <s v="USD"/>
    <n v="1415934000"/>
    <n v="1413308545"/>
    <b v="1"/>
    <x v="167"/>
    <n v="58.41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21"/>
    <x v="0"/>
    <x v="0"/>
    <s v="USD"/>
    <n v="1433125200"/>
    <n v="1429312694"/>
    <b v="1"/>
    <x v="168"/>
    <n v="119.99"/>
    <b v="1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4"/>
    <x v="0"/>
    <x v="0"/>
    <s v="USD"/>
    <n v="1432161590"/>
    <n v="1429569590"/>
    <b v="1"/>
    <x v="122"/>
    <n v="99.86"/>
    <b v="1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106"/>
    <x v="0"/>
    <x v="0"/>
    <s v="USD"/>
    <n v="1444824021"/>
    <n v="1442232021"/>
    <b v="1"/>
    <x v="101"/>
    <n v="90.5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20"/>
    <x v="0"/>
    <x v="0"/>
    <s v="USD"/>
    <n v="1447505609"/>
    <n v="1444910009"/>
    <b v="1"/>
    <x v="169"/>
    <n v="117.77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33"/>
    <x v="0"/>
    <x v="0"/>
    <s v="USD"/>
    <n v="1440165916"/>
    <n v="1437573916"/>
    <b v="1"/>
    <x v="46"/>
    <n v="86.55"/>
    <b v="1"/>
    <x v="0"/>
    <x v="4"/>
  </r>
  <r>
    <n v="349"/>
    <s v="Strangers To Peace: A Documentary"/>
    <s v="After 52 years of war, FARC guerrilla soldiers rejoin Colombian society to forge new lives of peace."/>
    <x v="108"/>
    <n v="12007.18"/>
    <x v="13"/>
    <x v="0"/>
    <x v="0"/>
    <s v="USD"/>
    <n v="1487937508"/>
    <n v="1485345508"/>
    <b v="1"/>
    <x v="157"/>
    <n v="71.900000000000006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41"/>
    <x v="0"/>
    <x v="0"/>
    <s v="USD"/>
    <n v="1473566340"/>
    <n v="1470274509"/>
    <b v="1"/>
    <x v="170"/>
    <n v="129.82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37"/>
    <x v="0"/>
    <x v="3"/>
    <s v="EUR"/>
    <n v="1460066954"/>
    <n v="1456614554"/>
    <b v="1"/>
    <x v="171"/>
    <n v="44.91"/>
    <b v="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16"/>
    <x v="0"/>
    <x v="0"/>
    <s v="USD"/>
    <n v="1412740868"/>
    <n v="1410148868"/>
    <b v="1"/>
    <x v="172"/>
    <n v="40.7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15"/>
    <x v="0"/>
    <x v="0"/>
    <s v="USD"/>
    <n v="1447963219"/>
    <n v="1445367619"/>
    <b v="1"/>
    <x v="173"/>
    <n v="103.52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3"/>
    <x v="0"/>
    <x v="0"/>
    <s v="USD"/>
    <n v="1460141521"/>
    <n v="1457553121"/>
    <b v="1"/>
    <x v="60"/>
    <n v="125.45"/>
    <b v="1"/>
    <x v="0"/>
    <x v="4"/>
  </r>
  <r>
    <n v="355"/>
    <s v="REZA ABDOH -Theatre Visionary"/>
    <s v="A documentary film about the late REZA ABDOH and his performance company DAR A LUZ."/>
    <x v="19"/>
    <n v="40690"/>
    <x v="31"/>
    <x v="0"/>
    <x v="0"/>
    <s v="USD"/>
    <n v="1417420994"/>
    <n v="1414738994"/>
    <b v="1"/>
    <x v="111"/>
    <n v="246.61"/>
    <b v="1"/>
    <x v="0"/>
    <x v="4"/>
  </r>
  <r>
    <n v="356"/>
    <s v="43 and 80"/>
    <s v="A documentary about halibut conservation and how it impacts communities of Southeast Alaska."/>
    <x v="51"/>
    <n v="7701.93"/>
    <x v="33"/>
    <x v="0"/>
    <x v="0"/>
    <s v="USD"/>
    <n v="1458152193"/>
    <n v="1455563793"/>
    <b v="1"/>
    <x v="174"/>
    <n v="79.400000000000006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107"/>
    <x v="0"/>
    <x v="0"/>
    <s v="USD"/>
    <n v="1429852797"/>
    <n v="1426396797"/>
    <b v="1"/>
    <x v="175"/>
    <n v="86.14"/>
    <b v="1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33"/>
    <x v="0"/>
    <x v="0"/>
    <s v="USD"/>
    <n v="1466002800"/>
    <n v="1463517521"/>
    <b v="1"/>
    <x v="176"/>
    <n v="193.05"/>
    <b v="1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2"/>
    <x v="0"/>
    <x v="0"/>
    <s v="USD"/>
    <n v="1415941920"/>
    <n v="1414028490"/>
    <b v="1"/>
    <x v="177"/>
    <n v="84.02"/>
    <b v="1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7"/>
    <x v="0"/>
    <x v="0"/>
    <s v="USD"/>
    <n v="1437621060"/>
    <n v="1433799180"/>
    <b v="0"/>
    <x v="45"/>
    <n v="139.83000000000001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38"/>
    <x v="0"/>
    <x v="0"/>
    <s v="USD"/>
    <n v="1416704506"/>
    <n v="1414108906"/>
    <b v="0"/>
    <x v="178"/>
    <n v="109.82"/>
    <b v="1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39"/>
    <x v="0"/>
    <x v="0"/>
    <s v="USD"/>
    <n v="1407456000"/>
    <n v="1405573391"/>
    <b v="0"/>
    <x v="48"/>
    <n v="139.53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7"/>
    <x v="0"/>
    <x v="0"/>
    <s v="USD"/>
    <n v="1272828120"/>
    <n v="1268934736"/>
    <b v="0"/>
    <x v="55"/>
    <n v="347.85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5"/>
    <x v="0"/>
    <x v="0"/>
    <s v="USD"/>
    <n v="1403323140"/>
    <n v="1400704672"/>
    <b v="0"/>
    <x v="116"/>
    <n v="68.239999999999995"/>
    <b v="1"/>
    <x v="0"/>
    <x v="4"/>
  </r>
  <r>
    <n v="365"/>
    <s v="A QUEER COUNTRY"/>
    <s v="Please help us finish this documentary about how Tel Aviv in Israel became a gay friendly liberal hub in a religious state"/>
    <x v="36"/>
    <n v="15596"/>
    <x v="3"/>
    <x v="0"/>
    <x v="1"/>
    <s v="GBP"/>
    <n v="1393597999"/>
    <n v="1391005999"/>
    <b v="0"/>
    <x v="71"/>
    <n v="239.94"/>
    <b v="1"/>
    <x v="0"/>
    <x v="4"/>
  </r>
  <r>
    <n v="366"/>
    <s v="A BUSHMAN ODYSSEY"/>
    <s v="One Bushman familyâ€™s struggle to survive genocide, dispossession and post-apartheid freedom in South Africa."/>
    <x v="114"/>
    <n v="38500"/>
    <x v="7"/>
    <x v="0"/>
    <x v="0"/>
    <s v="USD"/>
    <n v="1337540518"/>
    <n v="1334948518"/>
    <b v="0"/>
    <x v="179"/>
    <n v="287.31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33"/>
    <x v="0"/>
    <x v="0"/>
    <s v="USD"/>
    <n v="1367384340"/>
    <n v="1363960278"/>
    <b v="0"/>
    <x v="46"/>
    <n v="86.85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3"/>
    <x v="0"/>
    <x v="0"/>
    <s v="USD"/>
    <n v="1426426322"/>
    <n v="1423405922"/>
    <b v="0"/>
    <x v="180"/>
    <n v="81.849999999999994"/>
    <b v="1"/>
    <x v="0"/>
    <x v="4"/>
  </r>
  <r>
    <n v="369"/>
    <s v="Alpine Zone"/>
    <s v="A documentary of one woman's attempt at solo hiking 2,000 miles, in an effort to understand herself and societal expectations."/>
    <x v="115"/>
    <n v="7160.12"/>
    <x v="5"/>
    <x v="0"/>
    <x v="0"/>
    <s v="USD"/>
    <n v="1326633269"/>
    <n v="1324041269"/>
    <b v="0"/>
    <x v="157"/>
    <n v="42.8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108"/>
    <x v="0"/>
    <x v="0"/>
    <s v="USD"/>
    <n v="1483729500"/>
    <n v="1481137500"/>
    <b v="0"/>
    <x v="68"/>
    <n v="709.42"/>
    <b v="1"/>
    <x v="0"/>
    <x v="4"/>
  </r>
  <r>
    <n v="371"/>
    <s v="Unbranded"/>
    <s v="3,000 Miles. 18 Wild Horses. 6 Months. 5 States. 4 men. A documentary about Conservation, Exploration, and Wild Mustangs."/>
    <x v="60"/>
    <n v="171253"/>
    <x v="35"/>
    <x v="0"/>
    <x v="0"/>
    <s v="USD"/>
    <n v="1359743139"/>
    <n v="1355855139"/>
    <b v="0"/>
    <x v="181"/>
    <n v="161.26"/>
    <b v="1"/>
    <x v="0"/>
    <x v="4"/>
  </r>
  <r>
    <n v="372"/>
    <s v="Wild Equus"/>
    <s v="A short documentary exploring the uses of 'Natural Horsemanship' across Europe"/>
    <x v="43"/>
    <n v="376"/>
    <x v="105"/>
    <x v="0"/>
    <x v="1"/>
    <s v="GBP"/>
    <n v="1459872000"/>
    <n v="1456408244"/>
    <b v="0"/>
    <x v="82"/>
    <n v="41.78"/>
    <b v="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13"/>
    <x v="0"/>
    <x v="0"/>
    <s v="USD"/>
    <n v="1342648398"/>
    <n v="1340056398"/>
    <b v="0"/>
    <x v="30"/>
    <n v="89.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26"/>
    <x v="0"/>
    <x v="0"/>
    <s v="USD"/>
    <n v="1316208031"/>
    <n v="1312320031"/>
    <b v="0"/>
    <x v="49"/>
    <n v="45.05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28"/>
    <x v="0"/>
    <x v="0"/>
    <s v="USD"/>
    <n v="1393694280"/>
    <n v="1390088311"/>
    <b v="0"/>
    <x v="25"/>
    <n v="42.86"/>
    <b v="1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6"/>
    <x v="0"/>
    <x v="1"/>
    <s v="GBP"/>
    <n v="1472122316"/>
    <n v="1469443916"/>
    <b v="0"/>
    <x v="53"/>
    <n v="54.08"/>
    <b v="1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35"/>
    <x v="0"/>
    <x v="0"/>
    <s v="USD"/>
    <n v="1447484460"/>
    <n v="1444888868"/>
    <b v="0"/>
    <x v="182"/>
    <n v="103.22"/>
    <b v="1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20"/>
    <x v="0"/>
    <x v="5"/>
    <s v="CAD"/>
    <n v="1453765920"/>
    <n v="1451655808"/>
    <b v="0"/>
    <x v="183"/>
    <n v="40.4"/>
    <b v="1"/>
    <x v="0"/>
    <x v="4"/>
  </r>
  <r>
    <n v="379"/>
    <s v="The Unknowns"/>
    <s v="The U.S. Army has granted us permission to film a documentary at America's most sacred shrine: The Tomb of the Unknown Soldier."/>
    <x v="36"/>
    <n v="17412"/>
    <x v="31"/>
    <x v="0"/>
    <x v="0"/>
    <s v="USD"/>
    <n v="1336062672"/>
    <n v="1332174672"/>
    <b v="0"/>
    <x v="184"/>
    <n v="116.86"/>
    <b v="1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24"/>
    <x v="0"/>
    <x v="0"/>
    <s v="USD"/>
    <n v="1453569392"/>
    <n v="1451409392"/>
    <b v="0"/>
    <x v="72"/>
    <n v="115.51"/>
    <b v="1"/>
    <x v="0"/>
    <x v="4"/>
  </r>
  <r>
    <n v="381"/>
    <s v="Clearwater"/>
    <s v="Set in the ancient waters of the Puget Sound, Clearwater is a universal story about the need to adapt to change."/>
    <x v="31"/>
    <n v="26182.5"/>
    <x v="2"/>
    <x v="0"/>
    <x v="0"/>
    <s v="USD"/>
    <n v="1343624400"/>
    <n v="1340642717"/>
    <b v="0"/>
    <x v="140"/>
    <n v="104.31"/>
    <b v="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109"/>
    <x v="0"/>
    <x v="0"/>
    <s v="USD"/>
    <n v="1346950900"/>
    <n v="1345741300"/>
    <b v="0"/>
    <x v="19"/>
    <n v="69.77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110"/>
    <x v="0"/>
    <x v="0"/>
    <s v="USD"/>
    <n v="1400467759"/>
    <n v="1398480559"/>
    <b v="0"/>
    <x v="53"/>
    <n v="43.02"/>
    <b v="1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20"/>
    <x v="0"/>
    <x v="0"/>
    <s v="USD"/>
    <n v="1420569947"/>
    <n v="1417977947"/>
    <b v="0"/>
    <x v="185"/>
    <n v="58.54"/>
    <b v="1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6"/>
    <x v="0"/>
    <x v="0"/>
    <s v="USD"/>
    <n v="1416582101"/>
    <n v="1413986501"/>
    <b v="0"/>
    <x v="186"/>
    <n v="111.8"/>
    <b v="1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8"/>
    <x v="0"/>
    <x v="0"/>
    <s v="USD"/>
    <n v="1439246991"/>
    <n v="1437950991"/>
    <b v="0"/>
    <x v="62"/>
    <n v="46.23"/>
    <b v="1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111"/>
    <x v="0"/>
    <x v="0"/>
    <s v="USD"/>
    <n v="1439618400"/>
    <n v="1436976858"/>
    <b v="0"/>
    <x v="187"/>
    <n v="144.69"/>
    <b v="1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9"/>
    <x v="0"/>
    <x v="0"/>
    <s v="USD"/>
    <n v="1469670580"/>
    <n v="1467078580"/>
    <b v="0"/>
    <x v="26"/>
    <n v="88.85"/>
    <b v="1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112"/>
    <x v="0"/>
    <x v="0"/>
    <s v="USD"/>
    <n v="1394233140"/>
    <n v="1391477450"/>
    <b v="0"/>
    <x v="188"/>
    <n v="81.75"/>
    <b v="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8"/>
    <x v="0"/>
    <x v="0"/>
    <s v="USD"/>
    <n v="1431046372"/>
    <n v="1429318372"/>
    <b v="0"/>
    <x v="25"/>
    <n v="71.430000000000007"/>
    <b v="1"/>
    <x v="0"/>
    <x v="4"/>
  </r>
  <r>
    <n v="391"/>
    <s v="Science, Sex and the Ladies"/>
    <s v="Too many women feel confused about their orgasm and shame about their desire. This movie aims to change that."/>
    <x v="22"/>
    <n v="20122"/>
    <x v="7"/>
    <x v="0"/>
    <x v="0"/>
    <s v="USD"/>
    <n v="1324169940"/>
    <n v="1321578051"/>
    <b v="0"/>
    <x v="189"/>
    <n v="104.26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7"/>
    <x v="0"/>
    <x v="0"/>
    <s v="USD"/>
    <n v="1315450800"/>
    <n v="1312823571"/>
    <b v="0"/>
    <x v="190"/>
    <n v="90.62"/>
    <b v="1"/>
    <x v="0"/>
    <x v="4"/>
  </r>
  <r>
    <n v="393"/>
    <s v="THE PENGUIN COUNTERS Documentary Film"/>
    <s v="This is a story thatâ€™s never been told, about tackling climate change one penguin at a timeâ€¦"/>
    <x v="63"/>
    <n v="55223"/>
    <x v="5"/>
    <x v="0"/>
    <x v="0"/>
    <s v="USD"/>
    <n v="1381424452"/>
    <n v="1378746052"/>
    <b v="0"/>
    <x v="191"/>
    <n v="157.3300000000000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20"/>
    <x v="0"/>
    <x v="3"/>
    <s v="EUR"/>
    <n v="1460918282"/>
    <n v="1455737882"/>
    <b v="0"/>
    <x v="133"/>
    <n v="105.18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29"/>
    <x v="0"/>
    <x v="0"/>
    <s v="USD"/>
    <n v="1335562320"/>
    <n v="1332452960"/>
    <b v="0"/>
    <x v="192"/>
    <n v="58.72"/>
    <b v="1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13"/>
    <x v="0"/>
    <x v="0"/>
    <s v="USD"/>
    <n v="1341668006"/>
    <n v="1340372006"/>
    <b v="0"/>
    <x v="193"/>
    <n v="81.63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3"/>
    <x v="0"/>
    <x v="0"/>
    <s v="USD"/>
    <n v="1283312640"/>
    <n v="1279651084"/>
    <b v="0"/>
    <x v="194"/>
    <n v="56.46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105"/>
    <x v="0"/>
    <x v="0"/>
    <s v="USD"/>
    <n v="1430334126"/>
    <n v="1426446126"/>
    <b v="0"/>
    <x v="85"/>
    <n v="140.1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13"/>
    <x v="0"/>
    <x v="1"/>
    <s v="GBP"/>
    <n v="1481716800"/>
    <n v="1479070867"/>
    <b v="0"/>
    <x v="195"/>
    <n v="224.8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20"/>
    <x v="0"/>
    <x v="0"/>
    <s v="USD"/>
    <n v="1400297400"/>
    <n v="1397661347"/>
    <b v="0"/>
    <x v="95"/>
    <n v="181.13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3"/>
    <x v="0"/>
    <x v="0"/>
    <s v="USD"/>
    <n v="1312747970"/>
    <n v="1310155970"/>
    <b v="0"/>
    <x v="196"/>
    <n v="711.04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24"/>
    <x v="0"/>
    <x v="0"/>
    <s v="USD"/>
    <n v="1446731817"/>
    <n v="1444913817"/>
    <b v="0"/>
    <x v="68"/>
    <n v="65.88"/>
    <b v="1"/>
    <x v="0"/>
    <x v="4"/>
  </r>
  <r>
    <n v="403"/>
    <s v="MONDO BANANA"/>
    <s v="A documentary adventure about bananas - and people. Your round-trip ticket into the heart of banana-cultures!!"/>
    <x v="10"/>
    <n v="5263"/>
    <x v="2"/>
    <x v="0"/>
    <x v="0"/>
    <s v="USD"/>
    <n v="1312960080"/>
    <n v="1308900441"/>
    <b v="0"/>
    <x v="16"/>
    <n v="75.19"/>
    <b v="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33"/>
    <x v="0"/>
    <x v="0"/>
    <s v="USD"/>
    <n v="1391641440"/>
    <n v="1389107062"/>
    <b v="0"/>
    <x v="197"/>
    <n v="133.13999999999999"/>
    <b v="1"/>
    <x v="0"/>
    <x v="4"/>
  </r>
  <r>
    <n v="405"/>
    <s v="The Healing Effect Movie"/>
    <s v="Come, join our movie movement.  A new documentary about the healing power of food."/>
    <x v="121"/>
    <n v="3036"/>
    <x v="29"/>
    <x v="0"/>
    <x v="0"/>
    <s v="USD"/>
    <n v="1394071339"/>
    <n v="1391479339"/>
    <b v="0"/>
    <x v="165"/>
    <n v="55.2"/>
    <b v="1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29"/>
    <x v="0"/>
    <x v="0"/>
    <s v="USD"/>
    <n v="1304920740"/>
    <n v="1301975637"/>
    <b v="0"/>
    <x v="2"/>
    <n v="86.16"/>
    <b v="1"/>
    <x v="0"/>
    <x v="4"/>
  </r>
  <r>
    <n v="407"/>
    <s v="Haymarket Documentary"/>
    <s v="The story of the 1886 Haymarket Riot explored through the history of the Haymarket Police Memorial Statue."/>
    <x v="13"/>
    <n v="2031"/>
    <x v="21"/>
    <x v="0"/>
    <x v="0"/>
    <s v="USD"/>
    <n v="1321739650"/>
    <n v="1316552050"/>
    <b v="0"/>
    <x v="19"/>
    <n v="92.32"/>
    <b v="1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7"/>
    <x v="0"/>
    <x v="0"/>
    <s v="USD"/>
    <n v="1383676790"/>
    <n v="1380217190"/>
    <b v="0"/>
    <x v="44"/>
    <n v="160.16"/>
    <b v="1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0"/>
    <x v="1"/>
    <s v="GBP"/>
    <n v="1469220144"/>
    <n v="1466628144"/>
    <b v="0"/>
    <x v="41"/>
    <n v="45.6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30"/>
    <x v="0"/>
    <x v="5"/>
    <s v="CAD"/>
    <n v="1434670397"/>
    <n v="1429486397"/>
    <b v="0"/>
    <x v="63"/>
    <n v="183.29"/>
    <b v="1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7"/>
    <x v="0"/>
    <x v="0"/>
    <s v="USD"/>
    <n v="1387688400"/>
    <n v="1384920804"/>
    <b v="0"/>
    <x v="198"/>
    <n v="125.79"/>
    <b v="1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37"/>
    <x v="0"/>
    <x v="0"/>
    <s v="USD"/>
    <n v="1343238578"/>
    <n v="1341856178"/>
    <b v="0"/>
    <x v="165"/>
    <n v="57.65"/>
    <b v="1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2"/>
    <x v="0"/>
    <x v="0"/>
    <s v="USD"/>
    <n v="1342731811"/>
    <n v="1340139811"/>
    <b v="0"/>
    <x v="199"/>
    <n v="78.66"/>
    <b v="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33"/>
    <x v="0"/>
    <x v="0"/>
    <s v="USD"/>
    <n v="1381541465"/>
    <n v="1378949465"/>
    <b v="0"/>
    <x v="200"/>
    <n v="91.4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21"/>
    <x v="0"/>
    <x v="5"/>
    <s v="CAD"/>
    <n v="1413547200"/>
    <n v="1411417602"/>
    <b v="0"/>
    <x v="64"/>
    <n v="68.099999999999994"/>
    <b v="1"/>
    <x v="0"/>
    <x v="4"/>
  </r>
  <r>
    <n v="416"/>
    <s v="Fire in the Heart of the City"/>
    <s v="35,000 pounds of food to a city. Highlighting the &quot;Convoy New Britain&quot; event from birth to beyond."/>
    <x v="28"/>
    <n v="1202.17"/>
    <x v="28"/>
    <x v="0"/>
    <x v="0"/>
    <s v="USD"/>
    <n v="1391851831"/>
    <n v="1389259831"/>
    <b v="0"/>
    <x v="20"/>
    <n v="48.09"/>
    <b v="1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8"/>
    <x v="0"/>
    <x v="0"/>
    <s v="USD"/>
    <n v="1365395580"/>
    <n v="1364426260"/>
    <b v="0"/>
    <x v="47"/>
    <n v="202.42"/>
    <b v="1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7"/>
    <x v="0"/>
    <x v="0"/>
    <s v="USD"/>
    <n v="1437633997"/>
    <n v="1435041997"/>
    <b v="0"/>
    <x v="201"/>
    <n v="216.75"/>
    <b v="1"/>
    <x v="0"/>
    <x v="4"/>
  </r>
  <r>
    <n v="419"/>
    <s v="BEYOND LOCAL"/>
    <s v="Beyond Local is a personal journey through an art-centric and musically talented community that fosters creativity."/>
    <x v="6"/>
    <n v="8035"/>
    <x v="8"/>
    <x v="0"/>
    <x v="0"/>
    <s v="USD"/>
    <n v="1372536787"/>
    <n v="1367352787"/>
    <b v="0"/>
    <x v="196"/>
    <n v="110.07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50"/>
    <x v="2"/>
    <x v="0"/>
    <s v="USD"/>
    <n v="1394772031"/>
    <n v="1392183631"/>
    <b v="0"/>
    <x v="83"/>
    <n v="4.83"/>
    <b v="0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53"/>
    <x v="2"/>
    <x v="0"/>
    <s v="USD"/>
    <n v="1440157656"/>
    <n v="1434973656"/>
    <b v="0"/>
    <x v="79"/>
    <n v="50.17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60"/>
    <x v="2"/>
    <x v="0"/>
    <s v="USD"/>
    <n v="1410416097"/>
    <n v="1407824097"/>
    <b v="0"/>
    <x v="8"/>
    <n v="35.83"/>
    <b v="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60"/>
    <x v="2"/>
    <x v="0"/>
    <s v="USD"/>
    <n v="1370470430"/>
    <n v="1367878430"/>
    <b v="0"/>
    <x v="62"/>
    <n v="11.77"/>
    <b v="0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113"/>
    <x v="2"/>
    <x v="0"/>
    <s v="USD"/>
    <n v="1332748899"/>
    <n v="1327568499"/>
    <b v="0"/>
    <x v="81"/>
    <n v="40.78"/>
    <b v="0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50"/>
    <x v="2"/>
    <x v="0"/>
    <s v="USD"/>
    <n v="1448660404"/>
    <n v="1443472804"/>
    <b v="0"/>
    <x v="84"/>
    <n v="3"/>
    <b v="0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60"/>
    <x v="2"/>
    <x v="0"/>
    <s v="USD"/>
    <n v="1456851914"/>
    <n v="1454259914"/>
    <b v="0"/>
    <x v="22"/>
    <n v="16.63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50"/>
    <x v="2"/>
    <x v="0"/>
    <s v="USD"/>
    <n v="1445540340"/>
    <n v="1444340940"/>
    <b v="0"/>
    <x v="78"/>
    <n v="0"/>
    <b v="0"/>
    <x v="0"/>
    <x v="5"/>
  </r>
  <r>
    <n v="428"/>
    <s v="Little Clay Bible - Zacchaeus"/>
    <s v="Fresh, fun, entertaining Bible stories on YouTube, stop-motion style."/>
    <x v="14"/>
    <n v="676"/>
    <x v="52"/>
    <x v="2"/>
    <x v="0"/>
    <s v="USD"/>
    <n v="1402956000"/>
    <n v="1400523845"/>
    <b v="0"/>
    <x v="62"/>
    <n v="52"/>
    <b v="0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50"/>
    <x v="2"/>
    <x v="0"/>
    <s v="USD"/>
    <n v="1259297940"/>
    <n v="1252964282"/>
    <b v="0"/>
    <x v="78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53"/>
    <x v="2"/>
    <x v="0"/>
    <s v="USD"/>
    <n v="1378866867"/>
    <n v="1377570867"/>
    <b v="0"/>
    <x v="81"/>
    <n v="4.8"/>
    <b v="0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51"/>
    <x v="2"/>
    <x v="1"/>
    <s v="GBP"/>
    <n v="1467752083"/>
    <n v="1465160083"/>
    <b v="0"/>
    <x v="22"/>
    <n v="51.88"/>
    <b v="0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54"/>
    <x v="2"/>
    <x v="0"/>
    <s v="USD"/>
    <n v="1445448381"/>
    <n v="1440264381"/>
    <b v="0"/>
    <x v="22"/>
    <n v="71.25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50"/>
    <x v="2"/>
    <x v="0"/>
    <s v="USD"/>
    <n v="1444576022"/>
    <n v="1439392022"/>
    <b v="0"/>
    <x v="78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62"/>
    <x v="2"/>
    <x v="0"/>
    <s v="USD"/>
    <n v="1385931702"/>
    <n v="1383076902"/>
    <b v="0"/>
    <x v="84"/>
    <n v="62.5"/>
    <b v="0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50"/>
    <x v="2"/>
    <x v="0"/>
    <s v="USD"/>
    <n v="1379094980"/>
    <n v="1376502980"/>
    <b v="0"/>
    <x v="83"/>
    <n v="1"/>
    <b v="0"/>
    <x v="0"/>
    <x v="5"/>
  </r>
  <r>
    <n v="436"/>
    <s v="Blinky"/>
    <s v="Blinky is the story of a naÃ¯ve simpleton who suddenly finds himself struggling to adapt to changes within his environment."/>
    <x v="28"/>
    <n v="0"/>
    <x v="50"/>
    <x v="2"/>
    <x v="0"/>
    <s v="USD"/>
    <n v="1375260113"/>
    <n v="1372668113"/>
    <b v="0"/>
    <x v="78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50"/>
    <x v="2"/>
    <x v="5"/>
    <s v="CAD"/>
    <n v="1475912326"/>
    <n v="1470728326"/>
    <b v="0"/>
    <x v="78"/>
    <n v="0"/>
    <b v="0"/>
    <x v="0"/>
    <x v="5"/>
  </r>
  <r>
    <n v="438"/>
    <s v="In Game: The Animated Series"/>
    <s v="As Smyton pushes himself to become respected, he unlocks secrets about himself and the world around him."/>
    <x v="22"/>
    <n v="1876"/>
    <x v="114"/>
    <x v="2"/>
    <x v="0"/>
    <s v="USD"/>
    <n v="1447830958"/>
    <n v="1445235358"/>
    <b v="0"/>
    <x v="202"/>
    <n v="170.55"/>
    <b v="0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50"/>
    <x v="2"/>
    <x v="0"/>
    <s v="USD"/>
    <n v="1413569818"/>
    <n v="1412705818"/>
    <b v="0"/>
    <x v="78"/>
    <n v="0"/>
    <b v="0"/>
    <x v="0"/>
    <x v="5"/>
  </r>
  <r>
    <n v="440"/>
    <s v="Consumed"/>
    <s v="A stop-motion animation made by a one girl team, with a camera, creativity, and a lot of determination."/>
    <x v="10"/>
    <n v="5"/>
    <x v="50"/>
    <x v="2"/>
    <x v="0"/>
    <s v="USD"/>
    <n v="1458859153"/>
    <n v="1456270753"/>
    <b v="0"/>
    <x v="29"/>
    <n v="5"/>
    <b v="0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50"/>
    <x v="2"/>
    <x v="1"/>
    <s v="GBP"/>
    <n v="1383418996"/>
    <n v="1380826996"/>
    <b v="0"/>
    <x v="78"/>
    <n v="0"/>
    <b v="0"/>
    <x v="0"/>
    <x v="5"/>
  </r>
  <r>
    <n v="442"/>
    <s v="The Paranormal Idiot"/>
    <s v="Doomsday is here"/>
    <x v="73"/>
    <n v="6691"/>
    <x v="115"/>
    <x v="2"/>
    <x v="0"/>
    <s v="USD"/>
    <n v="1424380783"/>
    <n v="1421788783"/>
    <b v="0"/>
    <x v="57"/>
    <n v="393.59"/>
    <b v="0"/>
    <x v="0"/>
    <x v="5"/>
  </r>
  <r>
    <n v="443"/>
    <s v="Bad Teddy Studios"/>
    <s v="We love cartoons!! We want to make more but it costs money to so. Be apart of your daily dose of WTF!?! Pledge now!!"/>
    <x v="3"/>
    <n v="10"/>
    <x v="50"/>
    <x v="2"/>
    <x v="5"/>
    <s v="CAD"/>
    <n v="1391991701"/>
    <n v="1389399701"/>
    <b v="0"/>
    <x v="84"/>
    <n v="5"/>
    <b v="0"/>
    <x v="0"/>
    <x v="5"/>
  </r>
  <r>
    <n v="444"/>
    <s v="Discovering the Other Woman"/>
    <s v="An upcoming animated web sitcom series centered around dealing with life, love, and relationships."/>
    <x v="28"/>
    <n v="50"/>
    <x v="62"/>
    <x v="2"/>
    <x v="0"/>
    <s v="USD"/>
    <n v="1329342361"/>
    <n v="1324158361"/>
    <b v="0"/>
    <x v="29"/>
    <n v="50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50"/>
    <x v="2"/>
    <x v="0"/>
    <s v="USD"/>
    <n v="1432195375"/>
    <n v="1430899375"/>
    <b v="0"/>
    <x v="84"/>
    <n v="1"/>
    <b v="0"/>
    <x v="0"/>
    <x v="5"/>
  </r>
  <r>
    <n v="446"/>
    <s v="DisChord"/>
    <s v="A faith based animated short. (The same guy who said a picture is worth a thousand words also said a cartoon is worth two thousand.)"/>
    <x v="124"/>
    <n v="766"/>
    <x v="113"/>
    <x v="2"/>
    <x v="0"/>
    <s v="USD"/>
    <n v="1425434420"/>
    <n v="1422842420"/>
    <b v="0"/>
    <x v="38"/>
    <n v="47.88"/>
    <b v="0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50"/>
    <x v="2"/>
    <x v="1"/>
    <s v="GBP"/>
    <n v="1364041163"/>
    <n v="1361884763"/>
    <b v="0"/>
    <x v="29"/>
    <n v="5"/>
    <b v="0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56"/>
    <x v="2"/>
    <x v="0"/>
    <s v="USD"/>
    <n v="1400091095"/>
    <n v="1398363095"/>
    <b v="0"/>
    <x v="80"/>
    <n v="20.5"/>
    <b v="0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53"/>
    <x v="2"/>
    <x v="1"/>
    <s v="GBP"/>
    <n v="1382017085"/>
    <n v="1379425085"/>
    <b v="0"/>
    <x v="81"/>
    <n v="9"/>
    <b v="0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60"/>
    <x v="2"/>
    <x v="0"/>
    <s v="USD"/>
    <n v="1392417800"/>
    <n v="1389825800"/>
    <b v="0"/>
    <x v="63"/>
    <n v="56.57"/>
    <b v="0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50"/>
    <x v="2"/>
    <x v="0"/>
    <s v="USD"/>
    <n v="1390669791"/>
    <n v="1388077791"/>
    <b v="0"/>
    <x v="78"/>
    <n v="0"/>
    <b v="0"/>
    <x v="0"/>
    <x v="5"/>
  </r>
  <r>
    <n v="452"/>
    <s v="Lost in the Shadows"/>
    <s v="A man must find his way out of the depths of the shadows by using the aid of a little girl."/>
    <x v="47"/>
    <n v="480"/>
    <x v="116"/>
    <x v="2"/>
    <x v="0"/>
    <s v="USD"/>
    <n v="1431536015"/>
    <n v="1428944015"/>
    <b v="0"/>
    <x v="8"/>
    <n v="40"/>
    <b v="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50"/>
    <x v="2"/>
    <x v="0"/>
    <s v="USD"/>
    <n v="1424375279"/>
    <n v="1422992879"/>
    <b v="0"/>
    <x v="84"/>
    <n v="13"/>
    <b v="0"/>
    <x v="0"/>
    <x v="5"/>
  </r>
  <r>
    <n v="454"/>
    <s v="Super Hi-Speed Road Strikers"/>
    <s v="Itâ€™s an Action/Adventure Anime for The Yuusha Brave series, G1 Transformer, and the Fast and the Furious Fans!"/>
    <x v="3"/>
    <n v="82"/>
    <x v="60"/>
    <x v="2"/>
    <x v="0"/>
    <s v="USD"/>
    <n v="1417007640"/>
    <n v="1414343571"/>
    <b v="0"/>
    <x v="81"/>
    <n v="16.399999999999999"/>
    <b v="0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50"/>
    <x v="2"/>
    <x v="0"/>
    <s v="USD"/>
    <n v="1334622660"/>
    <n v="1330733022"/>
    <b v="0"/>
    <x v="84"/>
    <n v="22.5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60"/>
    <x v="2"/>
    <x v="0"/>
    <s v="USD"/>
    <n v="1382414340"/>
    <n v="1380559201"/>
    <b v="0"/>
    <x v="83"/>
    <n v="20.329999999999998"/>
    <b v="0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50"/>
    <x v="2"/>
    <x v="5"/>
    <s v="CAD"/>
    <n v="1408213512"/>
    <n v="1405621512"/>
    <b v="0"/>
    <x v="78"/>
    <n v="0"/>
    <b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59"/>
    <x v="2"/>
    <x v="1"/>
    <s v="GBP"/>
    <n v="1368550060"/>
    <n v="1365958060"/>
    <b v="0"/>
    <x v="72"/>
    <n v="16.760000000000002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50"/>
    <x v="2"/>
    <x v="0"/>
    <s v="USD"/>
    <n v="1321201327"/>
    <n v="1316013727"/>
    <b v="0"/>
    <x v="29"/>
    <n v="25"/>
    <b v="0"/>
    <x v="0"/>
    <x v="5"/>
  </r>
  <r>
    <n v="460"/>
    <s v="Darwin's Kiss"/>
    <s v="An animated web series about biological evolution gone haywire."/>
    <x v="0"/>
    <n v="25"/>
    <x v="50"/>
    <x v="2"/>
    <x v="0"/>
    <s v="USD"/>
    <n v="1401595200"/>
    <n v="1398862875"/>
    <b v="0"/>
    <x v="84"/>
    <n v="12.5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50"/>
    <x v="2"/>
    <x v="1"/>
    <s v="GBP"/>
    <n v="1370204367"/>
    <n v="1368476367"/>
    <b v="0"/>
    <x v="78"/>
    <n v="0"/>
    <b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50"/>
    <x v="2"/>
    <x v="0"/>
    <s v="USD"/>
    <n v="1312945341"/>
    <n v="1307761341"/>
    <b v="0"/>
    <x v="78"/>
    <n v="0"/>
    <b v="0"/>
    <x v="0"/>
    <x v="5"/>
  </r>
  <r>
    <n v="463"/>
    <s v="Tuskegee Redtails"/>
    <s v="Depicts the contribution the Tuskegee airmen made in certain historical events that helped turn the tide in World War II."/>
    <x v="56"/>
    <n v="1250"/>
    <x v="53"/>
    <x v="2"/>
    <x v="0"/>
    <s v="USD"/>
    <n v="1316883753"/>
    <n v="1311699753"/>
    <b v="0"/>
    <x v="202"/>
    <n v="113.64"/>
    <b v="0"/>
    <x v="0"/>
    <x v="5"/>
  </r>
  <r>
    <n v="464"/>
    <s v="PokÃ©Movie - A PokÃ©monâ„¢ school project"/>
    <s v="We are three students that want to make a short PokÃ©mon movie as a school project!"/>
    <x v="132"/>
    <n v="1"/>
    <x v="50"/>
    <x v="2"/>
    <x v="12"/>
    <s v="EUR"/>
    <n v="1463602935"/>
    <n v="1461874935"/>
    <b v="0"/>
    <x v="29"/>
    <n v="1"/>
    <b v="0"/>
    <x v="0"/>
    <x v="5"/>
  </r>
  <r>
    <n v="465"/>
    <s v="&quot;Amp&quot; A Story About a Robot"/>
    <s v="&quot;Amp&quot; is a short film about a robot with needs."/>
    <x v="133"/>
    <n v="138"/>
    <x v="117"/>
    <x v="2"/>
    <x v="0"/>
    <s v="USD"/>
    <n v="1403837574"/>
    <n v="1402455174"/>
    <b v="0"/>
    <x v="22"/>
    <n v="17.25"/>
    <b v="0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60"/>
    <x v="2"/>
    <x v="0"/>
    <s v="USD"/>
    <n v="1347057464"/>
    <n v="1344465464"/>
    <b v="0"/>
    <x v="81"/>
    <n v="15.2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66"/>
    <x v="2"/>
    <x v="0"/>
    <s v="USD"/>
    <n v="1348849134"/>
    <n v="1344961134"/>
    <b v="0"/>
    <x v="70"/>
    <n v="110.64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50"/>
    <x v="2"/>
    <x v="0"/>
    <s v="USD"/>
    <n v="1341978665"/>
    <n v="1336795283"/>
    <b v="0"/>
    <x v="78"/>
    <n v="0"/>
    <b v="0"/>
    <x v="0"/>
    <x v="5"/>
  </r>
  <r>
    <n v="469"/>
    <s v="Dreamland PERSONALISED Animated Shorts Film"/>
    <s v="Create a personalised animation film using your child's name and photo."/>
    <x v="12"/>
    <n v="0"/>
    <x v="50"/>
    <x v="2"/>
    <x v="1"/>
    <s v="GBP"/>
    <n v="1409960724"/>
    <n v="1404776724"/>
    <b v="0"/>
    <x v="78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60"/>
    <x v="2"/>
    <x v="0"/>
    <s v="USD"/>
    <n v="1389844800"/>
    <n v="1385524889"/>
    <b v="0"/>
    <x v="84"/>
    <n v="25.5"/>
    <b v="0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81"/>
    <x v="2"/>
    <x v="0"/>
    <s v="USD"/>
    <n v="1397924379"/>
    <n v="1394039979"/>
    <b v="0"/>
    <x v="203"/>
    <n v="38.479999999999997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82"/>
    <x v="2"/>
    <x v="0"/>
    <s v="USD"/>
    <n v="1408831718"/>
    <n v="1406239718"/>
    <b v="0"/>
    <x v="81"/>
    <n v="28.2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56"/>
    <x v="2"/>
    <x v="0"/>
    <s v="USD"/>
    <n v="1410972319"/>
    <n v="1408380319"/>
    <b v="0"/>
    <x v="25"/>
    <n v="61.5"/>
    <b v="0"/>
    <x v="0"/>
    <x v="5"/>
  </r>
  <r>
    <n v="474"/>
    <s v="TAO Mr. Fantastic!!"/>
    <s v="Time travel the light Mr. Fantastic!  Spin the dimensions toward other continuums and worlds.  Hold onto your panties."/>
    <x v="126"/>
    <n v="1"/>
    <x v="50"/>
    <x v="2"/>
    <x v="0"/>
    <s v="USD"/>
    <n v="1487318029"/>
    <n v="1484726029"/>
    <b v="0"/>
    <x v="29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50"/>
    <x v="2"/>
    <x v="0"/>
    <s v="USD"/>
    <n v="1430877843"/>
    <n v="1428285843"/>
    <b v="0"/>
    <x v="78"/>
    <n v="0"/>
    <b v="0"/>
    <x v="0"/>
    <x v="5"/>
  </r>
  <r>
    <n v="476"/>
    <s v="Sight Word Music Videos"/>
    <s v="Animated Music Videos that teach kids how to read."/>
    <x v="135"/>
    <n v="4906.59"/>
    <x v="53"/>
    <x v="2"/>
    <x v="0"/>
    <s v="USD"/>
    <n v="1401767940"/>
    <n v="1398727441"/>
    <b v="0"/>
    <x v="204"/>
    <n v="39.57"/>
    <b v="0"/>
    <x v="0"/>
    <x v="5"/>
  </r>
  <r>
    <n v="477"/>
    <s v="Hymn of Unity"/>
    <s v="A Comedy-drama animation revolving around a man who finds a problematic pair of headphones that literally take over his whole life."/>
    <x v="15"/>
    <n v="0"/>
    <x v="50"/>
    <x v="2"/>
    <x v="0"/>
    <s v="USD"/>
    <n v="1337371334"/>
    <n v="1332187334"/>
    <b v="0"/>
    <x v="78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50"/>
    <x v="2"/>
    <x v="0"/>
    <s v="USD"/>
    <n v="1427921509"/>
    <n v="1425333109"/>
    <b v="0"/>
    <x v="78"/>
    <n v="0"/>
    <b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69"/>
    <x v="2"/>
    <x v="0"/>
    <s v="USD"/>
    <n v="1416566835"/>
    <n v="1411379235"/>
    <b v="0"/>
    <x v="165"/>
    <n v="88.8"/>
    <b v="0"/>
    <x v="0"/>
    <x v="5"/>
  </r>
  <r>
    <n v="480"/>
    <s v="The CafÃ©"/>
    <s v="To court his muse, an artist must first outsmart her dog.  A short animated film collaboration by Dana and Terrence Masson."/>
    <x v="79"/>
    <n v="7764"/>
    <x v="118"/>
    <x v="2"/>
    <x v="0"/>
    <s v="USD"/>
    <n v="1376049615"/>
    <n v="1373457615"/>
    <b v="0"/>
    <x v="205"/>
    <n v="55.46"/>
    <b v="0"/>
    <x v="0"/>
    <x v="5"/>
  </r>
  <r>
    <n v="481"/>
    <s v="ERA"/>
    <s v="The year is 2043. Test subject David Beck has been augmented with psychokinetic abilities. He uses his newfound gifts to thwart evil."/>
    <x v="11"/>
    <n v="1830"/>
    <x v="52"/>
    <x v="2"/>
    <x v="0"/>
    <s v="USD"/>
    <n v="1349885289"/>
    <n v="1347293289"/>
    <b v="0"/>
    <x v="64"/>
    <n v="87.14"/>
    <b v="0"/>
    <x v="0"/>
    <x v="5"/>
  </r>
  <r>
    <n v="482"/>
    <s v="Animated Stand-up Routines Shenanigans"/>
    <s v="Help me quit my day job and also create animated Stand-up routines from local up and coming comedians."/>
    <x v="3"/>
    <n v="10"/>
    <x v="50"/>
    <x v="2"/>
    <x v="0"/>
    <s v="USD"/>
    <n v="1460644440"/>
    <n v="1458336690"/>
    <b v="0"/>
    <x v="29"/>
    <n v="10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119"/>
    <x v="2"/>
    <x v="1"/>
    <s v="GBP"/>
    <n v="1359434672"/>
    <n v="1354250672"/>
    <b v="0"/>
    <x v="206"/>
    <n v="51.22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50"/>
    <x v="2"/>
    <x v="1"/>
    <s v="GBP"/>
    <n v="1446766372"/>
    <n v="1443220372"/>
    <b v="0"/>
    <x v="202"/>
    <n v="13.55"/>
    <b v="0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66"/>
    <x v="2"/>
    <x v="1"/>
    <s v="GBP"/>
    <n v="1368792499"/>
    <n v="1366200499"/>
    <b v="0"/>
    <x v="207"/>
    <n v="66.52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50"/>
    <x v="2"/>
    <x v="2"/>
    <s v="AUD"/>
    <n v="1401662239"/>
    <n v="1399070239"/>
    <b v="0"/>
    <x v="29"/>
    <n v="50"/>
    <b v="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50"/>
    <x v="2"/>
    <x v="5"/>
    <s v="CAD"/>
    <n v="1482678994"/>
    <n v="1477491394"/>
    <b v="0"/>
    <x v="78"/>
    <n v="0"/>
    <b v="0"/>
    <x v="0"/>
    <x v="5"/>
  </r>
  <r>
    <n v="488"/>
    <s v="City Animals independent cartoon series"/>
    <s v="When humans left the earth, the animals took over the city. What could go wrong? Well...everything!"/>
    <x v="14"/>
    <n v="0"/>
    <x v="50"/>
    <x v="2"/>
    <x v="0"/>
    <s v="USD"/>
    <n v="1483924700"/>
    <n v="1481332700"/>
    <b v="0"/>
    <x v="78"/>
    <n v="0"/>
    <b v="0"/>
    <x v="0"/>
    <x v="5"/>
  </r>
  <r>
    <n v="489"/>
    <s v="THE GUINEAS SHOW"/>
    <s v="Help America's favorite dysfunctional immigrant family THE GUINEAS launch the first season of their animated web series."/>
    <x v="138"/>
    <n v="215"/>
    <x v="50"/>
    <x v="2"/>
    <x v="0"/>
    <s v="USD"/>
    <n v="1325763180"/>
    <n v="1323084816"/>
    <b v="0"/>
    <x v="83"/>
    <n v="71.67"/>
    <b v="0"/>
    <x v="0"/>
    <x v="5"/>
  </r>
  <r>
    <n v="490"/>
    <s v="PROJECT IS CANCELLED"/>
    <s v="Cancelled"/>
    <x v="28"/>
    <n v="0"/>
    <x v="50"/>
    <x v="2"/>
    <x v="0"/>
    <s v="USD"/>
    <n v="1345677285"/>
    <n v="1343085285"/>
    <b v="0"/>
    <x v="78"/>
    <n v="0"/>
    <b v="0"/>
    <x v="0"/>
    <x v="5"/>
  </r>
  <r>
    <n v="491"/>
    <s v="Guess What? Gus"/>
    <s v="&quot;Guess What? Gus&quot; is a magical animated comedy that follow a new kid who playful antics for attention make the news."/>
    <x v="3"/>
    <n v="0"/>
    <x v="50"/>
    <x v="2"/>
    <x v="0"/>
    <s v="USD"/>
    <n v="1453937699"/>
    <n v="1451345699"/>
    <b v="0"/>
    <x v="78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50"/>
    <x v="2"/>
    <x v="11"/>
    <s v="SEK"/>
    <n v="1476319830"/>
    <n v="1471135830"/>
    <b v="0"/>
    <x v="78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50"/>
    <x v="2"/>
    <x v="1"/>
    <s v="GBP"/>
    <n v="1432142738"/>
    <n v="1429550738"/>
    <b v="0"/>
    <x v="78"/>
    <n v="0"/>
    <b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50"/>
    <x v="2"/>
    <x v="0"/>
    <s v="USD"/>
    <n v="1404356400"/>
    <n v="1402343765"/>
    <b v="0"/>
    <x v="83"/>
    <n v="10.33"/>
    <b v="0"/>
    <x v="0"/>
    <x v="5"/>
  </r>
  <r>
    <n v="495"/>
    <s v="Average Heroes pilot"/>
    <s v="two friends set out to conquer and reach the level cap of the quest watch, how will they do it when they're 2 teenage idiots"/>
    <x v="39"/>
    <n v="0"/>
    <x v="50"/>
    <x v="2"/>
    <x v="0"/>
    <s v="USD"/>
    <n v="1437076305"/>
    <n v="1434484305"/>
    <b v="0"/>
    <x v="78"/>
    <n v="0"/>
    <b v="0"/>
    <x v="0"/>
    <x v="5"/>
  </r>
  <r>
    <n v="496"/>
    <s v="Airships and Anatasia: The Movie"/>
    <s v="The movie is about the adventures of Ethan, Danna, The mysterious inventor and more."/>
    <x v="127"/>
    <n v="1"/>
    <x v="50"/>
    <x v="2"/>
    <x v="0"/>
    <s v="USD"/>
    <n v="1392070874"/>
    <n v="1386886874"/>
    <b v="0"/>
    <x v="29"/>
    <n v="1"/>
    <b v="0"/>
    <x v="0"/>
    <x v="5"/>
  </r>
  <r>
    <n v="497"/>
    <s v="Galaxy Probe Kids"/>
    <s v="live-action/animated series pilot."/>
    <x v="140"/>
    <n v="30"/>
    <x v="60"/>
    <x v="2"/>
    <x v="0"/>
    <s v="USD"/>
    <n v="1419483600"/>
    <n v="1414889665"/>
    <b v="0"/>
    <x v="83"/>
    <n v="10"/>
    <b v="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62"/>
    <x v="2"/>
    <x v="0"/>
    <s v="USD"/>
    <n v="1324664249"/>
    <n v="1321035449"/>
    <b v="0"/>
    <x v="19"/>
    <n v="136.09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54"/>
    <x v="2"/>
    <x v="0"/>
    <s v="USD"/>
    <n v="1255381140"/>
    <n v="1250630968"/>
    <b v="0"/>
    <x v="55"/>
    <n v="73.459999999999994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56"/>
    <x v="2"/>
    <x v="0"/>
    <s v="USD"/>
    <n v="1273356960"/>
    <n v="1268255751"/>
    <b v="0"/>
    <x v="80"/>
    <n v="53.75"/>
    <b v="0"/>
    <x v="0"/>
    <x v="5"/>
  </r>
  <r>
    <n v="501"/>
    <s v="World War 4"/>
    <s v="Based on the invention portfolio of a patented inventor World War Four is a look into the future of warfare and humanity as a whole"/>
    <x v="3"/>
    <n v="0"/>
    <x v="50"/>
    <x v="2"/>
    <x v="0"/>
    <s v="USD"/>
    <n v="1310189851"/>
    <n v="1307597851"/>
    <b v="0"/>
    <x v="78"/>
    <n v="0"/>
    <b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60"/>
    <x v="2"/>
    <x v="0"/>
    <s v="USD"/>
    <n v="1332073025"/>
    <n v="1329484625"/>
    <b v="0"/>
    <x v="80"/>
    <n v="57.5"/>
    <b v="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53"/>
    <x v="2"/>
    <x v="1"/>
    <s v="GBP"/>
    <n v="1421498303"/>
    <n v="1418906303"/>
    <b v="0"/>
    <x v="82"/>
    <n v="12.67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60"/>
    <x v="2"/>
    <x v="0"/>
    <s v="USD"/>
    <n v="1334097387"/>
    <n v="1328916987"/>
    <b v="0"/>
    <x v="81"/>
    <n v="67"/>
    <b v="0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50"/>
    <x v="2"/>
    <x v="0"/>
    <s v="USD"/>
    <n v="1451010086"/>
    <n v="1447122086"/>
    <b v="0"/>
    <x v="25"/>
    <n v="3.71"/>
    <b v="0"/>
    <x v="0"/>
    <x v="5"/>
  </r>
  <r>
    <n v="506"/>
    <s v="Age of Spirit: The Battle in Heaven"/>
    <s v="A feature-length 3D animation that depicts what happened when the Son of the Morning rebelled against God."/>
    <x v="61"/>
    <n v="250"/>
    <x v="50"/>
    <x v="2"/>
    <x v="0"/>
    <s v="USD"/>
    <n v="1376140520"/>
    <n v="1373548520"/>
    <b v="0"/>
    <x v="29"/>
    <n v="250"/>
    <b v="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56"/>
    <x v="2"/>
    <x v="0"/>
    <s v="USD"/>
    <n v="1350687657"/>
    <n v="1346799657"/>
    <b v="0"/>
    <x v="73"/>
    <n v="64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60"/>
    <x v="2"/>
    <x v="0"/>
    <s v="USD"/>
    <n v="1337955240"/>
    <n v="1332808501"/>
    <b v="0"/>
    <x v="83"/>
    <n v="133.33000000000001"/>
    <b v="0"/>
    <x v="0"/>
    <x v="5"/>
  </r>
  <r>
    <n v="509"/>
    <s v="Indian in Chelsea - Web Animated series"/>
    <s v="A hilarious comedy podcast being turned into an animated series  about an indian servant and his boss."/>
    <x v="10"/>
    <n v="10"/>
    <x v="50"/>
    <x v="2"/>
    <x v="1"/>
    <s v="GBP"/>
    <n v="1435504170"/>
    <n v="1432912170"/>
    <b v="0"/>
    <x v="29"/>
    <n v="10"/>
    <b v="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50"/>
    <x v="2"/>
    <x v="0"/>
    <s v="USD"/>
    <n v="1456805639"/>
    <n v="1454213639"/>
    <b v="0"/>
    <x v="78"/>
    <n v="0"/>
    <b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56"/>
    <x v="2"/>
    <x v="0"/>
    <s v="USD"/>
    <n v="1365228982"/>
    <n v="1362640582"/>
    <b v="0"/>
    <x v="81"/>
    <n v="30"/>
    <b v="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50"/>
    <x v="2"/>
    <x v="0"/>
    <s v="USD"/>
    <n v="1479667727"/>
    <n v="1475776127"/>
    <b v="0"/>
    <x v="84"/>
    <n v="5.5"/>
    <b v="0"/>
    <x v="0"/>
    <x v="5"/>
  </r>
  <r>
    <n v="513"/>
    <s v="Paradigm Spiral - The Animated Series"/>
    <s v="A sci-fi fantasy 2.5D anime styled series about some guys trying to save the world, probably..."/>
    <x v="63"/>
    <n v="6962"/>
    <x v="51"/>
    <x v="2"/>
    <x v="0"/>
    <s v="USD"/>
    <n v="1471244400"/>
    <n v="1467387705"/>
    <b v="0"/>
    <x v="32"/>
    <n v="102.38"/>
    <b v="0"/>
    <x v="0"/>
    <x v="5"/>
  </r>
  <r>
    <n v="514"/>
    <s v="I'm Sticking With You."/>
    <s v="A film created entirely out of paper, visual effects and found objects depicts how one man created a new life for himself."/>
    <x v="15"/>
    <n v="50"/>
    <x v="56"/>
    <x v="2"/>
    <x v="5"/>
    <s v="CAD"/>
    <n v="1407595447"/>
    <n v="1405003447"/>
    <b v="0"/>
    <x v="83"/>
    <n v="16.670000000000002"/>
    <b v="0"/>
    <x v="0"/>
    <x v="5"/>
  </r>
  <r>
    <n v="515"/>
    <s v="A Tale of Faith - An Animated Short Film"/>
    <s v="A Tale of Faith is an animated short film based on the heartwarming tale by Rebbe Nachman of Breslov."/>
    <x v="143"/>
    <n v="24651"/>
    <x v="78"/>
    <x v="2"/>
    <x v="0"/>
    <s v="USD"/>
    <n v="1451389601"/>
    <n v="1447933601"/>
    <b v="0"/>
    <x v="69"/>
    <n v="725.03"/>
    <b v="0"/>
    <x v="0"/>
    <x v="5"/>
  </r>
  <r>
    <n v="516"/>
    <s v="Shipmates"/>
    <s v="A big brother style comedy animation series starring famous seafarers"/>
    <x v="10"/>
    <n v="0"/>
    <x v="50"/>
    <x v="2"/>
    <x v="1"/>
    <s v="GBP"/>
    <n v="1432752080"/>
    <n v="1427568080"/>
    <b v="0"/>
    <x v="78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60"/>
    <x v="2"/>
    <x v="0"/>
    <s v="USD"/>
    <n v="1486046761"/>
    <n v="1483454761"/>
    <b v="0"/>
    <x v="83"/>
    <n v="68.33"/>
    <b v="0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50"/>
    <x v="2"/>
    <x v="0"/>
    <s v="USD"/>
    <n v="1441550760"/>
    <n v="1438958824"/>
    <b v="0"/>
    <x v="78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61"/>
    <x v="2"/>
    <x v="0"/>
    <s v="USD"/>
    <n v="1354699421"/>
    <n v="1352107421"/>
    <b v="0"/>
    <x v="16"/>
    <n v="39.229999999999997"/>
    <b v="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21"/>
    <x v="0"/>
    <x v="1"/>
    <s v="GBP"/>
    <n v="1449766261"/>
    <n v="1447174261"/>
    <b v="0"/>
    <x v="69"/>
    <n v="150.15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2"/>
    <x v="0"/>
    <x v="0"/>
    <s v="USD"/>
    <n v="1477976340"/>
    <n v="1475460819"/>
    <b v="0"/>
    <x v="66"/>
    <n v="93.43"/>
    <b v="1"/>
    <x v="1"/>
    <x v="6"/>
  </r>
  <r>
    <n v="522"/>
    <s v="COMPASS PLAYERS"/>
    <s v="*** TO MAKE DONATIONS IN THE FUTURE                                   GO TO OUR WEBSITE: www.compassplayers.com ***"/>
    <x v="9"/>
    <n v="3440"/>
    <x v="41"/>
    <x v="0"/>
    <x v="0"/>
    <s v="USD"/>
    <n v="1458518325"/>
    <n v="1456793925"/>
    <b v="0"/>
    <x v="162"/>
    <n v="110.97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10"/>
    <x v="0"/>
    <x v="0"/>
    <s v="USD"/>
    <n v="1442805076"/>
    <n v="1440213076"/>
    <b v="0"/>
    <x v="87"/>
    <n v="71.790000000000006"/>
    <b v="1"/>
    <x v="1"/>
    <x v="6"/>
  </r>
  <r>
    <n v="524"/>
    <s v="Zero Down"/>
    <s v="Angel on the Corner need YOUR help to raise Â£3,500 to take Zero Down by Sarah Hehir to the Edinburgh Fringe Festival this August!"/>
    <x v="8"/>
    <n v="3803.55"/>
    <x v="15"/>
    <x v="0"/>
    <x v="1"/>
    <s v="GBP"/>
    <n v="1464801169"/>
    <n v="1462209169"/>
    <b v="0"/>
    <x v="208"/>
    <n v="29.26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8"/>
    <x v="0"/>
    <x v="0"/>
    <s v="USD"/>
    <n v="1410601041"/>
    <n v="1406713041"/>
    <b v="0"/>
    <x v="8"/>
    <n v="1000"/>
    <b v="1"/>
    <x v="1"/>
    <x v="6"/>
  </r>
  <r>
    <n v="526"/>
    <s v="Victory by Madicken Malm"/>
    <s v="We have a brand new play. We urgently need your help to fund our production, which opens at Theatre503 on August 18th."/>
    <x v="15"/>
    <n v="1710"/>
    <x v="35"/>
    <x v="0"/>
    <x v="1"/>
    <s v="GBP"/>
    <n v="1438966800"/>
    <n v="1436278344"/>
    <b v="0"/>
    <x v="23"/>
    <n v="74.349999999999994"/>
    <b v="1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7"/>
    <x v="0"/>
    <x v="0"/>
    <s v="USD"/>
    <n v="1487347500"/>
    <n v="1484715366"/>
    <b v="0"/>
    <x v="150"/>
    <n v="63.83"/>
    <b v="1"/>
    <x v="1"/>
    <x v="6"/>
  </r>
  <r>
    <n v="528"/>
    <s v="Devastated No Matter What"/>
    <s v="A Festival Backed Production of a Full-Length Play."/>
    <x v="146"/>
    <n v="1330"/>
    <x v="31"/>
    <x v="0"/>
    <x v="0"/>
    <s v="USD"/>
    <n v="1434921600"/>
    <n v="1433109907"/>
    <b v="0"/>
    <x v="209"/>
    <n v="44.33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22"/>
    <x v="0"/>
    <x v="5"/>
    <s v="CAD"/>
    <n v="1484110800"/>
    <n v="1482281094"/>
    <b v="0"/>
    <x v="59"/>
    <n v="86.94"/>
    <b v="1"/>
    <x v="1"/>
    <x v="6"/>
  </r>
  <r>
    <n v="530"/>
    <s v="Corners Grove"/>
    <s v="Corners Grove is a coming-of-age play about leaving home, gender identity and the death of Whitney Houston; will benefit Win NYC."/>
    <x v="147"/>
    <n v="3670"/>
    <x v="29"/>
    <x v="0"/>
    <x v="0"/>
    <s v="USD"/>
    <n v="1435111200"/>
    <n v="1433254268"/>
    <b v="0"/>
    <x v="60"/>
    <n v="126.55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8"/>
    <x v="0"/>
    <x v="0"/>
    <s v="USD"/>
    <n v="1481957940"/>
    <n v="1478050429"/>
    <b v="0"/>
    <x v="162"/>
    <n v="129.03"/>
    <b v="1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4"/>
    <x v="0"/>
    <x v="0"/>
    <s v="USD"/>
    <n v="1463098208"/>
    <n v="1460506208"/>
    <b v="0"/>
    <x v="210"/>
    <n v="71.239999999999995"/>
    <b v="1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8"/>
    <x v="0"/>
    <x v="1"/>
    <s v="GBP"/>
    <n v="1463394365"/>
    <n v="1461320765"/>
    <b v="0"/>
    <x v="57"/>
    <n v="117.88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2"/>
    <x v="0"/>
    <x v="10"/>
    <s v="NOK"/>
    <n v="1446418800"/>
    <n v="1443036470"/>
    <b v="0"/>
    <x v="53"/>
    <n v="327.08"/>
    <b v="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33"/>
    <x v="0"/>
    <x v="1"/>
    <s v="GBP"/>
    <n v="1483707905"/>
    <n v="1481115905"/>
    <b v="0"/>
    <x v="211"/>
    <n v="34.75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90"/>
    <x v="0"/>
    <x v="1"/>
    <s v="GBP"/>
    <n v="1438624800"/>
    <n v="1435133807"/>
    <b v="0"/>
    <x v="70"/>
    <n v="100.06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10"/>
    <x v="0"/>
    <x v="0"/>
    <s v="USD"/>
    <n v="1446665191"/>
    <n v="1444069591"/>
    <b v="0"/>
    <x v="211"/>
    <n v="40.85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120"/>
    <x v="0"/>
    <x v="0"/>
    <s v="USD"/>
    <n v="1463166263"/>
    <n v="1460574263"/>
    <b v="0"/>
    <x v="65"/>
    <n v="252.02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7"/>
    <x v="0"/>
    <x v="1"/>
    <s v="GBP"/>
    <n v="1467681107"/>
    <n v="1465866707"/>
    <b v="0"/>
    <x v="9"/>
    <n v="25.16"/>
    <b v="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50"/>
    <x v="2"/>
    <x v="0"/>
    <s v="USD"/>
    <n v="1423078606"/>
    <n v="1420486606"/>
    <b v="0"/>
    <x v="29"/>
    <n v="1"/>
    <b v="0"/>
    <x v="2"/>
    <x v="7"/>
  </r>
  <r>
    <n v="541"/>
    <s v="Deviations"/>
    <s v="A website dedicated to local Kink Communities; to find others with matching interests and bring them together."/>
    <x v="37"/>
    <n v="25"/>
    <x v="60"/>
    <x v="2"/>
    <x v="0"/>
    <s v="USD"/>
    <n v="1446080834"/>
    <n v="1443488834"/>
    <b v="0"/>
    <x v="29"/>
    <n v="25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50"/>
    <x v="2"/>
    <x v="0"/>
    <s v="USD"/>
    <n v="1462293716"/>
    <n v="1457113316"/>
    <b v="0"/>
    <x v="29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50"/>
    <x v="2"/>
    <x v="2"/>
    <s v="AUD"/>
    <n v="1414807962"/>
    <n v="1412215962"/>
    <b v="0"/>
    <x v="84"/>
    <n v="35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60"/>
    <x v="2"/>
    <x v="0"/>
    <s v="USD"/>
    <n v="1467647160"/>
    <n v="1465055160"/>
    <b v="0"/>
    <x v="84"/>
    <n v="3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117"/>
    <x v="2"/>
    <x v="6"/>
    <s v="EUR"/>
    <n v="1447600389"/>
    <n v="1444140789"/>
    <b v="0"/>
    <x v="69"/>
    <n v="402.71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50"/>
    <x v="2"/>
    <x v="0"/>
    <s v="USD"/>
    <n v="1445097715"/>
    <n v="1441209715"/>
    <b v="0"/>
    <x v="84"/>
    <n v="26"/>
    <b v="0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50"/>
    <x v="2"/>
    <x v="1"/>
    <s v="GBP"/>
    <n v="1455122564"/>
    <n v="1452530564"/>
    <b v="0"/>
    <x v="78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50"/>
    <x v="2"/>
    <x v="1"/>
    <s v="GBP"/>
    <n v="1446154848"/>
    <n v="1443562848"/>
    <b v="0"/>
    <x v="29"/>
    <n v="9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56"/>
    <x v="2"/>
    <x v="1"/>
    <s v="GBP"/>
    <n v="1436368622"/>
    <n v="1433776622"/>
    <b v="0"/>
    <x v="22"/>
    <n v="8.5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60"/>
    <x v="2"/>
    <x v="5"/>
    <s v="CAD"/>
    <n v="1485838800"/>
    <n v="1484756245"/>
    <b v="0"/>
    <x v="80"/>
    <n v="8.75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62"/>
    <x v="2"/>
    <x v="0"/>
    <s v="USD"/>
    <n v="1438451580"/>
    <n v="1434609424"/>
    <b v="0"/>
    <x v="33"/>
    <n v="135.04"/>
    <b v="0"/>
    <x v="2"/>
    <x v="7"/>
  </r>
  <r>
    <n v="552"/>
    <s v="Spinnable Social Media"/>
    <s v="Axoral is a 3d interactive social media interface, with the potential to be so much more, but we need your help!"/>
    <x v="101"/>
    <n v="0"/>
    <x v="50"/>
    <x v="2"/>
    <x v="5"/>
    <s v="CAD"/>
    <n v="1452350896"/>
    <n v="1447166896"/>
    <b v="0"/>
    <x v="78"/>
    <n v="0"/>
    <b v="0"/>
    <x v="2"/>
    <x v="7"/>
  </r>
  <r>
    <n v="553"/>
    <s v="sellorshopusa.com"/>
    <s v="Groundbreaking New Classifieds Website Grows Into Largest Nationwide Coverage By Turning Users Into Entrepreneurs"/>
    <x v="31"/>
    <n v="123"/>
    <x v="50"/>
    <x v="2"/>
    <x v="0"/>
    <s v="USD"/>
    <n v="1415988991"/>
    <n v="1413393391"/>
    <b v="0"/>
    <x v="79"/>
    <n v="20.5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121"/>
    <x v="2"/>
    <x v="0"/>
    <s v="USD"/>
    <n v="1413735972"/>
    <n v="1411143972"/>
    <b v="0"/>
    <x v="19"/>
    <n v="64.36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50"/>
    <x v="2"/>
    <x v="1"/>
    <s v="GBP"/>
    <n v="1465720143"/>
    <n v="1463128143"/>
    <b v="0"/>
    <x v="78"/>
    <n v="0"/>
    <b v="0"/>
    <x v="2"/>
    <x v="7"/>
  </r>
  <r>
    <n v="556"/>
    <s v="Braille Academy"/>
    <s v="An educational platform for learning Unified English Braille Code"/>
    <x v="6"/>
    <n v="200"/>
    <x v="56"/>
    <x v="2"/>
    <x v="0"/>
    <s v="USD"/>
    <n v="1452112717"/>
    <n v="1449520717"/>
    <b v="0"/>
    <x v="29"/>
    <n v="200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60"/>
    <x v="2"/>
    <x v="12"/>
    <s v="EUR"/>
    <n v="1480721803"/>
    <n v="1478126203"/>
    <b v="0"/>
    <x v="9"/>
    <n v="68.3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50"/>
    <x v="2"/>
    <x v="0"/>
    <s v="USD"/>
    <n v="1427227905"/>
    <n v="1424639505"/>
    <b v="0"/>
    <x v="78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50"/>
    <x v="2"/>
    <x v="0"/>
    <s v="USD"/>
    <n v="1449989260"/>
    <n v="1447397260"/>
    <b v="0"/>
    <x v="29"/>
    <n v="50"/>
    <b v="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50"/>
    <x v="2"/>
    <x v="5"/>
    <s v="CAD"/>
    <n v="1418841045"/>
    <n v="1416249045"/>
    <b v="0"/>
    <x v="83"/>
    <n v="4"/>
    <b v="0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50"/>
    <x v="2"/>
    <x v="0"/>
    <s v="USD"/>
    <n v="1445874513"/>
    <n v="1442850513"/>
    <b v="0"/>
    <x v="84"/>
    <n v="27.5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50"/>
    <x v="2"/>
    <x v="9"/>
    <s v="EUR"/>
    <n v="1482052815"/>
    <n v="1479460815"/>
    <b v="0"/>
    <x v="78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50"/>
    <x v="2"/>
    <x v="2"/>
    <s v="AUD"/>
    <n v="1424137247"/>
    <n v="1421545247"/>
    <b v="0"/>
    <x v="84"/>
    <n v="34"/>
    <b v="0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50"/>
    <x v="2"/>
    <x v="6"/>
    <s v="EUR"/>
    <n v="1457822275"/>
    <n v="1455230275"/>
    <b v="0"/>
    <x v="29"/>
    <n v="1"/>
    <b v="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50"/>
    <x v="2"/>
    <x v="1"/>
    <s v="GBP"/>
    <n v="1436554249"/>
    <n v="1433962249"/>
    <b v="0"/>
    <x v="78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50"/>
    <x v="2"/>
    <x v="0"/>
    <s v="USD"/>
    <n v="1468513533"/>
    <n v="1465921533"/>
    <b v="0"/>
    <x v="29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50"/>
    <x v="2"/>
    <x v="0"/>
    <s v="USD"/>
    <n v="1420143194"/>
    <n v="1417551194"/>
    <b v="0"/>
    <x v="78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60"/>
    <x v="2"/>
    <x v="4"/>
    <s v="NZD"/>
    <n v="1452942000"/>
    <n v="1449785223"/>
    <b v="0"/>
    <x v="81"/>
    <n v="49"/>
    <b v="0"/>
    <x v="2"/>
    <x v="7"/>
  </r>
  <r>
    <n v="569"/>
    <s v="Mioti"/>
    <s v="Mioti is an indie game marketplace that doubles as a community for developers to join networks and discuss projects."/>
    <x v="30"/>
    <n v="20"/>
    <x v="60"/>
    <x v="2"/>
    <x v="5"/>
    <s v="CAD"/>
    <n v="1451679612"/>
    <n v="1449087612"/>
    <b v="0"/>
    <x v="29"/>
    <n v="20"/>
    <b v="0"/>
    <x v="2"/>
    <x v="7"/>
  </r>
  <r>
    <n v="570"/>
    <s v="Relaunching in May"/>
    <s v="Humans have AM/FM/Satellite radio, kids have radio Disney, pets have DogCatRadio."/>
    <x v="94"/>
    <n v="142"/>
    <x v="50"/>
    <x v="2"/>
    <x v="0"/>
    <s v="USD"/>
    <n v="1455822569"/>
    <n v="1453230569"/>
    <b v="0"/>
    <x v="29"/>
    <n v="142"/>
    <b v="0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50"/>
    <x v="2"/>
    <x v="0"/>
    <s v="USD"/>
    <n v="1437969540"/>
    <n v="1436297723"/>
    <b v="0"/>
    <x v="84"/>
    <n v="53"/>
    <b v="0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50"/>
    <x v="2"/>
    <x v="0"/>
    <s v="USD"/>
    <n v="1446660688"/>
    <n v="1444065088"/>
    <b v="0"/>
    <x v="78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50"/>
    <x v="2"/>
    <x v="0"/>
    <s v="USD"/>
    <n v="1421543520"/>
    <n v="1416445931"/>
    <b v="0"/>
    <x v="82"/>
    <n v="38.44"/>
    <b v="0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60"/>
    <x v="2"/>
    <x v="1"/>
    <s v="GBP"/>
    <n v="1476873507"/>
    <n v="1474281507"/>
    <b v="0"/>
    <x v="80"/>
    <n v="20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50"/>
    <x v="2"/>
    <x v="12"/>
    <s v="EUR"/>
    <n v="1434213443"/>
    <n v="1431621443"/>
    <b v="0"/>
    <x v="80"/>
    <n v="64.75"/>
    <b v="0"/>
    <x v="2"/>
    <x v="7"/>
  </r>
  <r>
    <n v="576"/>
    <s v="Uthtopia"/>
    <s v="UthTopia Is a social media organization that believes in positive online usage, youth mentorship, and youth empowerment."/>
    <x v="58"/>
    <n v="1"/>
    <x v="50"/>
    <x v="2"/>
    <x v="0"/>
    <s v="USD"/>
    <n v="1427537952"/>
    <n v="1422357552"/>
    <b v="0"/>
    <x v="29"/>
    <n v="1"/>
    <b v="0"/>
    <x v="2"/>
    <x v="7"/>
  </r>
  <r>
    <n v="577"/>
    <s v="everydayrelay"/>
    <s v="Emails are one of pervasively used mode of communication today. However, emails can be personal and sometimes discretion is needed."/>
    <x v="10"/>
    <n v="10"/>
    <x v="50"/>
    <x v="2"/>
    <x v="0"/>
    <s v="USD"/>
    <n v="1463753302"/>
    <n v="1458569302"/>
    <b v="0"/>
    <x v="29"/>
    <n v="10"/>
    <b v="0"/>
    <x v="2"/>
    <x v="7"/>
  </r>
  <r>
    <n v="578"/>
    <s v="weBuy Crowdsourced Shopping"/>
    <s v="weBuy trade built on technology and Crowd Sourced Power"/>
    <x v="152"/>
    <n v="14"/>
    <x v="50"/>
    <x v="2"/>
    <x v="1"/>
    <s v="GBP"/>
    <n v="1441633993"/>
    <n v="1439560393"/>
    <b v="0"/>
    <x v="63"/>
    <n v="2"/>
    <b v="0"/>
    <x v="2"/>
    <x v="7"/>
  </r>
  <r>
    <n v="579"/>
    <s v="Course: Learn Cryptography"/>
    <s v="Learn classic and public key cryptography with a full proof-of-concept system in JavaScript."/>
    <x v="14"/>
    <n v="175"/>
    <x v="60"/>
    <x v="2"/>
    <x v="0"/>
    <s v="USD"/>
    <n v="1419539223"/>
    <n v="1416947223"/>
    <b v="0"/>
    <x v="81"/>
    <n v="35"/>
    <b v="0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50"/>
    <x v="2"/>
    <x v="0"/>
    <s v="USD"/>
    <n v="1474580867"/>
    <n v="1471988867"/>
    <b v="0"/>
    <x v="29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50"/>
    <x v="2"/>
    <x v="0"/>
    <s v="USD"/>
    <n v="1438474704"/>
    <n v="1435882704"/>
    <b v="0"/>
    <x v="78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50"/>
    <x v="2"/>
    <x v="0"/>
    <s v="USD"/>
    <n v="1426442400"/>
    <n v="1424454319"/>
    <b v="0"/>
    <x v="78"/>
    <n v="0"/>
    <b v="0"/>
    <x v="2"/>
    <x v="7"/>
  </r>
  <r>
    <n v="583"/>
    <s v="HackersArchive.com"/>
    <s v="HackersArchive.com will help rid the web of viruses and scams found everywhere else you look!"/>
    <x v="7"/>
    <n v="1"/>
    <x v="50"/>
    <x v="2"/>
    <x v="0"/>
    <s v="USD"/>
    <n v="1426800687"/>
    <n v="1424212287"/>
    <b v="0"/>
    <x v="29"/>
    <n v="1"/>
    <b v="0"/>
    <x v="2"/>
    <x v="7"/>
  </r>
  <r>
    <n v="584"/>
    <s v="scriptCall - The Personal Presentation Platform"/>
    <s v="Script Call takes your presentation from the wall to your audience; from your device to theirs."/>
    <x v="28"/>
    <n v="10"/>
    <x v="60"/>
    <x v="2"/>
    <x v="0"/>
    <s v="USD"/>
    <n v="1426522316"/>
    <n v="1423933916"/>
    <b v="0"/>
    <x v="84"/>
    <n v="5"/>
    <b v="0"/>
    <x v="2"/>
    <x v="7"/>
  </r>
  <r>
    <n v="585"/>
    <s v="Link Card"/>
    <s v="SAVE UP TO 40% WHEN YOU SPEND!_x000a__x000a_PRE-ORDER YOUR LINK CARD TODAY"/>
    <x v="7"/>
    <n v="0"/>
    <x v="50"/>
    <x v="2"/>
    <x v="1"/>
    <s v="GBP"/>
    <n v="1448928000"/>
    <n v="1444123377"/>
    <b v="0"/>
    <x v="78"/>
    <n v="0"/>
    <b v="0"/>
    <x v="2"/>
    <x v="7"/>
  </r>
  <r>
    <n v="586"/>
    <s v="Employ College 2K"/>
    <s v="Employ College is a movement for companies to hire college graduates from their respected institutions."/>
    <x v="3"/>
    <n v="56"/>
    <x v="60"/>
    <x v="2"/>
    <x v="0"/>
    <s v="USD"/>
    <n v="1424032207"/>
    <n v="1421440207"/>
    <b v="0"/>
    <x v="80"/>
    <n v="14"/>
    <b v="0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114"/>
    <x v="2"/>
    <x v="5"/>
    <s v="CAD"/>
    <n v="1429207833"/>
    <n v="1426615833"/>
    <b v="0"/>
    <x v="63"/>
    <n v="389.29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56"/>
    <x v="2"/>
    <x v="13"/>
    <s v="EUR"/>
    <n v="1479410886"/>
    <n v="1474223286"/>
    <b v="0"/>
    <x v="84"/>
    <n v="150.5"/>
    <b v="0"/>
    <x v="2"/>
    <x v="7"/>
  </r>
  <r>
    <n v="589"/>
    <s v="Get Neighborly"/>
    <s v="Services closer than you think..."/>
    <x v="51"/>
    <n v="1"/>
    <x v="50"/>
    <x v="2"/>
    <x v="0"/>
    <s v="USD"/>
    <n v="1436366699"/>
    <n v="1435070699"/>
    <b v="0"/>
    <x v="29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65"/>
    <x v="2"/>
    <x v="1"/>
    <s v="GBP"/>
    <n v="1454936460"/>
    <n v="1452259131"/>
    <b v="0"/>
    <x v="82"/>
    <n v="24.78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50"/>
    <x v="2"/>
    <x v="0"/>
    <s v="USD"/>
    <n v="1437570130"/>
    <n v="1434978130"/>
    <b v="0"/>
    <x v="84"/>
    <n v="30.5"/>
    <b v="0"/>
    <x v="2"/>
    <x v="7"/>
  </r>
  <r>
    <n v="592"/>
    <s v="Go Start A Biz"/>
    <s v="Together, we can build a FREE, business start-up system that will help aspiring entrepreneurs change their economic circumstances."/>
    <x v="51"/>
    <n v="250"/>
    <x v="56"/>
    <x v="2"/>
    <x v="0"/>
    <s v="USD"/>
    <n v="1417584860"/>
    <n v="1414992860"/>
    <b v="0"/>
    <x v="29"/>
    <n v="250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61"/>
    <x v="2"/>
    <x v="1"/>
    <s v="GBP"/>
    <n v="1428333345"/>
    <n v="1425744945"/>
    <b v="0"/>
    <x v="63"/>
    <n v="16.43"/>
    <b v="0"/>
    <x v="2"/>
    <x v="7"/>
  </r>
  <r>
    <n v="594"/>
    <s v="Unleashed Fitness"/>
    <s v="Creating a fitness site that will change the fitness game forever!"/>
    <x v="31"/>
    <n v="26"/>
    <x v="50"/>
    <x v="2"/>
    <x v="0"/>
    <s v="USD"/>
    <n v="1460832206"/>
    <n v="1458240206"/>
    <b v="0"/>
    <x v="84"/>
    <n v="13"/>
    <b v="0"/>
    <x v="2"/>
    <x v="7"/>
  </r>
  <r>
    <n v="595"/>
    <s v="MyBestInterest.org"/>
    <s v="MyBestInterest.org elminates election research by quickly identifying the candidates that will best represent your interests."/>
    <x v="57"/>
    <n v="426"/>
    <x v="50"/>
    <x v="2"/>
    <x v="0"/>
    <s v="USD"/>
    <n v="1430703638"/>
    <n v="1426815638"/>
    <b v="0"/>
    <x v="22"/>
    <n v="53.25"/>
    <b v="0"/>
    <x v="2"/>
    <x v="7"/>
  </r>
  <r>
    <n v="596"/>
    <s v="DigitaliBook free library"/>
    <s v="We present digitaibook,com site which can become a free electronic library with your help,"/>
    <x v="22"/>
    <n v="6"/>
    <x v="50"/>
    <x v="2"/>
    <x v="0"/>
    <s v="USD"/>
    <n v="1478122292"/>
    <n v="1475530292"/>
    <b v="0"/>
    <x v="84"/>
    <n v="3"/>
    <b v="0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50"/>
    <x v="2"/>
    <x v="0"/>
    <s v="USD"/>
    <n v="1469980800"/>
    <n v="1466787335"/>
    <b v="0"/>
    <x v="84"/>
    <n v="10"/>
    <b v="0"/>
    <x v="2"/>
    <x v="7"/>
  </r>
  <r>
    <n v="598"/>
    <s v="Goals not creeds"/>
    <s v="This is a project to create a crowd-funding site for Urantia Book readers worldwide."/>
    <x v="30"/>
    <n v="850"/>
    <x v="122"/>
    <x v="2"/>
    <x v="0"/>
    <s v="USD"/>
    <n v="1417737781"/>
    <n v="1415145781"/>
    <b v="0"/>
    <x v="63"/>
    <n v="121.43"/>
    <b v="0"/>
    <x v="2"/>
    <x v="7"/>
  </r>
  <r>
    <n v="599"/>
    <s v="Mail 4 Jail"/>
    <s v="We send care packages to incarcerated individuals throughout the country that include specific items hand picked by the sender."/>
    <x v="63"/>
    <n v="31"/>
    <x v="50"/>
    <x v="2"/>
    <x v="0"/>
    <s v="USD"/>
    <n v="1425827760"/>
    <n v="1423769402"/>
    <b v="0"/>
    <x v="84"/>
    <n v="15.5"/>
    <b v="0"/>
    <x v="2"/>
    <x v="7"/>
  </r>
  <r>
    <n v="600"/>
    <s v="Anaheim California here we come but we need your help."/>
    <s v="Science Technology Engineering and Math + youth = a brighter tomorrow."/>
    <x v="10"/>
    <n v="100"/>
    <x v="53"/>
    <x v="1"/>
    <x v="0"/>
    <s v="USD"/>
    <n v="1431198562"/>
    <n v="1426014562"/>
    <b v="0"/>
    <x v="29"/>
    <n v="100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60"/>
    <x v="1"/>
    <x v="5"/>
    <s v="CAD"/>
    <n v="1419626139"/>
    <n v="1417034139"/>
    <b v="0"/>
    <x v="79"/>
    <n v="23.33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50"/>
    <x v="1"/>
    <x v="0"/>
    <s v="USD"/>
    <n v="1434654215"/>
    <n v="1432062215"/>
    <b v="0"/>
    <x v="78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65"/>
    <x v="1"/>
    <x v="0"/>
    <s v="USD"/>
    <n v="1408029623"/>
    <n v="1405437623"/>
    <b v="0"/>
    <x v="62"/>
    <n v="45.39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50"/>
    <x v="1"/>
    <x v="0"/>
    <s v="USD"/>
    <n v="1409187056"/>
    <n v="1406595056"/>
    <b v="0"/>
    <x v="78"/>
    <n v="0"/>
    <b v="0"/>
    <x v="2"/>
    <x v="7"/>
  </r>
  <r>
    <n v="605"/>
    <s v="Teach Your Parents iPad (Canceled)"/>
    <s v="An iPad support care package for your parents / seniors."/>
    <x v="10"/>
    <n v="131"/>
    <x v="56"/>
    <x v="1"/>
    <x v="0"/>
    <s v="USD"/>
    <n v="1440318908"/>
    <n v="1436430908"/>
    <b v="0"/>
    <x v="22"/>
    <n v="16.3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50"/>
    <x v="1"/>
    <x v="9"/>
    <s v="EUR"/>
    <n v="1432479600"/>
    <n v="1428507409"/>
    <b v="0"/>
    <x v="29"/>
    <n v="10"/>
    <b v="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50"/>
    <x v="1"/>
    <x v="0"/>
    <s v="USD"/>
    <n v="1448225336"/>
    <n v="1445629736"/>
    <b v="0"/>
    <x v="78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60"/>
    <x v="1"/>
    <x v="0"/>
    <s v="USD"/>
    <n v="1434405980"/>
    <n v="1431813980"/>
    <b v="0"/>
    <x v="81"/>
    <n v="292.2"/>
    <b v="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60"/>
    <x v="1"/>
    <x v="1"/>
    <s v="GBP"/>
    <n v="1448761744"/>
    <n v="1446166144"/>
    <b v="0"/>
    <x v="29"/>
    <n v="5"/>
    <b v="0"/>
    <x v="2"/>
    <x v="7"/>
  </r>
  <r>
    <n v="610"/>
    <s v="UniteChrist (Canceled)"/>
    <s v="We are creating a Christian social network to empower, educate, and connect Christians all over the world."/>
    <x v="154"/>
    <n v="0"/>
    <x v="50"/>
    <x v="1"/>
    <x v="0"/>
    <s v="USD"/>
    <n v="1429732586"/>
    <n v="1427140586"/>
    <b v="0"/>
    <x v="78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50"/>
    <x v="1"/>
    <x v="6"/>
    <s v="EUR"/>
    <n v="1453210037"/>
    <n v="1448026037"/>
    <b v="0"/>
    <x v="78"/>
    <n v="0"/>
    <b v="0"/>
    <x v="2"/>
    <x v="7"/>
  </r>
  <r>
    <n v="612"/>
    <s v="Web Streaming 2.0 (Canceled)"/>
    <s v="A Fast and Reliable new Web platform to stream videos from Internet"/>
    <x v="3"/>
    <n v="0"/>
    <x v="50"/>
    <x v="1"/>
    <x v="13"/>
    <s v="EUR"/>
    <n v="1472777146"/>
    <n v="1470185146"/>
    <b v="0"/>
    <x v="78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70"/>
    <x v="1"/>
    <x v="0"/>
    <s v="USD"/>
    <n v="1443675540"/>
    <n v="1441022120"/>
    <b v="0"/>
    <x v="212"/>
    <n v="105.93"/>
    <b v="0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50"/>
    <x v="1"/>
    <x v="0"/>
    <s v="USD"/>
    <n v="1466731740"/>
    <n v="1464139740"/>
    <b v="0"/>
    <x v="78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50"/>
    <x v="1"/>
    <x v="4"/>
    <s v="NZD"/>
    <n v="1443149759"/>
    <n v="1440557759"/>
    <b v="0"/>
    <x v="78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50"/>
    <x v="1"/>
    <x v="6"/>
    <s v="EUR"/>
    <n v="1488013307"/>
    <n v="1485421307"/>
    <b v="0"/>
    <x v="78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56"/>
    <x v="1"/>
    <x v="1"/>
    <s v="GBP"/>
    <n v="1431072843"/>
    <n v="1427184843"/>
    <b v="0"/>
    <x v="83"/>
    <n v="20"/>
    <b v="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50"/>
    <x v="1"/>
    <x v="0"/>
    <s v="USD"/>
    <n v="1449689203"/>
    <n v="1447097203"/>
    <b v="0"/>
    <x v="78"/>
    <n v="0"/>
    <b v="0"/>
    <x v="2"/>
    <x v="7"/>
  </r>
  <r>
    <n v="619"/>
    <s v="Big Data (Canceled)"/>
    <s v="Big Data Sets for researchers interested in improving the quality of life."/>
    <x v="156"/>
    <n v="1"/>
    <x v="50"/>
    <x v="1"/>
    <x v="0"/>
    <s v="USD"/>
    <n v="1416933390"/>
    <n v="1411745790"/>
    <b v="0"/>
    <x v="29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60"/>
    <x v="1"/>
    <x v="5"/>
    <s v="CAD"/>
    <n v="1408986738"/>
    <n v="1405098738"/>
    <b v="0"/>
    <x v="29"/>
    <n v="300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60"/>
    <x v="1"/>
    <x v="0"/>
    <s v="USD"/>
    <n v="1467934937"/>
    <n v="1465342937"/>
    <b v="0"/>
    <x v="83"/>
    <n v="87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52"/>
    <x v="1"/>
    <x v="0"/>
    <s v="USD"/>
    <n v="1467398138"/>
    <n v="1465670138"/>
    <b v="0"/>
    <x v="82"/>
    <n v="37.8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50"/>
    <x v="1"/>
    <x v="2"/>
    <s v="AUD"/>
    <n v="1432771997"/>
    <n v="1430179997"/>
    <b v="0"/>
    <x v="78"/>
    <n v="0"/>
    <b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50"/>
    <x v="1"/>
    <x v="0"/>
    <s v="USD"/>
    <n v="1431647041"/>
    <n v="1429055041"/>
    <b v="0"/>
    <x v="78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50"/>
    <x v="1"/>
    <x v="5"/>
    <s v="CAD"/>
    <n v="1490560177"/>
    <n v="1487971777"/>
    <b v="0"/>
    <x v="78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23"/>
    <x v="1"/>
    <x v="0"/>
    <s v="USD"/>
    <n v="1439644920"/>
    <n v="1436793939"/>
    <b v="0"/>
    <x v="70"/>
    <n v="111.41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50"/>
    <x v="1"/>
    <x v="11"/>
    <s v="SEK"/>
    <n v="1457996400"/>
    <n v="1452842511"/>
    <b v="0"/>
    <x v="29"/>
    <n v="90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50"/>
    <x v="1"/>
    <x v="0"/>
    <s v="USD"/>
    <n v="1405269457"/>
    <n v="1402677457"/>
    <b v="0"/>
    <x v="78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50"/>
    <x v="1"/>
    <x v="2"/>
    <s v="AUD"/>
    <n v="1463239108"/>
    <n v="1460647108"/>
    <b v="0"/>
    <x v="83"/>
    <n v="116.67"/>
    <b v="0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50"/>
    <x v="1"/>
    <x v="0"/>
    <s v="USD"/>
    <n v="1441516200"/>
    <n v="1438959121"/>
    <b v="0"/>
    <x v="29"/>
    <n v="10"/>
    <b v="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60"/>
    <x v="1"/>
    <x v="5"/>
    <s v="CAD"/>
    <n v="1464460329"/>
    <n v="1461954729"/>
    <b v="0"/>
    <x v="82"/>
    <n v="76.67"/>
    <b v="0"/>
    <x v="2"/>
    <x v="7"/>
  </r>
  <r>
    <n v="632"/>
    <s v="UniWherse.com - Bring students future (Canceled)"/>
    <s v="Our goal is to create a system, students can find universities that best match their interests."/>
    <x v="22"/>
    <n v="0"/>
    <x v="50"/>
    <x v="1"/>
    <x v="9"/>
    <s v="EUR"/>
    <n v="1448470165"/>
    <n v="1445874565"/>
    <b v="0"/>
    <x v="78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81"/>
    <x v="1"/>
    <x v="0"/>
    <s v="USD"/>
    <n v="1466204400"/>
    <n v="1463469062"/>
    <b v="0"/>
    <x v="20"/>
    <n v="49.8"/>
    <b v="0"/>
    <x v="2"/>
    <x v="7"/>
  </r>
  <r>
    <n v="634"/>
    <s v="pitchtograndma (Canceled)"/>
    <s v="We help companies to explain what they do in simple, grandma-would-understand terms."/>
    <x v="10"/>
    <n v="1"/>
    <x v="50"/>
    <x v="1"/>
    <x v="0"/>
    <s v="USD"/>
    <n v="1424989029"/>
    <n v="1422397029"/>
    <b v="0"/>
    <x v="29"/>
    <n v="1"/>
    <b v="0"/>
    <x v="2"/>
    <x v="7"/>
  </r>
  <r>
    <n v="635"/>
    <s v="Pleero, A Technology Team Building Website (Canceled)"/>
    <s v="Network used for building technology development teams."/>
    <x v="31"/>
    <n v="2"/>
    <x v="50"/>
    <x v="1"/>
    <x v="0"/>
    <s v="USD"/>
    <n v="1428804762"/>
    <n v="1426212762"/>
    <b v="0"/>
    <x v="29"/>
    <n v="2"/>
    <b v="0"/>
    <x v="2"/>
    <x v="7"/>
  </r>
  <r>
    <n v="636"/>
    <s v="Keto Advice (Canceled)"/>
    <s v="With no central location for keto knowledge, keto advice will be a community run knowledge base."/>
    <x v="13"/>
    <n v="4"/>
    <x v="50"/>
    <x v="1"/>
    <x v="1"/>
    <s v="GBP"/>
    <n v="1433587620"/>
    <n v="1430996150"/>
    <b v="0"/>
    <x v="29"/>
    <n v="4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50"/>
    <x v="1"/>
    <x v="1"/>
    <s v="GBP"/>
    <n v="1488063840"/>
    <n v="1485558318"/>
    <b v="0"/>
    <x v="78"/>
    <n v="0"/>
    <b v="0"/>
    <x v="2"/>
    <x v="7"/>
  </r>
  <r>
    <n v="638"/>
    <s v="W (Canceled)"/>
    <s v="O0"/>
    <x v="61"/>
    <n v="18"/>
    <x v="50"/>
    <x v="1"/>
    <x v="12"/>
    <s v="EUR"/>
    <n v="1490447662"/>
    <n v="1485267262"/>
    <b v="0"/>
    <x v="79"/>
    <n v="3"/>
    <b v="0"/>
    <x v="2"/>
    <x v="7"/>
  </r>
  <r>
    <n v="639"/>
    <s v="Kids Educational Social Media Site (Canceled)"/>
    <s v="Development of a Safe and Educational Social Media site for kids."/>
    <x v="80"/>
    <n v="1"/>
    <x v="50"/>
    <x v="1"/>
    <x v="0"/>
    <s v="USD"/>
    <n v="1413208795"/>
    <n v="1408024795"/>
    <b v="0"/>
    <x v="29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124"/>
    <x v="0"/>
    <x v="6"/>
    <s v="EUR"/>
    <n v="1480028400"/>
    <n v="1478685915"/>
    <b v="0"/>
    <x v="84"/>
    <n v="50.5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17"/>
    <x v="0"/>
    <x v="0"/>
    <s v="USD"/>
    <n v="1439473248"/>
    <n v="1436881248"/>
    <b v="0"/>
    <x v="213"/>
    <n v="151.32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125"/>
    <x v="0"/>
    <x v="12"/>
    <s v="EUR"/>
    <n v="1439998674"/>
    <n v="1436888274"/>
    <b v="0"/>
    <x v="214"/>
    <n v="134.36000000000001"/>
    <b v="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6"/>
    <x v="0"/>
    <x v="0"/>
    <s v="USD"/>
    <n v="1433085875"/>
    <n v="1428333875"/>
    <b v="0"/>
    <x v="215"/>
    <n v="174.03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126"/>
    <x v="0"/>
    <x v="0"/>
    <s v="USD"/>
    <n v="1414544400"/>
    <n v="1410883139"/>
    <b v="0"/>
    <x v="216"/>
    <n v="73.489999999999995"/>
    <b v="1"/>
    <x v="2"/>
    <x v="8"/>
  </r>
  <r>
    <n v="645"/>
    <s v="Carbon Fiber Collar Stays"/>
    <s v="Ever wanted to own something made out of carbon fiber? Now you can!"/>
    <x v="13"/>
    <n v="5574"/>
    <x v="127"/>
    <x v="0"/>
    <x v="0"/>
    <s v="USD"/>
    <n v="1470962274"/>
    <n v="1468370274"/>
    <b v="0"/>
    <x v="186"/>
    <n v="23.52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88"/>
    <x v="0"/>
    <x v="0"/>
    <s v="USD"/>
    <n v="1407788867"/>
    <n v="1405196867"/>
    <b v="0"/>
    <x v="74"/>
    <n v="39.0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13"/>
    <x v="0"/>
    <x v="5"/>
    <s v="CAD"/>
    <n v="1458235549"/>
    <n v="1455647149"/>
    <b v="0"/>
    <x v="57"/>
    <n v="125.94"/>
    <b v="1"/>
    <x v="2"/>
    <x v="8"/>
  </r>
  <r>
    <n v="648"/>
    <s v="Audio Jacket"/>
    <s v="Get ready for the next product that you canâ€™t live without"/>
    <x v="19"/>
    <n v="44388"/>
    <x v="37"/>
    <x v="0"/>
    <x v="0"/>
    <s v="USD"/>
    <n v="1413304708"/>
    <n v="1410280708"/>
    <b v="0"/>
    <x v="74"/>
    <n v="1644"/>
    <b v="1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49"/>
    <x v="0"/>
    <x v="0"/>
    <s v="USD"/>
    <n v="1410904413"/>
    <n v="1409090013"/>
    <b v="0"/>
    <x v="141"/>
    <n v="42.67"/>
    <b v="1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20"/>
    <x v="0"/>
    <x v="0"/>
    <s v="USD"/>
    <n v="1418953984"/>
    <n v="1413766384"/>
    <b v="0"/>
    <x v="53"/>
    <n v="35.130000000000003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7"/>
    <x v="0"/>
    <x v="0"/>
    <s v="USD"/>
    <n v="1418430311"/>
    <n v="1415838311"/>
    <b v="0"/>
    <x v="217"/>
    <n v="239.35"/>
    <b v="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8"/>
    <x v="0"/>
    <x v="0"/>
    <s v="USD"/>
    <n v="1480613650"/>
    <n v="1478018050"/>
    <b v="0"/>
    <x v="33"/>
    <n v="107.64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48"/>
    <x v="0"/>
    <x v="0"/>
    <s v="USD"/>
    <n v="1440082240"/>
    <n v="1436885440"/>
    <b v="0"/>
    <x v="218"/>
    <n v="95.83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128"/>
    <x v="0"/>
    <x v="0"/>
    <s v="USD"/>
    <n v="1436396313"/>
    <n v="1433804313"/>
    <b v="0"/>
    <x v="219"/>
    <n v="31.66"/>
    <b v="1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92"/>
    <x v="0"/>
    <x v="0"/>
    <s v="USD"/>
    <n v="1426197512"/>
    <n v="1423609112"/>
    <b v="0"/>
    <x v="220"/>
    <n v="42.89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111"/>
    <x v="0"/>
    <x v="0"/>
    <s v="USD"/>
    <n v="1460917119"/>
    <n v="1455736719"/>
    <b v="0"/>
    <x v="45"/>
    <n v="122.74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9"/>
    <x v="0"/>
    <x v="0"/>
    <s v="USD"/>
    <n v="1450901872"/>
    <n v="1448309872"/>
    <b v="0"/>
    <x v="221"/>
    <n v="190.45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3"/>
    <x v="0"/>
    <x v="0"/>
    <s v="USD"/>
    <n v="1437933600"/>
    <n v="1435117889"/>
    <b v="0"/>
    <x v="222"/>
    <n v="109.34"/>
    <b v="1"/>
    <x v="2"/>
    <x v="8"/>
  </r>
  <r>
    <n v="659"/>
    <s v="Lulu Watch Designs - Apple Watch"/>
    <s v="Sync up your lifestyle"/>
    <x v="9"/>
    <n v="3017"/>
    <x v="7"/>
    <x v="0"/>
    <x v="0"/>
    <s v="USD"/>
    <n v="1440339295"/>
    <n v="1437747295"/>
    <b v="0"/>
    <x v="64"/>
    <n v="143.66999999999999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56"/>
    <x v="2"/>
    <x v="0"/>
    <s v="USD"/>
    <n v="1415558879"/>
    <n v="1412963279"/>
    <b v="0"/>
    <x v="59"/>
    <n v="84.94"/>
    <b v="0"/>
    <x v="2"/>
    <x v="8"/>
  </r>
  <r>
    <n v="661"/>
    <s v="AirString"/>
    <s v="AirString keeps your AirPods from getting lost by keeping the pair together with a  durable and premium quality string."/>
    <x v="3"/>
    <n v="95"/>
    <x v="60"/>
    <x v="2"/>
    <x v="0"/>
    <s v="USD"/>
    <n v="1477236559"/>
    <n v="1474644559"/>
    <b v="0"/>
    <x v="82"/>
    <n v="10.56"/>
    <b v="0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50"/>
    <x v="2"/>
    <x v="0"/>
    <s v="USD"/>
    <n v="1421404247"/>
    <n v="1418812247"/>
    <b v="0"/>
    <x v="80"/>
    <n v="39"/>
    <b v="0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50"/>
    <x v="2"/>
    <x v="8"/>
    <s v="DKK"/>
    <n v="1437250456"/>
    <n v="1434658456"/>
    <b v="0"/>
    <x v="63"/>
    <n v="100"/>
    <b v="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59"/>
    <x v="2"/>
    <x v="0"/>
    <s v="USD"/>
    <n v="1428940775"/>
    <n v="1426348775"/>
    <b v="0"/>
    <x v="60"/>
    <n v="31.17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118"/>
    <x v="2"/>
    <x v="0"/>
    <s v="USD"/>
    <n v="1484327061"/>
    <n v="1479143061"/>
    <b v="0"/>
    <x v="8"/>
    <n v="155.33000000000001"/>
    <b v="0"/>
    <x v="2"/>
    <x v="8"/>
  </r>
  <r>
    <n v="666"/>
    <s v="Ducky Diapers"/>
    <s v="Have you ever dreamed of having a pet duckling, but concerned about all the pooping, here is a a solution to help solve that issue."/>
    <x v="61"/>
    <n v="8"/>
    <x v="50"/>
    <x v="2"/>
    <x v="0"/>
    <s v="USD"/>
    <n v="1408305498"/>
    <n v="1405713498"/>
    <b v="0"/>
    <x v="80"/>
    <n v="2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54"/>
    <x v="2"/>
    <x v="13"/>
    <s v="EUR"/>
    <n v="1477731463"/>
    <n v="1474275463"/>
    <b v="0"/>
    <x v="33"/>
    <n v="178.93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62"/>
    <x v="2"/>
    <x v="0"/>
    <s v="USD"/>
    <n v="1431374222"/>
    <n v="1427486222"/>
    <b v="0"/>
    <x v="20"/>
    <n v="27.36"/>
    <b v="0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66"/>
    <x v="2"/>
    <x v="11"/>
    <s v="SEK"/>
    <n v="1467817258"/>
    <n v="1465225258"/>
    <b v="0"/>
    <x v="33"/>
    <n v="1536.25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129"/>
    <x v="2"/>
    <x v="13"/>
    <s v="EUR"/>
    <n v="1466323800"/>
    <n v="1463418120"/>
    <b v="0"/>
    <x v="223"/>
    <n v="85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115"/>
    <x v="2"/>
    <x v="0"/>
    <s v="USD"/>
    <n v="1421208000"/>
    <n v="1418315852"/>
    <b v="0"/>
    <x v="41"/>
    <n v="788.53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66"/>
    <x v="2"/>
    <x v="0"/>
    <s v="USD"/>
    <n v="1420088340"/>
    <n v="1417410964"/>
    <b v="0"/>
    <x v="224"/>
    <n v="50.3"/>
    <b v="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50"/>
    <x v="2"/>
    <x v="0"/>
    <s v="USD"/>
    <n v="1409602217"/>
    <n v="1405714217"/>
    <b v="0"/>
    <x v="83"/>
    <n v="68.33"/>
    <b v="0"/>
    <x v="2"/>
    <x v="8"/>
  </r>
  <r>
    <n v="674"/>
    <s v="Something To Wear For Hearing Sounds By Feeling Vibrations"/>
    <s v="Listen to sounds by feeling an array of vibrational patterns against your body."/>
    <x v="63"/>
    <n v="15"/>
    <x v="50"/>
    <x v="2"/>
    <x v="0"/>
    <s v="USD"/>
    <n v="1407811627"/>
    <n v="1402627627"/>
    <b v="0"/>
    <x v="84"/>
    <n v="7.5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77"/>
    <x v="2"/>
    <x v="0"/>
    <s v="USD"/>
    <n v="1420095540"/>
    <n v="1417558804"/>
    <b v="0"/>
    <x v="55"/>
    <n v="34.270000000000003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60"/>
    <x v="2"/>
    <x v="5"/>
    <s v="CAD"/>
    <n v="1423333581"/>
    <n v="1420741581"/>
    <b v="0"/>
    <x v="54"/>
    <n v="61.29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73"/>
    <x v="2"/>
    <x v="13"/>
    <s v="EUR"/>
    <n v="1467106895"/>
    <n v="1463218895"/>
    <b v="0"/>
    <x v="93"/>
    <n v="133.25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65"/>
    <x v="2"/>
    <x v="0"/>
    <s v="USD"/>
    <n v="1463821338"/>
    <n v="1461229338"/>
    <b v="0"/>
    <x v="57"/>
    <n v="65.180000000000007"/>
    <b v="0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77"/>
    <x v="2"/>
    <x v="0"/>
    <s v="USD"/>
    <n v="1472920909"/>
    <n v="1467736909"/>
    <b v="0"/>
    <x v="225"/>
    <n v="93.9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73"/>
    <x v="2"/>
    <x v="0"/>
    <s v="USD"/>
    <n v="1410955331"/>
    <n v="1407931331"/>
    <b v="0"/>
    <x v="135"/>
    <n v="150.65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50"/>
    <x v="2"/>
    <x v="0"/>
    <s v="USD"/>
    <n v="1477509604"/>
    <n v="1474917604"/>
    <b v="0"/>
    <x v="29"/>
    <n v="1"/>
    <b v="0"/>
    <x v="2"/>
    <x v="8"/>
  </r>
  <r>
    <n v="682"/>
    <s v="Deception Belt"/>
    <s v="The Deception Belt is an innovative belt with app capability, designed to assist any user gain control over their appetite."/>
    <x v="63"/>
    <n v="53"/>
    <x v="50"/>
    <x v="2"/>
    <x v="0"/>
    <s v="USD"/>
    <n v="1489512122"/>
    <n v="1486923722"/>
    <b v="0"/>
    <x v="80"/>
    <n v="13.25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60"/>
    <x v="2"/>
    <x v="0"/>
    <s v="USD"/>
    <n v="1477949764"/>
    <n v="1474493764"/>
    <b v="0"/>
    <x v="83"/>
    <n v="99.33"/>
    <b v="0"/>
    <x v="2"/>
    <x v="8"/>
  </r>
  <r>
    <n v="684"/>
    <s v="Arcus Motion Analyzer | The Versatile Smart Ring"/>
    <s v="Arcus gives your fingers super powers."/>
    <x v="163"/>
    <n v="23948"/>
    <x v="113"/>
    <x v="2"/>
    <x v="0"/>
    <s v="USD"/>
    <n v="1406257200"/>
    <n v="1403176891"/>
    <b v="0"/>
    <x v="125"/>
    <n v="177.39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58"/>
    <x v="2"/>
    <x v="0"/>
    <s v="USD"/>
    <n v="1421095672"/>
    <n v="1417207672"/>
    <b v="0"/>
    <x v="73"/>
    <n v="55.3"/>
    <b v="0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50"/>
    <x v="2"/>
    <x v="13"/>
    <s v="EUR"/>
    <n v="1438618170"/>
    <n v="1436026170"/>
    <b v="0"/>
    <x v="78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65"/>
    <x v="2"/>
    <x v="14"/>
    <s v="MXN"/>
    <n v="1486317653"/>
    <n v="1481133653"/>
    <b v="0"/>
    <x v="79"/>
    <n v="591.6699999999999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130"/>
    <x v="2"/>
    <x v="0"/>
    <s v="USD"/>
    <n v="1444876253"/>
    <n v="1442284253"/>
    <b v="0"/>
    <x v="17"/>
    <n v="405.5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74"/>
    <x v="2"/>
    <x v="0"/>
    <s v="USD"/>
    <n v="1481173140"/>
    <n v="1478016097"/>
    <b v="0"/>
    <x v="226"/>
    <n v="343.15"/>
    <b v="0"/>
    <x v="2"/>
    <x v="8"/>
  </r>
  <r>
    <n v="690"/>
    <s v="BLOXSHIELD"/>
    <s v="A radiation shield for your fitness tracker, smartwatch or other wearable smart device"/>
    <x v="22"/>
    <n v="2468"/>
    <x v="81"/>
    <x v="2"/>
    <x v="0"/>
    <s v="USD"/>
    <n v="1473400800"/>
    <n v="1469718841"/>
    <b v="0"/>
    <x v="69"/>
    <n v="72.59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60"/>
    <x v="2"/>
    <x v="0"/>
    <s v="USD"/>
    <n v="1435711246"/>
    <n v="1433292046"/>
    <b v="0"/>
    <x v="73"/>
    <n v="26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113"/>
    <x v="2"/>
    <x v="1"/>
    <s v="GBP"/>
    <n v="1482397263"/>
    <n v="1479805263"/>
    <b v="0"/>
    <x v="227"/>
    <n v="6.5"/>
    <b v="0"/>
    <x v="2"/>
    <x v="8"/>
  </r>
  <r>
    <n v="693"/>
    <s v="Prana: Wearable for Breathing and Posture"/>
    <s v="Prana is the first wearable combining breath and posture tracking to make your sitting time count."/>
    <x v="57"/>
    <n v="35338"/>
    <x v="131"/>
    <x v="2"/>
    <x v="0"/>
    <s v="USD"/>
    <n v="1430421827"/>
    <n v="1427829827"/>
    <b v="0"/>
    <x v="228"/>
    <n v="119.39"/>
    <b v="0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50"/>
    <x v="2"/>
    <x v="0"/>
    <s v="USD"/>
    <n v="1485964559"/>
    <n v="1483372559"/>
    <b v="0"/>
    <x v="63"/>
    <n v="84.29"/>
    <b v="0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60"/>
    <x v="2"/>
    <x v="0"/>
    <s v="USD"/>
    <n v="1414758620"/>
    <n v="1412166620"/>
    <b v="0"/>
    <x v="63"/>
    <n v="90.86"/>
    <b v="0"/>
    <x v="2"/>
    <x v="8"/>
  </r>
  <r>
    <n v="696"/>
    <s v="trustee"/>
    <s v="Show your fidelity by wearing the Trustee rings! Show where you are (at)!"/>
    <x v="164"/>
    <n v="1"/>
    <x v="50"/>
    <x v="2"/>
    <x v="9"/>
    <s v="EUR"/>
    <n v="1406326502"/>
    <n v="1403734502"/>
    <b v="0"/>
    <x v="29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132"/>
    <x v="2"/>
    <x v="12"/>
    <s v="EUR"/>
    <n v="1454502789"/>
    <n v="1453206789"/>
    <b v="0"/>
    <x v="229"/>
    <n v="20.3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77"/>
    <x v="2"/>
    <x v="0"/>
    <s v="USD"/>
    <n v="1411005600"/>
    <n v="1408141245"/>
    <b v="0"/>
    <x v="60"/>
    <n v="530.69000000000005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133"/>
    <x v="2"/>
    <x v="0"/>
    <s v="USD"/>
    <n v="1385136000"/>
    <n v="1381923548"/>
    <b v="0"/>
    <x v="230"/>
    <n v="120.39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56"/>
    <x v="2"/>
    <x v="3"/>
    <s v="EUR"/>
    <n v="1484065881"/>
    <n v="1481473881"/>
    <b v="0"/>
    <x v="162"/>
    <n v="13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117"/>
    <x v="2"/>
    <x v="1"/>
    <s v="GBP"/>
    <n v="1406130880"/>
    <n v="1403538880"/>
    <b v="0"/>
    <x v="64"/>
    <n v="291.33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134"/>
    <x v="2"/>
    <x v="0"/>
    <s v="USD"/>
    <n v="1480011987"/>
    <n v="1477416387"/>
    <b v="0"/>
    <x v="77"/>
    <n v="124.92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52"/>
    <x v="2"/>
    <x v="0"/>
    <s v="USD"/>
    <n v="1485905520"/>
    <n v="1481150949"/>
    <b v="0"/>
    <x v="63"/>
    <n v="119.57"/>
    <b v="0"/>
    <x v="2"/>
    <x v="8"/>
  </r>
  <r>
    <n v="704"/>
    <s v="ZNITCH- The Evolution in Helmet Safety"/>
    <s v="Turn you helmet into the safest helmet and don't worry about a thing,you will always have the right fit!!"/>
    <x v="56"/>
    <n v="481"/>
    <x v="60"/>
    <x v="2"/>
    <x v="5"/>
    <s v="CAD"/>
    <n v="1487565468"/>
    <n v="1482381468"/>
    <b v="0"/>
    <x v="80"/>
    <n v="120.25"/>
    <b v="0"/>
    <x v="2"/>
    <x v="8"/>
  </r>
  <r>
    <n v="705"/>
    <s v="SomnoScope"/>
    <s v="The closest thing ever to the Holy Grail of wearables technology"/>
    <x v="57"/>
    <n v="977"/>
    <x v="60"/>
    <x v="2"/>
    <x v="9"/>
    <s v="EUR"/>
    <n v="1484999278"/>
    <n v="1482407278"/>
    <b v="0"/>
    <x v="81"/>
    <n v="195.4"/>
    <b v="0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50"/>
    <x v="2"/>
    <x v="3"/>
    <s v="EUR"/>
    <n v="1481740740"/>
    <n v="1478130783"/>
    <b v="0"/>
    <x v="78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135"/>
    <x v="2"/>
    <x v="1"/>
    <s v="GBP"/>
    <n v="1483286127"/>
    <n v="1479830127"/>
    <b v="0"/>
    <x v="231"/>
    <n v="117.7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66"/>
    <x v="2"/>
    <x v="1"/>
    <s v="GBP"/>
    <n v="1410616600"/>
    <n v="1405432600"/>
    <b v="0"/>
    <x v="232"/>
    <n v="23.95"/>
    <b v="0"/>
    <x v="2"/>
    <x v="8"/>
  </r>
  <r>
    <n v="709"/>
    <s v="lumiglove"/>
    <s v="A &quot;handheld&quot; light, which eases the way you illuminate objects and/or paths."/>
    <x v="36"/>
    <n v="61"/>
    <x v="50"/>
    <x v="2"/>
    <x v="0"/>
    <s v="USD"/>
    <n v="1417741159"/>
    <n v="1415149159"/>
    <b v="0"/>
    <x v="84"/>
    <n v="30.5"/>
    <b v="0"/>
    <x v="2"/>
    <x v="8"/>
  </r>
  <r>
    <n v="710"/>
    <s v="Hate York Shirt 2.0"/>
    <s v="Shirts, so technologically advanced, they connect mentally to their audience upon sight."/>
    <x v="38"/>
    <n v="0"/>
    <x v="50"/>
    <x v="2"/>
    <x v="5"/>
    <s v="CAD"/>
    <n v="1408495440"/>
    <n v="1405640302"/>
    <b v="0"/>
    <x v="78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122"/>
    <x v="2"/>
    <x v="9"/>
    <s v="EUR"/>
    <n v="1481716868"/>
    <n v="1478257268"/>
    <b v="0"/>
    <x v="233"/>
    <n v="99.97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50"/>
    <x v="2"/>
    <x v="0"/>
    <s v="USD"/>
    <n v="1455466832"/>
    <n v="1452874832"/>
    <b v="0"/>
    <x v="80"/>
    <n v="26.25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60"/>
    <x v="2"/>
    <x v="13"/>
    <s v="EUR"/>
    <n v="1465130532"/>
    <n v="1462538532"/>
    <b v="0"/>
    <x v="29"/>
    <n v="199"/>
    <b v="0"/>
    <x v="2"/>
    <x v="8"/>
  </r>
  <r>
    <n v="714"/>
    <s v="Prep Packs Survival Belt"/>
    <s v="The Prep Packs Survival Belt allows you to carry all of the essentials for outdoor survival inside your belt buckle"/>
    <x v="36"/>
    <n v="2249"/>
    <x v="77"/>
    <x v="2"/>
    <x v="0"/>
    <s v="USD"/>
    <n v="1488308082"/>
    <n v="1483124082"/>
    <b v="0"/>
    <x v="33"/>
    <n v="80.319999999999993"/>
    <b v="0"/>
    <x v="2"/>
    <x v="8"/>
  </r>
  <r>
    <n v="715"/>
    <s v="Mouse^3"/>
    <s v="Mouse^3 is the next generation of input devices. With cursor control and customized gesture recognition, its applications are endless!"/>
    <x v="167"/>
    <n v="1389"/>
    <x v="62"/>
    <x v="2"/>
    <x v="0"/>
    <s v="USD"/>
    <n v="1446693040"/>
    <n v="1443233440"/>
    <b v="0"/>
    <x v="8"/>
    <n v="115.75"/>
    <b v="0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54"/>
    <x v="2"/>
    <x v="0"/>
    <s v="USD"/>
    <n v="1417392000"/>
    <n v="1414511307"/>
    <b v="0"/>
    <x v="38"/>
    <n v="44.69"/>
    <b v="0"/>
    <x v="2"/>
    <x v="8"/>
  </r>
  <r>
    <n v="717"/>
    <s v="cool air belt"/>
    <s v="Cool air flowing under clothing keeps you cool."/>
    <x v="57"/>
    <n v="305"/>
    <x v="50"/>
    <x v="2"/>
    <x v="0"/>
    <s v="USD"/>
    <n v="1409949002"/>
    <n v="1407357002"/>
    <b v="0"/>
    <x v="80"/>
    <n v="76.25"/>
    <b v="0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60"/>
    <x v="2"/>
    <x v="0"/>
    <s v="USD"/>
    <n v="1487397540"/>
    <n v="1484684247"/>
    <b v="0"/>
    <x v="80"/>
    <n v="22.5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60"/>
    <x v="2"/>
    <x v="0"/>
    <s v="USD"/>
    <n v="1456189076"/>
    <n v="1454979476"/>
    <b v="0"/>
    <x v="73"/>
    <n v="19.399999999999999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124"/>
    <x v="0"/>
    <x v="0"/>
    <s v="USD"/>
    <n v="1327851291"/>
    <n v="1325432091"/>
    <b v="0"/>
    <x v="14"/>
    <n v="66.709999999999994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108"/>
    <x v="0"/>
    <x v="0"/>
    <s v="USD"/>
    <n v="1406900607"/>
    <n v="1403012607"/>
    <b v="0"/>
    <x v="46"/>
    <n v="84.14"/>
    <b v="1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88"/>
    <x v="0"/>
    <x v="0"/>
    <s v="USD"/>
    <n v="1333909178"/>
    <n v="1331320778"/>
    <b v="0"/>
    <x v="234"/>
    <n v="215.73"/>
    <b v="1"/>
    <x v="3"/>
    <x v="9"/>
  </r>
  <r>
    <n v="723"/>
    <s v="The 2015 Pro Football Beast Book"/>
    <s v="The Definitive (and Slightly Ridiculous) Guide to Enjoying the 2015 Pro Football Season"/>
    <x v="10"/>
    <n v="5469"/>
    <x v="15"/>
    <x v="0"/>
    <x v="0"/>
    <s v="USD"/>
    <n v="1438228740"/>
    <n v="1435606549"/>
    <b v="0"/>
    <x v="61"/>
    <n v="54.69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2"/>
    <x v="0"/>
    <x v="0"/>
    <s v="USD"/>
    <n v="1309447163"/>
    <n v="1306855163"/>
    <b v="0"/>
    <x v="235"/>
    <n v="51.63"/>
    <b v="1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8"/>
    <x v="0"/>
    <x v="0"/>
    <s v="USD"/>
    <n v="1450018912"/>
    <n v="1447426912"/>
    <b v="0"/>
    <x v="205"/>
    <n v="143.36000000000001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7"/>
    <x v="0"/>
    <x v="0"/>
    <s v="USD"/>
    <n v="1365728487"/>
    <n v="1363136487"/>
    <b v="0"/>
    <x v="2"/>
    <n v="72.430000000000007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94"/>
    <x v="0"/>
    <x v="0"/>
    <s v="USD"/>
    <n v="1358198400"/>
    <n v="1354580949"/>
    <b v="0"/>
    <x v="184"/>
    <n v="36.53"/>
    <b v="1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6"/>
    <x v="0"/>
    <x v="0"/>
    <s v="USD"/>
    <n v="1313957157"/>
    <n v="1310069157"/>
    <b v="0"/>
    <x v="208"/>
    <n v="60.9"/>
    <b v="1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26"/>
    <x v="0"/>
    <x v="0"/>
    <s v="USD"/>
    <n v="1348028861"/>
    <n v="1342844861"/>
    <b v="0"/>
    <x v="148"/>
    <n v="43.55"/>
    <b v="1"/>
    <x v="3"/>
    <x v="9"/>
  </r>
  <r>
    <n v="730"/>
    <s v="Encyclopedia of Surfing"/>
    <s v="A Massive but Cheerful Online Digital Archive of Surfing"/>
    <x v="22"/>
    <n v="26438"/>
    <x v="88"/>
    <x v="0"/>
    <x v="0"/>
    <s v="USD"/>
    <n v="1323280391"/>
    <n v="1320688391"/>
    <b v="0"/>
    <x v="236"/>
    <n v="99.77"/>
    <b v="1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9"/>
    <x v="0"/>
    <x v="0"/>
    <s v="USD"/>
    <n v="1327212000"/>
    <n v="1322852747"/>
    <b v="0"/>
    <x v="26"/>
    <n v="88.73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12"/>
    <x v="0"/>
    <x v="1"/>
    <s v="GBP"/>
    <n v="1380449461"/>
    <n v="1375265461"/>
    <b v="0"/>
    <x v="62"/>
    <n v="4.92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28"/>
    <x v="0"/>
    <x v="1"/>
    <s v="GBP"/>
    <n v="1387533892"/>
    <n v="1384941892"/>
    <b v="0"/>
    <x v="39"/>
    <n v="17.82"/>
    <b v="1"/>
    <x v="3"/>
    <x v="9"/>
  </r>
  <r>
    <n v="734"/>
    <s v="Sideswiped"/>
    <s v="Sideswiped is my story of growing in and trusting God through the mess and mysteries of life."/>
    <x v="0"/>
    <n v="10670"/>
    <x v="9"/>
    <x v="0"/>
    <x v="5"/>
    <s v="CAD"/>
    <n v="1431147600"/>
    <n v="1428465420"/>
    <b v="0"/>
    <x v="7"/>
    <n v="187.19"/>
    <b v="1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35"/>
    <x v="0"/>
    <x v="0"/>
    <s v="USD"/>
    <n v="1417653540"/>
    <n v="1414975346"/>
    <b v="0"/>
    <x v="194"/>
    <n v="234.81"/>
    <b v="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136"/>
    <x v="0"/>
    <x v="0"/>
    <s v="USD"/>
    <n v="1385009940"/>
    <n v="1383327440"/>
    <b v="0"/>
    <x v="52"/>
    <n v="105.05"/>
    <b v="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108"/>
    <x v="0"/>
    <x v="0"/>
    <s v="USD"/>
    <n v="1392408000"/>
    <n v="1390890987"/>
    <b v="0"/>
    <x v="52"/>
    <n v="56.67"/>
    <b v="1"/>
    <x v="3"/>
    <x v="9"/>
  </r>
  <r>
    <n v="738"/>
    <s v="Under the Sour Sun: Hunger through the Eyes of a Child"/>
    <s v="The true story of a child's struggle with hunger, poverty, and war in El Salvador."/>
    <x v="15"/>
    <n v="1601"/>
    <x v="13"/>
    <x v="0"/>
    <x v="0"/>
    <s v="USD"/>
    <n v="1417409940"/>
    <n v="1414765794"/>
    <b v="0"/>
    <x v="14"/>
    <n v="39.049999999999997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137"/>
    <x v="0"/>
    <x v="0"/>
    <s v="USD"/>
    <n v="1407758629"/>
    <n v="1404907429"/>
    <b v="0"/>
    <x v="237"/>
    <n v="68.349999999999994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13"/>
    <x v="0"/>
    <x v="0"/>
    <s v="USD"/>
    <n v="1434857482"/>
    <n v="1433647882"/>
    <b v="0"/>
    <x v="10"/>
    <n v="169.58"/>
    <b v="1"/>
    <x v="3"/>
    <x v="9"/>
  </r>
  <r>
    <n v="741"/>
    <s v="reVILNA: the vilna ghetto project"/>
    <s v="A revolutionary digital mapping project of the Vilna Ghetto"/>
    <x v="93"/>
    <n v="13293.8"/>
    <x v="21"/>
    <x v="0"/>
    <x v="0"/>
    <s v="USD"/>
    <n v="1370964806"/>
    <n v="1367940806"/>
    <b v="0"/>
    <x v="225"/>
    <n v="141.41999999999999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38"/>
    <x v="0"/>
    <x v="0"/>
    <s v="USD"/>
    <n v="1395435712"/>
    <n v="1392847312"/>
    <b v="0"/>
    <x v="23"/>
    <n v="67.39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34"/>
    <x v="0"/>
    <x v="0"/>
    <s v="USD"/>
    <n v="1334610000"/>
    <n v="1332435685"/>
    <b v="0"/>
    <x v="41"/>
    <n v="54.27"/>
    <b v="1"/>
    <x v="3"/>
    <x v="9"/>
  </r>
  <r>
    <n v="744"/>
    <s v="A Revolutionary Leadership Resource Book"/>
    <s v="Join others to help create a world that is possible -- in your workplace, community and society!"/>
    <x v="10"/>
    <n v="5116"/>
    <x v="21"/>
    <x v="0"/>
    <x v="0"/>
    <s v="USD"/>
    <n v="1355439503"/>
    <n v="1352847503"/>
    <b v="0"/>
    <x v="95"/>
    <n v="82.5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99"/>
    <x v="0"/>
    <x v="0"/>
    <s v="USD"/>
    <n v="1367588645"/>
    <n v="1364996645"/>
    <b v="0"/>
    <x v="142"/>
    <n v="53.73"/>
    <b v="1"/>
    <x v="3"/>
    <x v="9"/>
  </r>
  <r>
    <n v="746"/>
    <s v="Attention: People With Body Parts"/>
    <s v="This is a book of letters. Letters to our body parts."/>
    <x v="174"/>
    <n v="3318"/>
    <x v="38"/>
    <x v="0"/>
    <x v="0"/>
    <s v="USD"/>
    <n v="1348372740"/>
    <n v="1346806909"/>
    <b v="0"/>
    <x v="174"/>
    <n v="34.21"/>
    <b v="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8"/>
    <x v="0"/>
    <x v="9"/>
    <s v="EUR"/>
    <n v="1421319240"/>
    <n v="1418649019"/>
    <b v="0"/>
    <x v="165"/>
    <n v="127.33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8"/>
    <x v="0"/>
    <x v="0"/>
    <s v="USD"/>
    <n v="1407701966"/>
    <n v="1405109966"/>
    <b v="0"/>
    <x v="34"/>
    <n v="45.57"/>
    <b v="1"/>
    <x v="3"/>
    <x v="9"/>
  </r>
  <r>
    <n v="749"/>
    <s v="chartwellwest.com"/>
    <s v="A place for rational, fact and data based non-partisan political and societal commentary on things that matter to Americans."/>
    <x v="3"/>
    <n v="10556"/>
    <x v="6"/>
    <x v="0"/>
    <x v="0"/>
    <s v="USD"/>
    <n v="1485642930"/>
    <n v="1483050930"/>
    <b v="0"/>
    <x v="238"/>
    <n v="95.96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33"/>
    <x v="0"/>
    <x v="0"/>
    <s v="USD"/>
    <n v="1361739872"/>
    <n v="1359147872"/>
    <b v="0"/>
    <x v="211"/>
    <n v="77.27"/>
    <b v="1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17"/>
    <x v="0"/>
    <x v="0"/>
    <s v="USD"/>
    <n v="1312470475"/>
    <n v="1308496075"/>
    <b v="0"/>
    <x v="95"/>
    <n v="57.34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20"/>
    <x v="0"/>
    <x v="2"/>
    <s v="AUD"/>
    <n v="1476615600"/>
    <n v="1474884417"/>
    <b v="0"/>
    <x v="217"/>
    <n v="53.19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30"/>
    <x v="0"/>
    <x v="0"/>
    <s v="USD"/>
    <n v="1423922991"/>
    <n v="1421330991"/>
    <b v="0"/>
    <x v="55"/>
    <n v="492.31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3"/>
    <x v="0"/>
    <x v="0"/>
    <s v="USD"/>
    <n v="1357408721"/>
    <n v="1354816721"/>
    <b v="0"/>
    <x v="72"/>
    <n v="42.35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21"/>
    <x v="0"/>
    <x v="0"/>
    <s v="USD"/>
    <n v="1369010460"/>
    <n v="1366381877"/>
    <b v="0"/>
    <x v="32"/>
    <n v="37.47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90"/>
    <x v="0"/>
    <x v="0"/>
    <s v="USD"/>
    <n v="1303147459"/>
    <n v="1297880659"/>
    <b v="0"/>
    <x v="19"/>
    <n v="37.450000000000003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138"/>
    <x v="0"/>
    <x v="0"/>
    <s v="USD"/>
    <n v="1354756714"/>
    <n v="1353547114"/>
    <b v="0"/>
    <x v="59"/>
    <n v="33.06"/>
    <b v="1"/>
    <x v="3"/>
    <x v="9"/>
  </r>
  <r>
    <n v="758"/>
    <s v="Publish Waiting On Humanity"/>
    <s v="I am publishing my book, Waiting on Humanity and need some finishing funds to do so."/>
    <x v="30"/>
    <n v="2550"/>
    <x v="21"/>
    <x v="0"/>
    <x v="0"/>
    <s v="USD"/>
    <n v="1286568268"/>
    <n v="1283976268"/>
    <b v="0"/>
    <x v="10"/>
    <n v="134.21"/>
    <b v="1"/>
    <x v="3"/>
    <x v="9"/>
  </r>
  <r>
    <n v="759"/>
    <s v="Wild Ruins"/>
    <s v="Help me search for the lost ruins of the UK. A unique guide to  lesser known and somewhat known ruins of Britain."/>
    <x v="10"/>
    <n v="5096"/>
    <x v="21"/>
    <x v="0"/>
    <x v="1"/>
    <s v="GBP"/>
    <n v="1404892539"/>
    <n v="1401436539"/>
    <b v="0"/>
    <x v="221"/>
    <n v="51.47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50"/>
    <x v="2"/>
    <x v="0"/>
    <s v="USD"/>
    <n v="1480188013"/>
    <n v="1477592413"/>
    <b v="0"/>
    <x v="78"/>
    <n v="0"/>
    <b v="0"/>
    <x v="3"/>
    <x v="10"/>
  </r>
  <r>
    <n v="761"/>
    <s v="DONE WITH DEATH"/>
    <s v="The day Chuck died was the day everything changed. Now he has to save the afterlife from extinction or die again trying."/>
    <x v="10"/>
    <n v="235"/>
    <x v="62"/>
    <x v="2"/>
    <x v="0"/>
    <s v="USD"/>
    <n v="1391364126"/>
    <n v="1388772126"/>
    <b v="0"/>
    <x v="79"/>
    <n v="39.17"/>
    <b v="0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50"/>
    <x v="2"/>
    <x v="14"/>
    <s v="MXN"/>
    <n v="1480831200"/>
    <n v="1479328570"/>
    <b v="0"/>
    <x v="78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50"/>
    <x v="2"/>
    <x v="1"/>
    <s v="GBP"/>
    <n v="1376563408"/>
    <n v="1373971408"/>
    <b v="0"/>
    <x v="29"/>
    <n v="5"/>
    <b v="0"/>
    <x v="3"/>
    <x v="10"/>
  </r>
  <r>
    <n v="764"/>
    <s v="[JOE]KES"/>
    <s v="[JOE]KES is a book full of over 200 original, sometimes funny, pun-ish Joekes. If you hate the book, use it as a coster!"/>
    <x v="10"/>
    <n v="0"/>
    <x v="50"/>
    <x v="2"/>
    <x v="0"/>
    <s v="USD"/>
    <n v="1441858161"/>
    <n v="1439266161"/>
    <b v="0"/>
    <x v="78"/>
    <n v="0"/>
    <b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71"/>
    <x v="2"/>
    <x v="0"/>
    <s v="USD"/>
    <n v="1413723684"/>
    <n v="1411131684"/>
    <b v="0"/>
    <x v="34"/>
    <n v="57.3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50"/>
    <x v="2"/>
    <x v="5"/>
    <s v="CAD"/>
    <n v="1424112483"/>
    <n v="1421520483"/>
    <b v="0"/>
    <x v="78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65"/>
    <x v="2"/>
    <x v="0"/>
    <s v="USD"/>
    <n v="1432178810"/>
    <n v="1429586810"/>
    <b v="0"/>
    <x v="83"/>
    <n v="59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50"/>
    <x v="2"/>
    <x v="0"/>
    <s v="USD"/>
    <n v="1387169890"/>
    <n v="1384577890"/>
    <b v="0"/>
    <x v="78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139"/>
    <x v="2"/>
    <x v="0"/>
    <s v="USD"/>
    <n v="1388102094"/>
    <n v="1385510094"/>
    <b v="0"/>
    <x v="47"/>
    <n v="31.85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50"/>
    <x v="2"/>
    <x v="0"/>
    <s v="USD"/>
    <n v="1361750369"/>
    <n v="1358294369"/>
    <b v="0"/>
    <x v="78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50"/>
    <x v="2"/>
    <x v="0"/>
    <s v="USD"/>
    <n v="1454183202"/>
    <n v="1449863202"/>
    <b v="0"/>
    <x v="29"/>
    <n v="10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56"/>
    <x v="2"/>
    <x v="0"/>
    <s v="USD"/>
    <n v="1257047940"/>
    <n v="1252718519"/>
    <b v="0"/>
    <x v="29"/>
    <n v="50"/>
    <b v="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60"/>
    <x v="2"/>
    <x v="1"/>
    <s v="GBP"/>
    <n v="1431298860"/>
    <n v="1428341985"/>
    <b v="0"/>
    <x v="84"/>
    <n v="16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140"/>
    <x v="2"/>
    <x v="0"/>
    <s v="USD"/>
    <n v="1393181018"/>
    <n v="1390589018"/>
    <b v="0"/>
    <x v="82"/>
    <n v="39"/>
    <b v="0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53"/>
    <x v="2"/>
    <x v="0"/>
    <s v="USD"/>
    <n v="1323998795"/>
    <n v="1321406795"/>
    <b v="0"/>
    <x v="81"/>
    <n v="34"/>
    <b v="0"/>
    <x v="3"/>
    <x v="10"/>
  </r>
  <r>
    <n v="776"/>
    <s v="Run Ragged"/>
    <s v="Would anything change if women were in charge? Book Clubs, readers, and critics herald the latest by award-winning author, Aguila."/>
    <x v="39"/>
    <n v="3598"/>
    <x v="76"/>
    <x v="2"/>
    <x v="0"/>
    <s v="USD"/>
    <n v="1444539600"/>
    <n v="1441297645"/>
    <b v="0"/>
    <x v="7"/>
    <n v="63.12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60"/>
    <x v="2"/>
    <x v="0"/>
    <s v="USD"/>
    <n v="1375313577"/>
    <n v="1372721577"/>
    <b v="0"/>
    <x v="83"/>
    <n v="7"/>
    <b v="0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50"/>
    <x v="2"/>
    <x v="0"/>
    <s v="USD"/>
    <n v="1398876680"/>
    <n v="1396284680"/>
    <b v="0"/>
    <x v="29"/>
    <n v="2"/>
    <b v="0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56"/>
    <x v="2"/>
    <x v="0"/>
    <s v="USD"/>
    <n v="1287115200"/>
    <n v="1284567905"/>
    <b v="0"/>
    <x v="79"/>
    <n v="66.67"/>
    <b v="0"/>
    <x v="3"/>
    <x v="10"/>
  </r>
  <r>
    <n v="780"/>
    <s v="Wess Meets West - Press Our New Album on CD!"/>
    <s v="We are finishing up recording our new record and we would like help with its physical CD release."/>
    <x v="28"/>
    <n v="1040"/>
    <x v="3"/>
    <x v="0"/>
    <x v="0"/>
    <s v="USD"/>
    <n v="1304439025"/>
    <n v="1301847025"/>
    <b v="0"/>
    <x v="74"/>
    <n v="38.520000000000003"/>
    <b v="1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18"/>
    <x v="0"/>
    <x v="0"/>
    <s v="USD"/>
    <n v="1370649674"/>
    <n v="1368057674"/>
    <b v="0"/>
    <x v="20"/>
    <n v="42.61"/>
    <b v="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8"/>
    <x v="0"/>
    <x v="0"/>
    <s v="USD"/>
    <n v="1345918302"/>
    <n v="1343326302"/>
    <b v="0"/>
    <x v="25"/>
    <n v="50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34"/>
    <x v="0"/>
    <x v="0"/>
    <s v="USD"/>
    <n v="1335564000"/>
    <n v="1332182049"/>
    <b v="0"/>
    <x v="2"/>
    <n v="63.49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33"/>
    <x v="0"/>
    <x v="0"/>
    <s v="USD"/>
    <n v="1395023719"/>
    <n v="1391571319"/>
    <b v="0"/>
    <x v="73"/>
    <n v="102.5"/>
    <b v="1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141"/>
    <x v="0"/>
    <x v="0"/>
    <s v="USD"/>
    <n v="1362060915"/>
    <n v="1359468915"/>
    <b v="0"/>
    <x v="60"/>
    <n v="31.14"/>
    <b v="1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1"/>
    <x v="0"/>
    <x v="0"/>
    <s v="USD"/>
    <n v="1336751220"/>
    <n v="1331774434"/>
    <b v="0"/>
    <x v="34"/>
    <n v="162.27000000000001"/>
    <b v="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35"/>
    <x v="0"/>
    <x v="0"/>
    <s v="USD"/>
    <n v="1383318226"/>
    <n v="1380726226"/>
    <b v="0"/>
    <x v="57"/>
    <n v="80.59"/>
    <b v="1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142"/>
    <x v="0"/>
    <x v="0"/>
    <s v="USD"/>
    <n v="1341633540"/>
    <n v="1338336588"/>
    <b v="0"/>
    <x v="69"/>
    <n v="59.85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15"/>
    <x v="0"/>
    <x v="0"/>
    <s v="USD"/>
    <n v="1358755140"/>
    <n v="1357187280"/>
    <b v="0"/>
    <x v="25"/>
    <n v="132.86000000000001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124"/>
    <x v="0"/>
    <x v="0"/>
    <s v="USD"/>
    <n v="1359680939"/>
    <n v="1357088939"/>
    <b v="0"/>
    <x v="239"/>
    <n v="92.55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3"/>
    <x v="0"/>
    <x v="0"/>
    <s v="USD"/>
    <n v="1384322340"/>
    <n v="1381430646"/>
    <b v="0"/>
    <x v="130"/>
    <n v="60.86"/>
    <b v="1"/>
    <x v="4"/>
    <x v="11"/>
  </r>
  <r>
    <n v="792"/>
    <s v="&quot;Believable Lies&quot; - The Album"/>
    <s v="Rock n' Roll about the intersection of lies and belief: the Believable Lie."/>
    <x v="30"/>
    <n v="2511.11"/>
    <x v="8"/>
    <x v="0"/>
    <x v="0"/>
    <s v="USD"/>
    <n v="1383861483"/>
    <n v="1381265883"/>
    <b v="0"/>
    <x v="65"/>
    <n v="41.85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33"/>
    <x v="0"/>
    <x v="0"/>
    <s v="USD"/>
    <n v="1372827540"/>
    <n v="1371491244"/>
    <b v="0"/>
    <x v="58"/>
    <n v="88.33"/>
    <b v="1"/>
    <x v="4"/>
    <x v="11"/>
  </r>
  <r>
    <n v="794"/>
    <s v="Begins Again"/>
    <s v="The Brian Davis Band is a group of friends that want to share their lives and experiences through music that connects with people."/>
    <x v="6"/>
    <n v="8425"/>
    <x v="2"/>
    <x v="0"/>
    <x v="0"/>
    <s v="USD"/>
    <n v="1315242360"/>
    <n v="1310438737"/>
    <b v="0"/>
    <x v="28"/>
    <n v="158.96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20"/>
    <x v="0"/>
    <x v="0"/>
    <s v="USD"/>
    <n v="1333774740"/>
    <n v="1330094566"/>
    <b v="0"/>
    <x v="192"/>
    <n v="85.05"/>
    <b v="1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7"/>
    <x v="0"/>
    <x v="0"/>
    <s v="USD"/>
    <n v="1379279400"/>
    <n v="1376687485"/>
    <b v="0"/>
    <x v="240"/>
    <n v="112.61"/>
    <b v="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29"/>
    <x v="0"/>
    <x v="0"/>
    <s v="USD"/>
    <n v="1335672000"/>
    <n v="1332978688"/>
    <b v="0"/>
    <x v="26"/>
    <n v="45.44"/>
    <b v="1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41"/>
    <x v="0"/>
    <x v="0"/>
    <s v="USD"/>
    <n v="1412086187"/>
    <n v="1409494187"/>
    <b v="0"/>
    <x v="45"/>
    <n v="46.22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8"/>
    <x v="0"/>
    <x v="0"/>
    <s v="USD"/>
    <n v="1335542446"/>
    <n v="1332950446"/>
    <b v="0"/>
    <x v="33"/>
    <n v="178.61"/>
    <b v="1"/>
    <x v="4"/>
    <x v="11"/>
  </r>
  <r>
    <n v="800"/>
    <s v="LF4 WildFire"/>
    <s v="Scotland's premier classic rock and metal festival, 3 days, 3-4 stages, family friendly,  for people of all ages"/>
    <x v="15"/>
    <n v="2282"/>
    <x v="143"/>
    <x v="0"/>
    <x v="1"/>
    <s v="GBP"/>
    <n v="1410431054"/>
    <n v="1407839054"/>
    <b v="0"/>
    <x v="66"/>
    <n v="40.75"/>
    <b v="1"/>
    <x v="4"/>
    <x v="11"/>
  </r>
  <r>
    <n v="801"/>
    <s v="SLUTEVER DO AMERICA TOUR"/>
    <s v="ALL WE WANT TO DO IS DRIVE AROUND AMERICA AND PLAY A BUNCH OF SHOWS, BUT WE DON'T HAVE ANY MONEY..."/>
    <x v="13"/>
    <n v="2230.4299999999998"/>
    <x v="20"/>
    <x v="0"/>
    <x v="0"/>
    <s v="USD"/>
    <n v="1309547120"/>
    <n v="1306955120"/>
    <b v="0"/>
    <x v="13"/>
    <n v="43.73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7"/>
    <x v="0"/>
    <x v="0"/>
    <s v="USD"/>
    <n v="1347854700"/>
    <n v="1343867524"/>
    <b v="0"/>
    <x v="11"/>
    <n v="81.069999999999993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4"/>
    <x v="0"/>
    <x v="0"/>
    <s v="USD"/>
    <n v="1306630800"/>
    <n v="1304376478"/>
    <b v="0"/>
    <x v="44"/>
    <n v="74.61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8"/>
    <x v="0"/>
    <x v="0"/>
    <s v="USD"/>
    <n v="1311393540"/>
    <n v="1309919526"/>
    <b v="0"/>
    <x v="59"/>
    <n v="305.56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2"/>
    <x v="0"/>
    <x v="0"/>
    <s v="USD"/>
    <n v="1310857200"/>
    <n v="1306525512"/>
    <b v="0"/>
    <x v="241"/>
    <n v="58.33"/>
    <b v="1"/>
    <x v="4"/>
    <x v="11"/>
  </r>
  <r>
    <n v="806"/>
    <s v="Golden Animals NEW Album!"/>
    <s v="Help Golden Animals finish their NEW Album!"/>
    <x v="6"/>
    <n v="8355"/>
    <x v="3"/>
    <x v="0"/>
    <x v="0"/>
    <s v="USD"/>
    <n v="1315413339"/>
    <n v="1312821339"/>
    <b v="0"/>
    <x v="26"/>
    <n v="117.68"/>
    <b v="1"/>
    <x v="4"/>
    <x v="11"/>
  </r>
  <r>
    <n v="807"/>
    <s v="Sic Vita - New EP Release - 2017"/>
    <s v="Join the Sic Vita family and lend a hand as we create a new album!"/>
    <x v="23"/>
    <n v="4205"/>
    <x v="2"/>
    <x v="0"/>
    <x v="0"/>
    <s v="USD"/>
    <n v="1488333600"/>
    <n v="1485270311"/>
    <b v="0"/>
    <x v="7"/>
    <n v="73.7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8"/>
    <x v="0"/>
    <x v="5"/>
    <s v="CAD"/>
    <n v="1419224340"/>
    <n v="1416363886"/>
    <b v="0"/>
    <x v="68"/>
    <n v="104.65"/>
    <b v="1"/>
    <x v="4"/>
    <x v="11"/>
  </r>
  <r>
    <n v="809"/>
    <s v="Peter's New Album!!"/>
    <s v="Acknowledged songwriter looking to record album of new songs to secure a Publishing Contract"/>
    <x v="23"/>
    <n v="4151"/>
    <x v="3"/>
    <x v="0"/>
    <x v="0"/>
    <s v="USD"/>
    <n v="1390161630"/>
    <n v="1387569630"/>
    <b v="0"/>
    <x v="47"/>
    <n v="79.83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2"/>
    <x v="0"/>
    <x v="0"/>
    <s v="USD"/>
    <n v="1346462462"/>
    <n v="1343870462"/>
    <b v="0"/>
    <x v="74"/>
    <n v="58.33"/>
    <b v="1"/>
    <x v="4"/>
    <x v="11"/>
  </r>
  <r>
    <n v="811"/>
    <s v="Love Water Tour"/>
    <s v="We need your financial support to cover the tour costs!  (Sound, lights, travel, stage design)"/>
    <x v="28"/>
    <n v="1040"/>
    <x v="3"/>
    <x v="0"/>
    <x v="0"/>
    <s v="USD"/>
    <n v="1373475120"/>
    <n v="1371569202"/>
    <b v="0"/>
    <x v="8"/>
    <n v="86.67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143"/>
    <x v="0"/>
    <x v="0"/>
    <s v="USD"/>
    <n v="1362146280"/>
    <n v="1357604752"/>
    <b v="0"/>
    <x v="51"/>
    <n v="27.61"/>
    <b v="1"/>
    <x v="4"/>
    <x v="11"/>
  </r>
  <r>
    <n v="813"/>
    <s v="Rules of Civility and Decent Behavior"/>
    <s v="A pre order campaign to fund the pressing of our second full length vinyl LP"/>
    <x v="15"/>
    <n v="2399.94"/>
    <x v="12"/>
    <x v="0"/>
    <x v="0"/>
    <s v="USD"/>
    <n v="1342825365"/>
    <n v="1340233365"/>
    <b v="0"/>
    <x v="93"/>
    <n v="25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37"/>
    <x v="0"/>
    <x v="0"/>
    <s v="USD"/>
    <n v="1306865040"/>
    <n v="1305568201"/>
    <b v="0"/>
    <x v="33"/>
    <n v="45.46"/>
    <b v="1"/>
    <x v="4"/>
    <x v="11"/>
  </r>
  <r>
    <n v="815"/>
    <s v="Some Late Help for The Early Reset"/>
    <s v="Be a part of helping The Early Reset finish their new 7 song EP."/>
    <x v="23"/>
    <n v="4280"/>
    <x v="13"/>
    <x v="0"/>
    <x v="0"/>
    <s v="USD"/>
    <n v="1414879303"/>
    <n v="1412287303"/>
    <b v="0"/>
    <x v="68"/>
    <n v="99.53"/>
    <b v="1"/>
    <x v="4"/>
    <x v="11"/>
  </r>
  <r>
    <n v="816"/>
    <s v="Help Friends and Family Release Their Debut Album"/>
    <s v="Friends and Family have an album for you. They need your help to release it to the world."/>
    <x v="39"/>
    <n v="8058.55"/>
    <x v="41"/>
    <x v="0"/>
    <x v="0"/>
    <s v="USD"/>
    <n v="1365489000"/>
    <n v="1362776043"/>
    <b v="0"/>
    <x v="242"/>
    <n v="39.31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s v="USD"/>
    <n v="1331441940"/>
    <n v="1326810211"/>
    <b v="0"/>
    <x v="23"/>
    <n v="89.42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94"/>
    <x v="0"/>
    <x v="0"/>
    <s v="USD"/>
    <n v="1344358860"/>
    <n v="1343682681"/>
    <b v="0"/>
    <x v="10"/>
    <n v="28.68"/>
    <b v="1"/>
    <x v="4"/>
    <x v="11"/>
  </r>
  <r>
    <n v="819"/>
    <s v="Winter Tour"/>
    <s v="We are touring the Southeast in support of our new EP"/>
    <x v="44"/>
    <n v="435"/>
    <x v="15"/>
    <x v="0"/>
    <x v="0"/>
    <s v="USD"/>
    <n v="1387601040"/>
    <n v="1386806254"/>
    <b v="0"/>
    <x v="25"/>
    <n v="31.07"/>
    <b v="1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84"/>
    <x v="0"/>
    <x v="0"/>
    <s v="USD"/>
    <n v="1402290000"/>
    <n v="1399666342"/>
    <b v="0"/>
    <x v="44"/>
    <n v="70.55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8"/>
    <x v="0"/>
    <x v="0"/>
    <s v="USD"/>
    <n v="1430712060"/>
    <n v="1427753265"/>
    <b v="0"/>
    <x v="76"/>
    <n v="224.13"/>
    <b v="1"/>
    <x v="4"/>
    <x v="11"/>
  </r>
  <r>
    <n v="822"/>
    <s v="Soul Easy - Making music for our friends."/>
    <s v="Soul Easy recording our first full length CD.  Inspired by lots of friends and lots of good times."/>
    <x v="9"/>
    <n v="3575"/>
    <x v="17"/>
    <x v="0"/>
    <x v="0"/>
    <s v="USD"/>
    <n v="1349477050"/>
    <n v="1346885050"/>
    <b v="0"/>
    <x v="50"/>
    <n v="51.81"/>
    <b v="1"/>
    <x v="4"/>
    <x v="11"/>
  </r>
  <r>
    <n v="823"/>
    <s v="Debut Album"/>
    <s v="Eyes For Fire is finally ready to release their Debut Album but we need YOU to help us put the final touches on it."/>
    <x v="134"/>
    <n v="1436"/>
    <x v="144"/>
    <x v="0"/>
    <x v="0"/>
    <s v="USD"/>
    <n v="1427062852"/>
    <n v="1424474452"/>
    <b v="0"/>
    <x v="51"/>
    <n v="43.52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84"/>
    <x v="0"/>
    <x v="0"/>
    <s v="USD"/>
    <n v="1271573940"/>
    <n v="1268459318"/>
    <b v="0"/>
    <x v="241"/>
    <n v="39.82"/>
    <b v="1"/>
    <x v="4"/>
    <x v="11"/>
  </r>
  <r>
    <n v="825"/>
    <s v="KILL FREEMAN"/>
    <s v="Kickstarting Kill Freeman independently. Help fund the New Record, Video and Live Shows."/>
    <x v="78"/>
    <n v="12554"/>
    <x v="8"/>
    <x v="0"/>
    <x v="0"/>
    <s v="USD"/>
    <n v="1351495284"/>
    <n v="1349335284"/>
    <b v="0"/>
    <x v="221"/>
    <n v="126.81"/>
    <b v="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7"/>
    <x v="0"/>
    <x v="0"/>
    <s v="USD"/>
    <n v="1332719730"/>
    <n v="1330908930"/>
    <b v="0"/>
    <x v="72"/>
    <n v="113.88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33"/>
    <x v="0"/>
    <x v="0"/>
    <s v="USD"/>
    <n v="1329248940"/>
    <n v="1326972107"/>
    <b v="0"/>
    <x v="202"/>
    <n v="28.18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13"/>
    <x v="0"/>
    <x v="0"/>
    <s v="USD"/>
    <n v="1340641440"/>
    <n v="1339549982"/>
    <b v="0"/>
    <x v="44"/>
    <n v="36.61"/>
    <b v="1"/>
    <x v="4"/>
    <x v="11"/>
  </r>
  <r>
    <n v="829"/>
    <s v="Monk"/>
    <s v="We are a band from South East London- each member is19 years OA. We have been together for two years. Taking pride in making good music"/>
    <x v="2"/>
    <n v="520"/>
    <x v="3"/>
    <x v="0"/>
    <x v="1"/>
    <s v="GBP"/>
    <n v="1468437240"/>
    <n v="1463253240"/>
    <b v="0"/>
    <x v="38"/>
    <n v="32.5"/>
    <b v="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29"/>
    <x v="0"/>
    <x v="0"/>
    <s v="USD"/>
    <n v="1363952225"/>
    <n v="1361363825"/>
    <b v="0"/>
    <x v="58"/>
    <n v="60.66"/>
    <b v="1"/>
    <x v="4"/>
    <x v="11"/>
  </r>
  <r>
    <n v="831"/>
    <s v="Let The 7Horse Run!"/>
    <s v="7Horse is a new band with a self-funded album and a show they want to rock in your town!"/>
    <x v="15"/>
    <n v="3500"/>
    <x v="145"/>
    <x v="0"/>
    <x v="0"/>
    <s v="USD"/>
    <n v="1335540694"/>
    <n v="1332948694"/>
    <b v="0"/>
    <x v="9"/>
    <n v="175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7"/>
    <x v="0"/>
    <x v="0"/>
    <s v="USD"/>
    <n v="1327133580"/>
    <n v="1321978335"/>
    <b v="0"/>
    <x v="243"/>
    <n v="97.99"/>
    <b v="1"/>
    <x v="4"/>
    <x v="11"/>
  </r>
  <r>
    <n v="833"/>
    <s v="Ragman Rolls"/>
    <s v="This is an American rock album."/>
    <x v="12"/>
    <n v="6100"/>
    <x v="21"/>
    <x v="0"/>
    <x v="0"/>
    <s v="USD"/>
    <n v="1397941475"/>
    <n v="1395349475"/>
    <b v="0"/>
    <x v="14"/>
    <n v="148.78"/>
    <b v="1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26"/>
    <x v="0"/>
    <x v="0"/>
    <s v="USD"/>
    <n v="1372651140"/>
    <n v="1369770292"/>
    <b v="0"/>
    <x v="11"/>
    <n v="96.08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16"/>
    <x v="0"/>
    <x v="0"/>
    <s v="USD"/>
    <n v="1337396400"/>
    <n v="1333709958"/>
    <b v="0"/>
    <x v="244"/>
    <n v="58.63"/>
    <b v="1"/>
    <x v="4"/>
    <x v="11"/>
  </r>
  <r>
    <n v="836"/>
    <s v="DESMADRE Full Album + Press Kit"/>
    <s v="An album you can bring home to mom."/>
    <x v="10"/>
    <n v="5046.5200000000004"/>
    <x v="7"/>
    <x v="0"/>
    <x v="0"/>
    <s v="USD"/>
    <n v="1381108918"/>
    <n v="1378516918"/>
    <b v="0"/>
    <x v="67"/>
    <n v="109.71"/>
    <b v="1"/>
    <x v="4"/>
    <x v="11"/>
  </r>
  <r>
    <n v="837"/>
    <s v="Take 147 - Nothin' to Lose CD Project"/>
    <s v="Take 147 is currently in the process of recording the debut album called, &quot;Nothin' to Lose&quot;."/>
    <x v="30"/>
    <n v="3045"/>
    <x v="108"/>
    <x v="0"/>
    <x v="0"/>
    <s v="USD"/>
    <n v="1398988662"/>
    <n v="1396396662"/>
    <b v="0"/>
    <x v="95"/>
    <n v="49.11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14"/>
    <x v="0"/>
    <x v="0"/>
    <s v="USD"/>
    <n v="1326835985"/>
    <n v="1324243985"/>
    <b v="0"/>
    <x v="42"/>
    <n v="47.67"/>
    <b v="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16"/>
    <x v="0"/>
    <x v="0"/>
    <s v="USD"/>
    <n v="1348337956"/>
    <n v="1345745956"/>
    <b v="0"/>
    <x v="93"/>
    <n v="60.74"/>
    <b v="1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28"/>
    <x v="0"/>
    <x v="0"/>
    <s v="USD"/>
    <n v="1474694787"/>
    <n v="1472102787"/>
    <b v="0"/>
    <x v="245"/>
    <n v="63.38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7"/>
    <x v="0"/>
    <x v="0"/>
    <s v="USD"/>
    <n v="1415653663"/>
    <n v="1413058063"/>
    <b v="1"/>
    <x v="225"/>
    <n v="53.89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3"/>
    <x v="0"/>
    <x v="5"/>
    <s v="CAD"/>
    <n v="1381723140"/>
    <n v="1378735983"/>
    <b v="1"/>
    <x v="70"/>
    <n v="66.87"/>
    <b v="1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128"/>
    <x v="0"/>
    <x v="0"/>
    <s v="USD"/>
    <n v="1481184000"/>
    <n v="1479708680"/>
    <b v="0"/>
    <x v="246"/>
    <n v="63.1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146"/>
    <x v="0"/>
    <x v="0"/>
    <s v="USD"/>
    <n v="1414817940"/>
    <n v="1411489552"/>
    <b v="1"/>
    <x v="180"/>
    <n v="36.630000000000003"/>
    <b v="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28"/>
    <x v="0"/>
    <x v="0"/>
    <s v="USD"/>
    <n v="1473047940"/>
    <n v="1469595396"/>
    <b v="0"/>
    <x v="247"/>
    <n v="34.01"/>
    <b v="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108"/>
    <x v="0"/>
    <x v="1"/>
    <s v="GBP"/>
    <n v="1394460000"/>
    <n v="1393233855"/>
    <b v="0"/>
    <x v="5"/>
    <n v="28.55"/>
    <b v="1"/>
    <x v="4"/>
    <x v="12"/>
  </r>
  <r>
    <n v="847"/>
    <s v="CENTROPYMUSIC"/>
    <s v="MUSIC WITH MEANING!  MUSIC THAT MATTERS!!!"/>
    <x v="185"/>
    <n v="10"/>
    <x v="8"/>
    <x v="0"/>
    <x v="0"/>
    <s v="USD"/>
    <n v="1436555376"/>
    <n v="1433963376"/>
    <b v="0"/>
    <x v="29"/>
    <n v="10"/>
    <b v="1"/>
    <x v="4"/>
    <x v="12"/>
  </r>
  <r>
    <n v="848"/>
    <s v="God Am"/>
    <s v="God Am, a Grunge/Doom metal band, who have been trying to fund the production of our EP to bring you a unique aural assault."/>
    <x v="43"/>
    <n v="300"/>
    <x v="8"/>
    <x v="0"/>
    <x v="0"/>
    <s v="USD"/>
    <n v="1429038033"/>
    <n v="1426446033"/>
    <b v="0"/>
    <x v="38"/>
    <n v="18.75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28"/>
    <x v="0"/>
    <x v="0"/>
    <s v="USD"/>
    <n v="1426473264"/>
    <n v="1424057664"/>
    <b v="0"/>
    <x v="248"/>
    <n v="41.7"/>
    <b v="1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19"/>
    <x v="0"/>
    <x v="0"/>
    <s v="USD"/>
    <n v="1461560340"/>
    <n v="1458762717"/>
    <b v="0"/>
    <x v="182"/>
    <n v="46.67"/>
    <b v="1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22"/>
    <x v="0"/>
    <x v="6"/>
    <s v="EUR"/>
    <n v="1469994300"/>
    <n v="1464815253"/>
    <b v="0"/>
    <x v="16"/>
    <n v="37.270000000000003"/>
    <b v="1"/>
    <x v="4"/>
    <x v="12"/>
  </r>
  <r>
    <n v="852"/>
    <s v="Covers Album - Limited Vinyl Pressing"/>
    <s v="Limited edition 2x12&quot; vinyl pressing of our latest album &quot;Who Do You Think We Are?&quot;"/>
    <x v="8"/>
    <n v="3674"/>
    <x v="2"/>
    <x v="0"/>
    <x v="0"/>
    <s v="USD"/>
    <n v="1477342800"/>
    <n v="1476386395"/>
    <b v="0"/>
    <x v="95"/>
    <n v="59.26"/>
    <b v="1"/>
    <x v="4"/>
    <x v="12"/>
  </r>
  <r>
    <n v="853"/>
    <s v="sloggoth"/>
    <s v="Help release a CD of sloggoth's first album &quot;sloggoth&quot;.  All contributors of $5 or more get a CD when the goal is met!"/>
    <x v="43"/>
    <n v="300"/>
    <x v="8"/>
    <x v="0"/>
    <x v="0"/>
    <s v="USD"/>
    <n v="1424116709"/>
    <n v="1421524709"/>
    <b v="0"/>
    <x v="73"/>
    <n v="30"/>
    <b v="1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90"/>
    <x v="0"/>
    <x v="0"/>
    <s v="USD"/>
    <n v="1482901546"/>
    <n v="1480309546"/>
    <b v="0"/>
    <x v="249"/>
    <n v="65.86"/>
    <b v="1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33"/>
    <x v="0"/>
    <x v="0"/>
    <s v="USD"/>
    <n v="1469329217"/>
    <n v="1466737217"/>
    <b v="0"/>
    <x v="5"/>
    <n v="31.91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147"/>
    <x v="0"/>
    <x v="12"/>
    <s v="EUR"/>
    <n v="1477422000"/>
    <n v="1472282956"/>
    <b v="0"/>
    <x v="33"/>
    <n v="19.46"/>
    <b v="1"/>
    <x v="4"/>
    <x v="12"/>
  </r>
  <r>
    <n v="857"/>
    <s v="A Reason To Breathe - DEBUT ALBUM"/>
    <s v="Modern Post-Hardcore/Electro music (Hardstyle, EDM, Trap, Dubstep, Dembow, House)."/>
    <x v="38"/>
    <n v="1200"/>
    <x v="8"/>
    <x v="0"/>
    <x v="3"/>
    <s v="EUR"/>
    <n v="1448463431"/>
    <n v="1444831031"/>
    <b v="0"/>
    <x v="54"/>
    <n v="50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124"/>
    <x v="0"/>
    <x v="1"/>
    <s v="GBP"/>
    <n v="1429138740"/>
    <n v="1426528418"/>
    <b v="0"/>
    <x v="88"/>
    <n v="22.74"/>
    <b v="1"/>
    <x v="4"/>
    <x v="12"/>
  </r>
  <r>
    <n v="859"/>
    <s v="Rise With Us Campaign"/>
    <s v="We are heading to the studio to create our second album and we want you to be right there with us!"/>
    <x v="23"/>
    <n v="4187"/>
    <x v="2"/>
    <x v="0"/>
    <x v="0"/>
    <s v="USD"/>
    <n v="1433376000"/>
    <n v="1430768468"/>
    <b v="0"/>
    <x v="15"/>
    <n v="42.72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82"/>
    <x v="2"/>
    <x v="0"/>
    <s v="USD"/>
    <n v="1385123713"/>
    <n v="1382528113"/>
    <b v="0"/>
    <x v="53"/>
    <n v="52.92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53"/>
    <x v="2"/>
    <x v="0"/>
    <s v="USD"/>
    <n v="1474067404"/>
    <n v="1471475404"/>
    <b v="0"/>
    <x v="84"/>
    <n v="50.5"/>
    <b v="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50"/>
    <x v="2"/>
    <x v="1"/>
    <s v="GBP"/>
    <n v="1384179548"/>
    <n v="1381583948"/>
    <b v="0"/>
    <x v="80"/>
    <n v="42.5"/>
    <b v="0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62"/>
    <x v="2"/>
    <x v="0"/>
    <s v="USD"/>
    <n v="1329014966"/>
    <n v="1326422966"/>
    <b v="0"/>
    <x v="81"/>
    <n v="18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72"/>
    <x v="2"/>
    <x v="0"/>
    <s v="USD"/>
    <n v="1381917540"/>
    <n v="1379990038"/>
    <b v="0"/>
    <x v="1"/>
    <n v="34.18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53"/>
    <x v="2"/>
    <x v="0"/>
    <s v="USD"/>
    <n v="1358361197"/>
    <n v="1353177197"/>
    <b v="0"/>
    <x v="84"/>
    <n v="22.5"/>
    <b v="0"/>
    <x v="4"/>
    <x v="13"/>
  </r>
  <r>
    <n v="866"/>
    <s v="California Dreamin' Tour 2015"/>
    <s v="Drivetime heads to Cali for summer tour supported by @Smoothjazz.com &amp; @JJZPhilly  #Spaghettini #The Roxy"/>
    <x v="8"/>
    <n v="640"/>
    <x v="82"/>
    <x v="2"/>
    <x v="0"/>
    <s v="USD"/>
    <n v="1425136200"/>
    <n v="1421853518"/>
    <b v="0"/>
    <x v="202"/>
    <n v="58.18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148"/>
    <x v="2"/>
    <x v="0"/>
    <s v="USD"/>
    <n v="1259643540"/>
    <n v="1254450706"/>
    <b v="0"/>
    <x v="202"/>
    <n v="109.18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50"/>
    <x v="2"/>
    <x v="0"/>
    <s v="USD"/>
    <n v="1389055198"/>
    <n v="1386463198"/>
    <b v="0"/>
    <x v="29"/>
    <n v="50"/>
    <b v="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81"/>
    <x v="2"/>
    <x v="0"/>
    <s v="USD"/>
    <n v="1365448657"/>
    <n v="1362860257"/>
    <b v="0"/>
    <x v="83"/>
    <n v="346.67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50"/>
    <x v="2"/>
    <x v="1"/>
    <s v="GBP"/>
    <n v="1377995523"/>
    <n v="1375403523"/>
    <b v="0"/>
    <x v="81"/>
    <n v="12.4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62"/>
    <x v="2"/>
    <x v="0"/>
    <s v="USD"/>
    <n v="1385735295"/>
    <n v="1383139695"/>
    <b v="0"/>
    <x v="8"/>
    <n v="27.08"/>
    <b v="0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60"/>
    <x v="2"/>
    <x v="0"/>
    <s v="USD"/>
    <n v="1299786527"/>
    <n v="1295898527"/>
    <b v="0"/>
    <x v="84"/>
    <n v="32.5"/>
    <b v="0"/>
    <x v="4"/>
    <x v="13"/>
  </r>
  <r>
    <n v="873"/>
    <s v="The Dreamer-An Original Jazz CD"/>
    <s v="Fall in love with &quot;The Dreamer&quot;, new original music from trumpeter Freddie Dunn!"/>
    <x v="8"/>
    <n v="45"/>
    <x v="60"/>
    <x v="2"/>
    <x v="0"/>
    <s v="USD"/>
    <n v="1352610040"/>
    <n v="1349150440"/>
    <b v="0"/>
    <x v="81"/>
    <n v="9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148"/>
    <x v="2"/>
    <x v="0"/>
    <s v="USD"/>
    <n v="1367676034"/>
    <n v="1365084034"/>
    <b v="0"/>
    <x v="64"/>
    <n v="34.76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50"/>
    <x v="2"/>
    <x v="0"/>
    <s v="USD"/>
    <n v="1442856131"/>
    <n v="1441128131"/>
    <b v="0"/>
    <x v="78"/>
    <n v="0"/>
    <b v="0"/>
    <x v="4"/>
    <x v="13"/>
  </r>
  <r>
    <n v="876"/>
    <s v="Sound Of Dobells"/>
    <s v="What was the greatest record shop ever?  DOBELLS!"/>
    <x v="189"/>
    <n v="1286"/>
    <x v="139"/>
    <x v="2"/>
    <x v="1"/>
    <s v="GBP"/>
    <n v="1359978927"/>
    <n v="1357127727"/>
    <b v="0"/>
    <x v="43"/>
    <n v="28.58"/>
    <b v="0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149"/>
    <x v="2"/>
    <x v="0"/>
    <s v="USD"/>
    <n v="1387479360"/>
    <n v="1384887360"/>
    <b v="0"/>
    <x v="60"/>
    <n v="46.59"/>
    <b v="0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60"/>
    <x v="2"/>
    <x v="0"/>
    <s v="USD"/>
    <n v="1293082524"/>
    <n v="1290490524"/>
    <b v="0"/>
    <x v="84"/>
    <n v="32.5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134"/>
    <x v="2"/>
    <x v="0"/>
    <s v="USD"/>
    <n v="1338321305"/>
    <n v="1336506905"/>
    <b v="0"/>
    <x v="209"/>
    <n v="21.47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56"/>
    <x v="2"/>
    <x v="0"/>
    <s v="USD"/>
    <n v="1351582938"/>
    <n v="1348731738"/>
    <b v="0"/>
    <x v="22"/>
    <n v="14.13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60"/>
    <x v="2"/>
    <x v="0"/>
    <s v="USD"/>
    <n v="1326520886"/>
    <n v="1322632886"/>
    <b v="0"/>
    <x v="29"/>
    <n v="30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68"/>
    <x v="2"/>
    <x v="0"/>
    <s v="USD"/>
    <n v="1315341550"/>
    <n v="1312490350"/>
    <b v="0"/>
    <x v="25"/>
    <n v="21.57"/>
    <b v="0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67"/>
    <x v="2"/>
    <x v="0"/>
    <s v="USD"/>
    <n v="1456957635"/>
    <n v="1451773635"/>
    <b v="0"/>
    <x v="54"/>
    <n v="83.38"/>
    <b v="0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60"/>
    <x v="2"/>
    <x v="0"/>
    <s v="USD"/>
    <n v="1336789860"/>
    <n v="1331666146"/>
    <b v="0"/>
    <x v="84"/>
    <n v="10"/>
    <b v="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150"/>
    <x v="2"/>
    <x v="0"/>
    <s v="USD"/>
    <n v="1483137311"/>
    <n v="1481322911"/>
    <b v="0"/>
    <x v="64"/>
    <n v="35.7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139"/>
    <x v="2"/>
    <x v="0"/>
    <s v="USD"/>
    <n v="1473972813"/>
    <n v="1471812813"/>
    <b v="0"/>
    <x v="63"/>
    <n v="29.29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50"/>
    <x v="2"/>
    <x v="0"/>
    <s v="USD"/>
    <n v="1338159655"/>
    <n v="1335567655"/>
    <b v="0"/>
    <x v="78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113"/>
    <x v="2"/>
    <x v="0"/>
    <s v="USD"/>
    <n v="1314856800"/>
    <n v="1311789885"/>
    <b v="0"/>
    <x v="80"/>
    <n v="18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114"/>
    <x v="2"/>
    <x v="0"/>
    <s v="USD"/>
    <n v="1412534943"/>
    <n v="1409942943"/>
    <b v="0"/>
    <x v="58"/>
    <n v="73.760000000000005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65"/>
    <x v="2"/>
    <x v="0"/>
    <s v="USD"/>
    <n v="1385055979"/>
    <n v="1382460379"/>
    <b v="0"/>
    <x v="80"/>
    <n v="31.25"/>
    <b v="0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56"/>
    <x v="2"/>
    <x v="0"/>
    <s v="USD"/>
    <n v="1408581930"/>
    <n v="1405989930"/>
    <b v="0"/>
    <x v="82"/>
    <n v="28.8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139"/>
    <x v="2"/>
    <x v="0"/>
    <s v="USD"/>
    <n v="1280635200"/>
    <n v="1273121283"/>
    <b v="0"/>
    <x v="57"/>
    <n v="143.82"/>
    <b v="0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54"/>
    <x v="2"/>
    <x v="0"/>
    <s v="USD"/>
    <n v="1427920363"/>
    <n v="1425331963"/>
    <b v="0"/>
    <x v="81"/>
    <n v="40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115"/>
    <x v="2"/>
    <x v="0"/>
    <s v="USD"/>
    <n v="1465169610"/>
    <n v="1462577610"/>
    <b v="0"/>
    <x v="28"/>
    <n v="147.81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53"/>
    <x v="2"/>
    <x v="0"/>
    <s v="USD"/>
    <n v="1287975829"/>
    <n v="1284087829"/>
    <b v="0"/>
    <x v="63"/>
    <n v="27.86"/>
    <b v="0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67"/>
    <x v="2"/>
    <x v="0"/>
    <s v="USD"/>
    <n v="1440734400"/>
    <n v="1438549026"/>
    <b v="0"/>
    <x v="250"/>
    <n v="44.44"/>
    <b v="0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50"/>
    <x v="2"/>
    <x v="0"/>
    <s v="USD"/>
    <n v="1354123908"/>
    <n v="1351528308"/>
    <b v="0"/>
    <x v="78"/>
    <n v="0"/>
    <b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56"/>
    <x v="2"/>
    <x v="0"/>
    <s v="USD"/>
    <n v="1326651110"/>
    <n v="1322763110"/>
    <b v="0"/>
    <x v="84"/>
    <n v="35"/>
    <b v="0"/>
    <x v="4"/>
    <x v="14"/>
  </r>
  <r>
    <n v="899"/>
    <s v="Lets get 48/14 pressed!!!"/>
    <s v="Lets get 48/14 pressed and in your cd players,ipods,blogs, and facebook status'. Lets get it everywhere!"/>
    <x v="47"/>
    <n v="280"/>
    <x v="121"/>
    <x v="2"/>
    <x v="0"/>
    <s v="USD"/>
    <n v="1306549362"/>
    <n v="1302661362"/>
    <b v="0"/>
    <x v="22"/>
    <n v="35"/>
    <b v="0"/>
    <x v="4"/>
    <x v="14"/>
  </r>
  <r>
    <n v="900"/>
    <s v="Project Revive: Protecting the Creative Impulse"/>
    <s v="With Project Revive, I aim to protect and nurture the creative impulse through music."/>
    <x v="10"/>
    <n v="21"/>
    <x v="50"/>
    <x v="2"/>
    <x v="0"/>
    <s v="USD"/>
    <n v="1459365802"/>
    <n v="1456777402"/>
    <b v="0"/>
    <x v="84"/>
    <n v="10.5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50"/>
    <x v="2"/>
    <x v="0"/>
    <s v="USD"/>
    <n v="1276024260"/>
    <n v="1272050914"/>
    <b v="0"/>
    <x v="78"/>
    <n v="0"/>
    <b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50"/>
    <x v="2"/>
    <x v="0"/>
    <s v="USD"/>
    <n v="1409412600"/>
    <n v="1404947422"/>
    <b v="0"/>
    <x v="83"/>
    <n v="30"/>
    <b v="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56"/>
    <x v="2"/>
    <x v="0"/>
    <s v="USD"/>
    <n v="1348367100"/>
    <n v="1346180780"/>
    <b v="0"/>
    <x v="80"/>
    <n v="40"/>
    <b v="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50"/>
    <x v="2"/>
    <x v="0"/>
    <s v="USD"/>
    <n v="1451786137"/>
    <n v="1449194137"/>
    <b v="0"/>
    <x v="83"/>
    <n v="50.33"/>
    <b v="0"/>
    <x v="4"/>
    <x v="13"/>
  </r>
  <r>
    <n v="905"/>
    <s v="Jazz For Everyone!"/>
    <s v="Working hard to get into the studio to record, produce, and edit my break out CD. I hope to realize my vision!"/>
    <x v="115"/>
    <n v="196"/>
    <x v="56"/>
    <x v="2"/>
    <x v="0"/>
    <s v="USD"/>
    <n v="1295847926"/>
    <n v="1290663926"/>
    <b v="0"/>
    <x v="79"/>
    <n v="32.67"/>
    <b v="0"/>
    <x v="4"/>
    <x v="13"/>
  </r>
  <r>
    <n v="906"/>
    <s v="24th Music Presents Channeling Motown (Live)"/>
    <s v="The DMV's most respected saxophonist pay tribute to Motown."/>
    <x v="36"/>
    <n v="0"/>
    <x v="50"/>
    <x v="2"/>
    <x v="0"/>
    <s v="USD"/>
    <n v="1394681590"/>
    <n v="1392093190"/>
    <b v="0"/>
    <x v="78"/>
    <n v="0"/>
    <b v="0"/>
    <x v="4"/>
    <x v="13"/>
  </r>
  <r>
    <n v="907"/>
    <s v="Greg Chambers Saxophone CD"/>
    <s v="Greg Chambers' self-titled CD needs support for post production, replication, and promotion."/>
    <x v="193"/>
    <n v="0"/>
    <x v="50"/>
    <x v="2"/>
    <x v="0"/>
    <s v="USD"/>
    <n v="1315715823"/>
    <n v="1313123823"/>
    <b v="0"/>
    <x v="78"/>
    <n v="0"/>
    <b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50"/>
    <x v="2"/>
    <x v="0"/>
    <s v="USD"/>
    <n v="1280206740"/>
    <n v="1276283655"/>
    <b v="0"/>
    <x v="78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56"/>
    <x v="2"/>
    <x v="0"/>
    <s v="USD"/>
    <n v="1343016000"/>
    <n v="1340296440"/>
    <b v="0"/>
    <x v="22"/>
    <n v="65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66"/>
    <x v="2"/>
    <x v="1"/>
    <s v="GBP"/>
    <n v="1488546319"/>
    <n v="1483362319"/>
    <b v="0"/>
    <x v="81"/>
    <n v="24.6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50"/>
    <x v="2"/>
    <x v="0"/>
    <s v="USD"/>
    <n v="1390522045"/>
    <n v="1388707645"/>
    <b v="0"/>
    <x v="78"/>
    <n v="0"/>
    <b v="0"/>
    <x v="4"/>
    <x v="13"/>
  </r>
  <r>
    <n v="912"/>
    <s v="Triad a new album by James Murrell"/>
    <s v="My new album will be called Triad, an album of original music performed by me &amp; guest musical artists."/>
    <x v="8"/>
    <n v="30"/>
    <x v="60"/>
    <x v="2"/>
    <x v="0"/>
    <s v="USD"/>
    <n v="1355197047"/>
    <n v="1350009447"/>
    <b v="0"/>
    <x v="84"/>
    <n v="15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113"/>
    <x v="2"/>
    <x v="0"/>
    <s v="USD"/>
    <n v="1336188019"/>
    <n v="1333596019"/>
    <b v="0"/>
    <x v="54"/>
    <n v="82.58"/>
    <b v="0"/>
    <x v="4"/>
    <x v="13"/>
  </r>
  <r>
    <n v="914"/>
    <s v="Soul Of Man Video Project"/>
    <s v="This project is for the making of a music video. All funds will go towards production costs for this event only."/>
    <x v="15"/>
    <n v="0"/>
    <x v="50"/>
    <x v="2"/>
    <x v="0"/>
    <s v="USD"/>
    <n v="1345918747"/>
    <n v="1343326747"/>
    <b v="0"/>
    <x v="78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52"/>
    <x v="2"/>
    <x v="0"/>
    <s v="USD"/>
    <n v="1330577940"/>
    <n v="1327853914"/>
    <b v="0"/>
    <x v="82"/>
    <n v="41.67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50"/>
    <x v="2"/>
    <x v="0"/>
    <s v="USD"/>
    <n v="1287723600"/>
    <n v="1284409734"/>
    <b v="0"/>
    <x v="78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60"/>
    <x v="2"/>
    <x v="0"/>
    <s v="USD"/>
    <n v="1405305000"/>
    <n v="1402612730"/>
    <b v="0"/>
    <x v="29"/>
    <n v="30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62"/>
    <x v="2"/>
    <x v="1"/>
    <s v="GBP"/>
    <n v="1417474761"/>
    <n v="1414879161"/>
    <b v="0"/>
    <x v="73"/>
    <n v="19.600000000000001"/>
    <b v="0"/>
    <x v="4"/>
    <x v="13"/>
  </r>
  <r>
    <n v="919"/>
    <s v="Jazz CD:  Out of The Blue"/>
    <s v="Cool jazz with a New Orleans flavor."/>
    <x v="22"/>
    <n v="100"/>
    <x v="60"/>
    <x v="2"/>
    <x v="0"/>
    <s v="USD"/>
    <n v="1355930645"/>
    <n v="1352906645"/>
    <b v="0"/>
    <x v="29"/>
    <n v="100"/>
    <b v="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50"/>
    <x v="2"/>
    <x v="0"/>
    <s v="USD"/>
    <n v="1384448822"/>
    <n v="1381853222"/>
    <b v="0"/>
    <x v="78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134"/>
    <x v="2"/>
    <x v="0"/>
    <s v="USD"/>
    <n v="1323666376"/>
    <n v="1320033976"/>
    <b v="0"/>
    <x v="9"/>
    <n v="231.75"/>
    <b v="0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70"/>
    <x v="2"/>
    <x v="0"/>
    <s v="USD"/>
    <n v="1412167393"/>
    <n v="1409143393"/>
    <b v="0"/>
    <x v="209"/>
    <n v="189.33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53"/>
    <x v="2"/>
    <x v="0"/>
    <s v="USD"/>
    <n v="1416614523"/>
    <n v="1414018923"/>
    <b v="0"/>
    <x v="79"/>
    <n v="55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57"/>
    <x v="2"/>
    <x v="0"/>
    <s v="USD"/>
    <n v="1360795069"/>
    <n v="1358203069"/>
    <b v="0"/>
    <x v="41"/>
    <n v="21.8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56"/>
    <x v="2"/>
    <x v="0"/>
    <s v="USD"/>
    <n v="1385590111"/>
    <n v="1382994511"/>
    <b v="0"/>
    <x v="81"/>
    <n v="32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50"/>
    <x v="2"/>
    <x v="0"/>
    <s v="USD"/>
    <n v="1278628800"/>
    <n v="1276043330"/>
    <b v="0"/>
    <x v="78"/>
    <n v="0"/>
    <b v="0"/>
    <x v="4"/>
    <x v="13"/>
  </r>
  <r>
    <n v="927"/>
    <s v="JETRO DA SILVA FUNK PROJECT"/>
    <s v="Studio CD/DVD Solo project of Pianist &amp; Keyboardist Jetro da Silva"/>
    <x v="22"/>
    <n v="0"/>
    <x v="50"/>
    <x v="2"/>
    <x v="0"/>
    <s v="USD"/>
    <n v="1337024695"/>
    <n v="1334432695"/>
    <b v="0"/>
    <x v="78"/>
    <n v="0"/>
    <b v="0"/>
    <x v="4"/>
    <x v="13"/>
  </r>
  <r>
    <n v="928"/>
    <s v="In a Jazzy Motown"/>
    <s v="A real Motown Backup singer on 22 gold and platinum albums headlines her own Jazz CD of Motown songs."/>
    <x v="107"/>
    <n v="1575"/>
    <x v="57"/>
    <x v="2"/>
    <x v="0"/>
    <s v="USD"/>
    <n v="1353196800"/>
    <n v="1348864913"/>
    <b v="0"/>
    <x v="33"/>
    <n v="56.25"/>
    <b v="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50"/>
    <x v="2"/>
    <x v="0"/>
    <s v="USD"/>
    <n v="1333946569"/>
    <n v="1331358169"/>
    <b v="0"/>
    <x v="78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151"/>
    <x v="2"/>
    <x v="0"/>
    <s v="USD"/>
    <n v="1277501520"/>
    <n v="1273874306"/>
    <b v="0"/>
    <x v="81"/>
    <n v="69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113"/>
    <x v="2"/>
    <x v="1"/>
    <s v="GBP"/>
    <n v="1395007200"/>
    <n v="1392021502"/>
    <b v="0"/>
    <x v="63"/>
    <n v="18.71"/>
    <b v="0"/>
    <x v="4"/>
    <x v="13"/>
  </r>
  <r>
    <n v="932"/>
    <s v="Mandy Harvey Christmas Album"/>
    <s v="Help me to create my 3rd album, a Christmas CD with 16 Holiday/Original favorites!"/>
    <x v="196"/>
    <n v="1381"/>
    <x v="77"/>
    <x v="2"/>
    <x v="0"/>
    <s v="USD"/>
    <n v="1363990545"/>
    <n v="1360106145"/>
    <b v="0"/>
    <x v="209"/>
    <n v="46.03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52"/>
    <x v="2"/>
    <x v="0"/>
    <s v="USD"/>
    <n v="1399867409"/>
    <n v="1394683409"/>
    <b v="0"/>
    <x v="84"/>
    <n v="60"/>
    <b v="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75"/>
    <x v="2"/>
    <x v="5"/>
    <s v="CAD"/>
    <n v="1399183200"/>
    <n v="1396633284"/>
    <b v="0"/>
    <x v="209"/>
    <n v="50.67"/>
    <b v="0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60"/>
    <x v="2"/>
    <x v="0"/>
    <s v="USD"/>
    <n v="1454054429"/>
    <n v="1451462429"/>
    <b v="0"/>
    <x v="84"/>
    <n v="25"/>
    <b v="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50"/>
    <x v="2"/>
    <x v="0"/>
    <s v="USD"/>
    <n v="1326916800"/>
    <n v="1323131689"/>
    <b v="0"/>
    <x v="78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60"/>
    <x v="2"/>
    <x v="0"/>
    <s v="USD"/>
    <n v="1383509357"/>
    <n v="1380913757"/>
    <b v="0"/>
    <x v="84"/>
    <n v="20"/>
    <b v="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50"/>
    <x v="2"/>
    <x v="0"/>
    <s v="USD"/>
    <n v="1346585448"/>
    <n v="1343993448"/>
    <b v="0"/>
    <x v="29"/>
    <n v="25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60"/>
    <x v="2"/>
    <x v="0"/>
    <s v="USD"/>
    <n v="1372622280"/>
    <n v="1369246738"/>
    <b v="0"/>
    <x v="84"/>
    <n v="20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123"/>
    <x v="2"/>
    <x v="0"/>
    <s v="USD"/>
    <n v="1439251926"/>
    <n v="1435363926"/>
    <b v="0"/>
    <x v="25"/>
    <n v="110.29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53"/>
    <x v="2"/>
    <x v="0"/>
    <s v="USD"/>
    <n v="1486693145"/>
    <n v="1484101145"/>
    <b v="0"/>
    <x v="162"/>
    <n v="37.450000000000003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114"/>
    <x v="2"/>
    <x v="0"/>
    <s v="USD"/>
    <n v="1455826460"/>
    <n v="1452716060"/>
    <b v="0"/>
    <x v="38"/>
    <n v="41.75"/>
    <b v="0"/>
    <x v="2"/>
    <x v="8"/>
  </r>
  <r>
    <n v="943"/>
    <s v="SleepMode"/>
    <s v="A mask for home or travel that will give you the best, undisturbed sleep of your life."/>
    <x v="9"/>
    <n v="289"/>
    <x v="54"/>
    <x v="2"/>
    <x v="0"/>
    <s v="USD"/>
    <n v="1480438905"/>
    <n v="1477843305"/>
    <b v="0"/>
    <x v="8"/>
    <n v="24.08"/>
    <b v="0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55"/>
    <x v="2"/>
    <x v="0"/>
    <s v="USD"/>
    <n v="1460988000"/>
    <n v="1458050450"/>
    <b v="0"/>
    <x v="93"/>
    <n v="69.41"/>
    <b v="0"/>
    <x v="2"/>
    <x v="8"/>
  </r>
  <r>
    <n v="945"/>
    <s v="CT BAND"/>
    <s v="Make your watch Smart ! CT Band is an ultra-thin, high-tech smart watch-strap awarded twice at CES 2017 las vegas"/>
    <x v="57"/>
    <n v="2484"/>
    <x v="53"/>
    <x v="2"/>
    <x v="6"/>
    <s v="EUR"/>
    <n v="1487462340"/>
    <n v="1482958626"/>
    <b v="0"/>
    <x v="38"/>
    <n v="155.25"/>
    <b v="0"/>
    <x v="2"/>
    <x v="8"/>
  </r>
  <r>
    <n v="946"/>
    <s v="OmniTrade Apron"/>
    <s v="Soft edged-Hard working. The perfect wearable organization for the home and professional shop."/>
    <x v="36"/>
    <n v="286"/>
    <x v="53"/>
    <x v="2"/>
    <x v="0"/>
    <s v="USD"/>
    <n v="1473444048"/>
    <n v="1470852048"/>
    <b v="0"/>
    <x v="81"/>
    <n v="57.2"/>
    <b v="0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50"/>
    <x v="2"/>
    <x v="0"/>
    <s v="USD"/>
    <n v="1467312306"/>
    <n v="1462128306"/>
    <b v="0"/>
    <x v="78"/>
    <n v="0"/>
    <b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81"/>
    <x v="2"/>
    <x v="9"/>
    <s v="EUR"/>
    <n v="1457812364"/>
    <n v="1455220364"/>
    <b v="0"/>
    <x v="22"/>
    <n v="60"/>
    <b v="0"/>
    <x v="2"/>
    <x v="8"/>
  </r>
  <r>
    <n v="949"/>
    <s v="INBED"/>
    <s v="Der INBED ist ein innovatives Multisensor-Wearable fÃ¼r die SturzprÃ¤vention motorisch eingeschrÃ¤nkter Personen."/>
    <x v="22"/>
    <n v="273"/>
    <x v="60"/>
    <x v="2"/>
    <x v="12"/>
    <s v="EUR"/>
    <n v="1456016576"/>
    <n v="1450832576"/>
    <b v="0"/>
    <x v="63"/>
    <n v="39"/>
    <b v="0"/>
    <x v="2"/>
    <x v="8"/>
  </r>
  <r>
    <n v="950"/>
    <s v="EZC Smartlight"/>
    <s v="Rider worn tail light brake light. Adheres to virtually any coat, jacket or vest. Stays on even when you get off."/>
    <x v="10"/>
    <n v="1402"/>
    <x v="58"/>
    <x v="2"/>
    <x v="5"/>
    <s v="CAD"/>
    <n v="1453053661"/>
    <n v="1450461661"/>
    <b v="0"/>
    <x v="54"/>
    <n v="58.42"/>
    <b v="0"/>
    <x v="2"/>
    <x v="8"/>
  </r>
  <r>
    <n v="951"/>
    <s v="Smart Harness"/>
    <s v="Revolutionizing the way we walk our dogs!"/>
    <x v="63"/>
    <n v="19195"/>
    <x v="151"/>
    <x v="2"/>
    <x v="0"/>
    <s v="USD"/>
    <n v="1465054872"/>
    <n v="1461166872"/>
    <b v="0"/>
    <x v="212"/>
    <n v="158.63999999999999"/>
    <b v="0"/>
    <x v="2"/>
    <x v="8"/>
  </r>
  <r>
    <n v="952"/>
    <s v="Audionoggin - Join the Earvolution"/>
    <s v="Audionoggin: Wireless personal surround sound for the athlete in everyone."/>
    <x v="197"/>
    <n v="19572"/>
    <x v="67"/>
    <x v="2"/>
    <x v="0"/>
    <s v="USD"/>
    <n v="1479483812"/>
    <n v="1476888212"/>
    <b v="0"/>
    <x v="193"/>
    <n v="99.8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60"/>
    <x v="2"/>
    <x v="0"/>
    <s v="USD"/>
    <n v="1422158199"/>
    <n v="1419566199"/>
    <b v="0"/>
    <x v="81"/>
    <n v="25.2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152"/>
    <x v="2"/>
    <x v="0"/>
    <s v="USD"/>
    <n v="1440100839"/>
    <n v="1436472039"/>
    <b v="0"/>
    <x v="196"/>
    <n v="89.19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52"/>
    <x v="2"/>
    <x v="0"/>
    <s v="USD"/>
    <n v="1473750300"/>
    <n v="1470294300"/>
    <b v="0"/>
    <x v="251"/>
    <n v="182.62"/>
    <b v="0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53"/>
    <x v="2"/>
    <x v="0"/>
    <s v="USD"/>
    <n v="1430081759"/>
    <n v="1424901359"/>
    <b v="0"/>
    <x v="57"/>
    <n v="50.65"/>
    <b v="0"/>
    <x v="2"/>
    <x v="8"/>
  </r>
  <r>
    <n v="957"/>
    <s v="DUALBAND, the Leather NFC Smart Watch Band"/>
    <s v="A Leather Smart watch Band, that NEVER needs to be charged for only $37!"/>
    <x v="14"/>
    <n v="233"/>
    <x v="53"/>
    <x v="2"/>
    <x v="0"/>
    <s v="USD"/>
    <n v="1479392133"/>
    <n v="1476710133"/>
    <b v="0"/>
    <x v="63"/>
    <n v="33.29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57"/>
    <x v="2"/>
    <x v="0"/>
    <s v="USD"/>
    <n v="1428641940"/>
    <n v="1426792563"/>
    <b v="0"/>
    <x v="57"/>
    <n v="51.82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115"/>
    <x v="2"/>
    <x v="0"/>
    <s v="USD"/>
    <n v="1421640665"/>
    <n v="1419048665"/>
    <b v="0"/>
    <x v="199"/>
    <n v="113.63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132"/>
    <x v="2"/>
    <x v="0"/>
    <s v="USD"/>
    <n v="1489500155"/>
    <n v="1485874955"/>
    <b v="0"/>
    <x v="101"/>
    <n v="136.46"/>
    <b v="0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72"/>
    <x v="2"/>
    <x v="0"/>
    <s v="USD"/>
    <n v="1487617200"/>
    <n v="1483634335"/>
    <b v="0"/>
    <x v="238"/>
    <n v="364.35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58"/>
    <x v="2"/>
    <x v="0"/>
    <s v="USD"/>
    <n v="1455210353"/>
    <n v="1451927153"/>
    <b v="0"/>
    <x v="77"/>
    <n v="19.239999999999998"/>
    <b v="0"/>
    <x v="2"/>
    <x v="8"/>
  </r>
  <r>
    <n v="963"/>
    <s v="The Ultimate Learning Center"/>
    <s v="WE are molding an educated, motivated, non violent GENERATION!"/>
    <x v="19"/>
    <n v="377"/>
    <x v="60"/>
    <x v="2"/>
    <x v="0"/>
    <s v="USD"/>
    <n v="1476717319"/>
    <n v="1473693319"/>
    <b v="0"/>
    <x v="82"/>
    <n v="41.8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60"/>
    <x v="2"/>
    <x v="5"/>
    <s v="CAD"/>
    <n v="1441119919"/>
    <n v="1437663919"/>
    <b v="0"/>
    <x v="60"/>
    <n v="30.31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60"/>
    <x v="2"/>
    <x v="0"/>
    <s v="USD"/>
    <n v="1477454340"/>
    <n v="1474676646"/>
    <b v="0"/>
    <x v="79"/>
    <n v="49.67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77"/>
    <x v="2"/>
    <x v="0"/>
    <s v="USD"/>
    <n v="1475766932"/>
    <n v="1473174932"/>
    <b v="0"/>
    <x v="209"/>
    <n v="59.2"/>
    <b v="0"/>
    <x v="2"/>
    <x v="8"/>
  </r>
  <r>
    <n v="967"/>
    <s v="Better Beanie"/>
    <s v="Better Beanie is the new therapeutic wearable designed to assist you while keeping your hands free."/>
    <x v="22"/>
    <n v="3562"/>
    <x v="82"/>
    <x v="2"/>
    <x v="0"/>
    <s v="USD"/>
    <n v="1461301574"/>
    <n v="1456121174"/>
    <b v="0"/>
    <x v="75"/>
    <n v="43.98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60"/>
    <x v="2"/>
    <x v="0"/>
    <s v="USD"/>
    <n v="1408134034"/>
    <n v="1405542034"/>
    <b v="0"/>
    <x v="80"/>
    <n v="26.5"/>
    <b v="0"/>
    <x v="2"/>
    <x v="8"/>
  </r>
  <r>
    <n v="969"/>
    <s v="Make 100 | Geek &amp; Chic: Smart Safety Jewelry."/>
    <s v="Geek &amp; Chic Smart Jewelry Collection, Wearables Meet Style!"/>
    <x v="11"/>
    <n v="14000"/>
    <x v="153"/>
    <x v="2"/>
    <x v="14"/>
    <s v="MXN"/>
    <n v="1486624607"/>
    <n v="1483773407"/>
    <b v="0"/>
    <x v="202"/>
    <n v="1272.73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132"/>
    <x v="2"/>
    <x v="5"/>
    <s v="CAD"/>
    <n v="1485147540"/>
    <n v="1481951853"/>
    <b v="0"/>
    <x v="25"/>
    <n v="16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50"/>
    <x v="2"/>
    <x v="0"/>
    <s v="USD"/>
    <n v="1433178060"/>
    <n v="1429290060"/>
    <b v="0"/>
    <x v="81"/>
    <n v="45.2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131"/>
    <x v="2"/>
    <x v="0"/>
    <s v="USD"/>
    <n v="1409813940"/>
    <n v="1407271598"/>
    <b v="0"/>
    <x v="43"/>
    <n v="153.88999999999999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53"/>
    <x v="2"/>
    <x v="0"/>
    <s v="USD"/>
    <n v="1447032093"/>
    <n v="1441844493"/>
    <b v="0"/>
    <x v="22"/>
    <n v="51.38"/>
    <b v="0"/>
    <x v="2"/>
    <x v="8"/>
  </r>
  <r>
    <n v="974"/>
    <s v="KneeJack"/>
    <s v="The device that allows those with artificial knees or arthritic knees to kneel down without putting pressure on their knees."/>
    <x v="63"/>
    <n v="280"/>
    <x v="60"/>
    <x v="2"/>
    <x v="0"/>
    <s v="USD"/>
    <n v="1458925156"/>
    <n v="1456336756"/>
    <b v="0"/>
    <x v="83"/>
    <n v="93.3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56"/>
    <x v="2"/>
    <x v="0"/>
    <s v="USD"/>
    <n v="1467132185"/>
    <n v="1461948185"/>
    <b v="0"/>
    <x v="54"/>
    <n v="108.63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53"/>
    <x v="2"/>
    <x v="2"/>
    <s v="AUD"/>
    <n v="1439515497"/>
    <n v="1435627497"/>
    <b v="0"/>
    <x v="59"/>
    <n v="160.5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122"/>
    <x v="2"/>
    <x v="15"/>
    <s v="EUR"/>
    <n v="1456094197"/>
    <n v="1453502197"/>
    <b v="0"/>
    <x v="8"/>
    <n v="75.75"/>
    <b v="0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80"/>
    <x v="2"/>
    <x v="11"/>
    <s v="SEK"/>
    <n v="1456385101"/>
    <n v="1453793101"/>
    <b v="0"/>
    <x v="252"/>
    <n v="790.84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154"/>
    <x v="2"/>
    <x v="0"/>
    <s v="USD"/>
    <n v="1466449140"/>
    <n v="1463392828"/>
    <b v="0"/>
    <x v="93"/>
    <n v="301.94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77"/>
    <x v="2"/>
    <x v="0"/>
    <s v="USD"/>
    <n v="1417387322"/>
    <n v="1413495722"/>
    <b v="0"/>
    <x v="162"/>
    <n v="47.94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50"/>
    <x v="2"/>
    <x v="0"/>
    <s v="USD"/>
    <n v="1407624222"/>
    <n v="1405032222"/>
    <b v="0"/>
    <x v="80"/>
    <n v="2.75"/>
    <b v="0"/>
    <x v="2"/>
    <x v="8"/>
  </r>
  <r>
    <n v="982"/>
    <s v="Smart 2-in-1 I-PHONE HANDLE/WALLETtm"/>
    <s v="revolutonary ultra-slim 2-in-1 Smart  2-in-1 I-PHONE handle/WALLETtm with 360 rotatiion"/>
    <x v="178"/>
    <n v="3"/>
    <x v="50"/>
    <x v="2"/>
    <x v="0"/>
    <s v="USD"/>
    <n v="1475431486"/>
    <n v="1472839486"/>
    <b v="0"/>
    <x v="83"/>
    <n v="1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75"/>
    <x v="2"/>
    <x v="3"/>
    <s v="EUR"/>
    <n v="1471985640"/>
    <n v="1469289685"/>
    <b v="0"/>
    <x v="122"/>
    <n v="171.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60"/>
    <x v="2"/>
    <x v="0"/>
    <s v="USD"/>
    <n v="1427507208"/>
    <n v="1424918808"/>
    <b v="0"/>
    <x v="83"/>
    <n v="35.3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52"/>
    <x v="2"/>
    <x v="12"/>
    <s v="EUR"/>
    <n v="1451602800"/>
    <n v="1449011610"/>
    <b v="0"/>
    <x v="23"/>
    <n v="82.09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55"/>
    <x v="2"/>
    <x v="1"/>
    <s v="GBP"/>
    <n v="1452384000"/>
    <n v="1447698300"/>
    <b v="0"/>
    <x v="23"/>
    <n v="110.87"/>
    <b v="0"/>
    <x v="2"/>
    <x v="8"/>
  </r>
  <r>
    <n v="987"/>
    <s v="Kidswatcher"/>
    <s v="Always know where your precious children are. Let them explore the world freely and in a secure way by using the Kidswatcher."/>
    <x v="63"/>
    <n v="6610"/>
    <x v="55"/>
    <x v="2"/>
    <x v="9"/>
    <s v="EUR"/>
    <n v="1403507050"/>
    <n v="1400051050"/>
    <b v="0"/>
    <x v="14"/>
    <n v="161.22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50"/>
    <x v="2"/>
    <x v="13"/>
    <s v="EUR"/>
    <n v="1475310825"/>
    <n v="1472718825"/>
    <b v="0"/>
    <x v="78"/>
    <n v="0"/>
    <b v="0"/>
    <x v="2"/>
    <x v="8"/>
  </r>
  <r>
    <n v="989"/>
    <s v="Power Rope"/>
    <s v="The most useful phone charger you will ever buy"/>
    <x v="3"/>
    <n v="1677"/>
    <x v="123"/>
    <x v="2"/>
    <x v="0"/>
    <s v="USD"/>
    <n v="1475101495"/>
    <n v="1472509495"/>
    <b v="0"/>
    <x v="58"/>
    <n v="52.41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50"/>
    <x v="2"/>
    <x v="0"/>
    <s v="USD"/>
    <n v="1409770164"/>
    <n v="1407178164"/>
    <b v="0"/>
    <x v="84"/>
    <n v="13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65"/>
    <x v="2"/>
    <x v="1"/>
    <s v="GBP"/>
    <n v="1468349460"/>
    <n v="1466186988"/>
    <b v="0"/>
    <x v="63"/>
    <n v="30.29"/>
    <b v="0"/>
    <x v="2"/>
    <x v="8"/>
  </r>
  <r>
    <n v="992"/>
    <s v="WairConditioning"/>
    <s v="The HOTTEST and COOLEST thing yet! WairConditioning... an entirely new level of comfortability!"/>
    <x v="57"/>
    <n v="467"/>
    <x v="50"/>
    <x v="2"/>
    <x v="0"/>
    <s v="USD"/>
    <n v="1462655519"/>
    <n v="1457475119"/>
    <b v="0"/>
    <x v="80"/>
    <n v="116.75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78"/>
    <x v="2"/>
    <x v="0"/>
    <s v="USD"/>
    <n v="1478926800"/>
    <n v="1476054568"/>
    <b v="0"/>
    <x v="193"/>
    <n v="89.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53"/>
    <x v="2"/>
    <x v="0"/>
    <s v="USD"/>
    <n v="1417388340"/>
    <n v="1412835530"/>
    <b v="0"/>
    <x v="202"/>
    <n v="424.45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113"/>
    <x v="2"/>
    <x v="0"/>
    <s v="USD"/>
    <n v="1417276800"/>
    <n v="1415140480"/>
    <b v="0"/>
    <x v="82"/>
    <n v="80.67"/>
    <b v="0"/>
    <x v="2"/>
    <x v="8"/>
  </r>
  <r>
    <n v="996"/>
    <s v="Social behavior in technical communities"/>
    <s v="Study the behaviour of technical communities by tracking their movement  through wearables"/>
    <x v="23"/>
    <n v="65"/>
    <x v="53"/>
    <x v="2"/>
    <x v="0"/>
    <s v="USD"/>
    <n v="1406474820"/>
    <n v="1403902060"/>
    <b v="0"/>
    <x v="81"/>
    <n v="13"/>
    <b v="0"/>
    <x v="2"/>
    <x v="8"/>
  </r>
  <r>
    <n v="997"/>
    <s v="iPhanny"/>
    <s v="The iPhanny keeps your iPhone 6 safe from bending in those dangerous pants pockets."/>
    <x v="10"/>
    <n v="65"/>
    <x v="60"/>
    <x v="2"/>
    <x v="0"/>
    <s v="USD"/>
    <n v="1417145297"/>
    <n v="1414549697"/>
    <b v="0"/>
    <x v="22"/>
    <n v="8.1300000000000008"/>
    <b v="0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155"/>
    <x v="2"/>
    <x v="5"/>
    <s v="CAD"/>
    <n v="1447909401"/>
    <n v="1444017801"/>
    <b v="0"/>
    <x v="194"/>
    <n v="153.43"/>
    <b v="0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59"/>
    <x v="2"/>
    <x v="5"/>
    <s v="CAD"/>
    <n v="1415865720"/>
    <n v="1413270690"/>
    <b v="0"/>
    <x v="244"/>
    <n v="292.08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53"/>
    <x v="1"/>
    <x v="0"/>
    <s v="USD"/>
    <n v="1489537560"/>
    <n v="1484357160"/>
    <b v="0"/>
    <x v="79"/>
    <n v="3304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3"/>
    <x v="1"/>
    <x v="1"/>
    <s v="GBP"/>
    <n v="1485796613"/>
    <n v="1481908613"/>
    <b v="0"/>
    <x v="80"/>
    <n v="1300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75"/>
    <x v="1"/>
    <x v="0"/>
    <s v="USD"/>
    <n v="1450331940"/>
    <n v="1447777514"/>
    <b v="0"/>
    <x v="19"/>
    <n v="134.55000000000001"/>
    <b v="0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63"/>
    <x v="1"/>
    <x v="6"/>
    <s v="EUR"/>
    <n v="1489680061"/>
    <n v="1487091661"/>
    <b v="0"/>
    <x v="41"/>
    <n v="214.07"/>
    <b v="0"/>
    <x v="2"/>
    <x v="8"/>
  </r>
  <r>
    <n v="1004"/>
    <s v="AllerGuarder: Bluetooth wristband helps food-allergy kids"/>
    <s v="Harnessing wearable technology as a powerful defense for food-allergy children."/>
    <x v="31"/>
    <n v="20552"/>
    <x v="133"/>
    <x v="1"/>
    <x v="0"/>
    <s v="USD"/>
    <n v="1455814827"/>
    <n v="1453222827"/>
    <b v="0"/>
    <x v="195"/>
    <n v="216.34"/>
    <b v="0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50"/>
    <x v="1"/>
    <x v="0"/>
    <s v="USD"/>
    <n v="1446217183"/>
    <n v="1443538783"/>
    <b v="0"/>
    <x v="253"/>
    <n v="932.31"/>
    <b v="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52"/>
    <x v="1"/>
    <x v="0"/>
    <s v="USD"/>
    <n v="1418368260"/>
    <n v="1417654672"/>
    <b v="0"/>
    <x v="22"/>
    <n v="29.25"/>
    <b v="0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56"/>
    <x v="1"/>
    <x v="0"/>
    <s v="USD"/>
    <n v="1481727623"/>
    <n v="1478095223"/>
    <b v="0"/>
    <x v="88"/>
    <n v="174.95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50"/>
    <x v="1"/>
    <x v="14"/>
    <s v="MXN"/>
    <n v="1482953115"/>
    <n v="1480361115"/>
    <b v="0"/>
    <x v="29"/>
    <n v="250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55"/>
    <x v="1"/>
    <x v="0"/>
    <s v="USD"/>
    <n v="1466346646"/>
    <n v="1463754646"/>
    <b v="0"/>
    <x v="21"/>
    <n v="65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50"/>
    <x v="1"/>
    <x v="0"/>
    <s v="USD"/>
    <n v="1473044340"/>
    <n v="1468180462"/>
    <b v="0"/>
    <x v="80"/>
    <n v="55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50"/>
    <x v="1"/>
    <x v="0"/>
    <s v="USD"/>
    <n v="1418938395"/>
    <n v="1415050395"/>
    <b v="0"/>
    <x v="29"/>
    <n v="75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57"/>
    <x v="1"/>
    <x v="0"/>
    <s v="USD"/>
    <n v="1485254052"/>
    <n v="1481366052"/>
    <b v="0"/>
    <x v="254"/>
    <n v="1389.36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31"/>
    <x v="1"/>
    <x v="0"/>
    <s v="USD"/>
    <n v="1451419200"/>
    <n v="1449000056"/>
    <b v="0"/>
    <x v="240"/>
    <n v="95.91"/>
    <b v="0"/>
    <x v="2"/>
    <x v="8"/>
  </r>
  <r>
    <n v="1014"/>
    <s v="CHEMION: The World's First Smart Glasses (Canceled)"/>
    <s v="CHEMION is an eyewear device that lets you show your creativity to the world."/>
    <x v="3"/>
    <n v="3060"/>
    <x v="134"/>
    <x v="1"/>
    <x v="0"/>
    <s v="USD"/>
    <n v="1420070615"/>
    <n v="1415750615"/>
    <b v="0"/>
    <x v="38"/>
    <n v="191.25"/>
    <b v="0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56"/>
    <x v="1"/>
    <x v="16"/>
    <s v="CHF"/>
    <n v="1448489095"/>
    <n v="1445893495"/>
    <b v="0"/>
    <x v="79"/>
    <n v="40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56"/>
    <x v="1"/>
    <x v="0"/>
    <s v="USD"/>
    <n v="1459992856"/>
    <n v="1456108456"/>
    <b v="0"/>
    <x v="44"/>
    <n v="74.790000000000006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61"/>
    <x v="1"/>
    <x v="0"/>
    <s v="USD"/>
    <n v="1448125935"/>
    <n v="1444666335"/>
    <b v="0"/>
    <x v="255"/>
    <n v="161.12"/>
    <b v="0"/>
    <x v="2"/>
    <x v="8"/>
  </r>
  <r>
    <n v="1018"/>
    <s v="Owl (Canceled)"/>
    <s v="Owl is a fitness tracker along with an accompanying iOS app, that is both fun and interactive for children."/>
    <x v="22"/>
    <n v="621"/>
    <x v="56"/>
    <x v="1"/>
    <x v="0"/>
    <s v="USD"/>
    <n v="1468496933"/>
    <n v="1465904933"/>
    <b v="0"/>
    <x v="63"/>
    <n v="88.71"/>
    <b v="0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53"/>
    <x v="1"/>
    <x v="0"/>
    <s v="USD"/>
    <n v="1423092149"/>
    <n v="1420500149"/>
    <b v="0"/>
    <x v="256"/>
    <n v="53.25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158"/>
    <x v="0"/>
    <x v="5"/>
    <s v="CAD"/>
    <n v="1433206020"/>
    <n v="1430617209"/>
    <b v="0"/>
    <x v="209"/>
    <n v="106.2"/>
    <b v="1"/>
    <x v="4"/>
    <x v="15"/>
  </r>
  <r>
    <n v="1021"/>
    <s v="Rick and Morty Album &amp; Music Video"/>
    <s v="Rick and Morty concept album written by Allie Goertz + music video directed by Paul B. Cummings!"/>
    <x v="9"/>
    <n v="10554.11"/>
    <x v="159"/>
    <x v="0"/>
    <x v="0"/>
    <s v="USD"/>
    <n v="1445054400"/>
    <n v="1443074571"/>
    <b v="1"/>
    <x v="257"/>
    <n v="22.08"/>
    <b v="1"/>
    <x v="4"/>
    <x v="15"/>
  </r>
  <r>
    <n v="1022"/>
    <s v="Sammy Bananas - Bootlegs Vol. 2!!"/>
    <s v="Help get four new bootlegs onto vinyl in the second installment of my series!"/>
    <x v="13"/>
    <n v="2298"/>
    <x v="41"/>
    <x v="0"/>
    <x v="0"/>
    <s v="USD"/>
    <n v="1431876677"/>
    <n v="1429284677"/>
    <b v="1"/>
    <x v="142"/>
    <n v="31.05"/>
    <b v="1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160"/>
    <x v="0"/>
    <x v="1"/>
    <s v="GBP"/>
    <n v="1434837861"/>
    <n v="1432245861"/>
    <b v="0"/>
    <x v="132"/>
    <n v="36.21"/>
    <b v="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17"/>
    <x v="0"/>
    <x v="11"/>
    <s v="SEK"/>
    <n v="1454248563"/>
    <n v="1451656563"/>
    <b v="1"/>
    <x v="42"/>
    <n v="388.98"/>
    <b v="1"/>
    <x v="4"/>
    <x v="15"/>
  </r>
  <r>
    <n v="1025"/>
    <s v="[NUREN] The New Renaissance"/>
    <s v="Jake Kaufman and Jessie Seely present THE WORLD'S FIRST VIRTUAL REALITY ROCK OPERA."/>
    <x v="54"/>
    <n v="76949.820000000007"/>
    <x v="5"/>
    <x v="0"/>
    <x v="0"/>
    <s v="USD"/>
    <n v="1426532437"/>
    <n v="1423944037"/>
    <b v="1"/>
    <x v="258"/>
    <n v="71.849999999999994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8"/>
    <x v="0"/>
    <x v="1"/>
    <s v="GBP"/>
    <n v="1459414016"/>
    <n v="1456480016"/>
    <b v="1"/>
    <x v="259"/>
    <n v="57.38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33"/>
    <x v="0"/>
    <x v="0"/>
    <s v="USD"/>
    <n v="1414025347"/>
    <n v="1411433347"/>
    <b v="1"/>
    <x v="112"/>
    <n v="69.67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16"/>
    <x v="0"/>
    <x v="1"/>
    <s v="GBP"/>
    <n v="1488830400"/>
    <n v="1484924605"/>
    <b v="1"/>
    <x v="260"/>
    <n v="45.99"/>
    <b v="1"/>
    <x v="4"/>
    <x v="15"/>
  </r>
  <r>
    <n v="1029"/>
    <s v="StrobeHouse presents Valborg 2015"/>
    <s v="We want to recreate last years massive Valborgparty in Lund but this time even bigger!"/>
    <x v="3"/>
    <n v="11176"/>
    <x v="20"/>
    <x v="0"/>
    <x v="11"/>
    <s v="SEK"/>
    <n v="1428184740"/>
    <n v="1423501507"/>
    <b v="0"/>
    <x v="261"/>
    <n v="79.260000000000005"/>
    <b v="1"/>
    <x v="4"/>
    <x v="15"/>
  </r>
  <r>
    <n v="1030"/>
    <s v="The Gothsicles - I FEEL SICLE"/>
    <s v="Help fund the latest Gothsicles mega-album, I FEEL SICLE!"/>
    <x v="13"/>
    <n v="6842"/>
    <x v="161"/>
    <x v="0"/>
    <x v="0"/>
    <s v="USD"/>
    <n v="1473680149"/>
    <n v="1472470549"/>
    <b v="0"/>
    <x v="180"/>
    <n v="43.03"/>
    <b v="1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13"/>
    <x v="0"/>
    <x v="0"/>
    <s v="USD"/>
    <n v="1450290010"/>
    <n v="1447698010"/>
    <b v="0"/>
    <x v="221"/>
    <n v="108.48"/>
    <b v="1"/>
    <x v="4"/>
    <x v="15"/>
  </r>
  <r>
    <n v="1032"/>
    <s v="Phantom Ship / Coastal (Album Preorder)"/>
    <s v="Ideal for living rooms and open spaces."/>
    <x v="105"/>
    <n v="5858.84"/>
    <x v="29"/>
    <x v="0"/>
    <x v="0"/>
    <s v="USD"/>
    <n v="1466697625"/>
    <n v="1464105625"/>
    <b v="0"/>
    <x v="93"/>
    <n v="61.03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33"/>
    <x v="0"/>
    <x v="1"/>
    <s v="GBP"/>
    <n v="1481564080"/>
    <n v="1479144880"/>
    <b v="0"/>
    <x v="74"/>
    <n v="50.59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22"/>
    <x v="0"/>
    <x v="0"/>
    <s v="USD"/>
    <n v="1470369540"/>
    <n v="1467604804"/>
    <b v="0"/>
    <x v="262"/>
    <n v="39.159999999999997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29"/>
    <x v="0"/>
    <x v="0"/>
    <s v="USD"/>
    <n v="1423668220"/>
    <n v="1421076220"/>
    <b v="0"/>
    <x v="88"/>
    <n v="65.16"/>
    <b v="1"/>
    <x v="4"/>
    <x v="15"/>
  </r>
  <r>
    <n v="1036"/>
    <s v="Bring Kyrstyn's Album to Life!"/>
    <s v="Help this Soulful &amp; Cinematic Glitch-Pop Songwriter Bring her Music to the World!  (And your Ears:)"/>
    <x v="37"/>
    <n v="5056.22"/>
    <x v="20"/>
    <x v="0"/>
    <x v="0"/>
    <s v="USD"/>
    <n v="1357545600"/>
    <n v="1354790790"/>
    <b v="0"/>
    <x v="263"/>
    <n v="23.96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21"/>
    <x v="0"/>
    <x v="0"/>
    <s v="USD"/>
    <n v="1431925200"/>
    <n v="1429991062"/>
    <b v="0"/>
    <x v="64"/>
    <n v="48.62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14"/>
    <x v="0"/>
    <x v="0"/>
    <s v="USD"/>
    <n v="1458362023"/>
    <n v="1455773623"/>
    <b v="0"/>
    <x v="42"/>
    <n v="35.74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30"/>
    <x v="0"/>
    <x v="0"/>
    <s v="USD"/>
    <n v="1481615940"/>
    <n v="1479436646"/>
    <b v="0"/>
    <x v="209"/>
    <n v="21.37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50"/>
    <x v="1"/>
    <x v="0"/>
    <s v="USD"/>
    <n v="1472317209"/>
    <n v="1469725209"/>
    <b v="0"/>
    <x v="29"/>
    <n v="250"/>
    <b v="0"/>
    <x v="5"/>
    <x v="16"/>
  </r>
  <r>
    <n v="1041"/>
    <s v="Industry Success Project (Canceled)"/>
    <s v="I am trying to document what it is like to plunge head first into the music/audio industry as an intern."/>
    <x v="45"/>
    <n v="0"/>
    <x v="50"/>
    <x v="1"/>
    <x v="0"/>
    <s v="USD"/>
    <n v="1406769992"/>
    <n v="1405041992"/>
    <b v="0"/>
    <x v="78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53"/>
    <x v="1"/>
    <x v="0"/>
    <s v="USD"/>
    <n v="1410516000"/>
    <n v="1406824948"/>
    <b v="0"/>
    <x v="29"/>
    <n v="10"/>
    <b v="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14"/>
    <x v="1"/>
    <x v="0"/>
    <s v="USD"/>
    <n v="1432101855"/>
    <n v="1429509855"/>
    <b v="0"/>
    <x v="264"/>
    <n v="29.24"/>
    <b v="0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50"/>
    <x v="1"/>
    <x v="0"/>
    <s v="USD"/>
    <n v="1425587220"/>
    <n v="1420668801"/>
    <b v="0"/>
    <x v="84"/>
    <n v="3"/>
    <b v="0"/>
    <x v="5"/>
    <x v="16"/>
  </r>
  <r>
    <n v="1045"/>
    <s v="In Case Of Emergency (Canceled)"/>
    <s v="In Case Of Emergency is a radio talk show for preppers, beginning preppers, and with preparedness in mind."/>
    <x v="3"/>
    <n v="266"/>
    <x v="56"/>
    <x v="1"/>
    <x v="0"/>
    <s v="USD"/>
    <n v="1408827550"/>
    <n v="1406235550"/>
    <b v="0"/>
    <x v="22"/>
    <n v="33.25"/>
    <b v="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50"/>
    <x v="1"/>
    <x v="12"/>
    <s v="EUR"/>
    <n v="1451161560"/>
    <n v="1447273560"/>
    <b v="0"/>
    <x v="78"/>
    <n v="0"/>
    <b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50"/>
    <x v="1"/>
    <x v="0"/>
    <s v="USD"/>
    <n v="1415219915"/>
    <n v="1412624315"/>
    <b v="0"/>
    <x v="29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60"/>
    <x v="1"/>
    <x v="0"/>
    <s v="USD"/>
    <n v="1474766189"/>
    <n v="1471310189"/>
    <b v="0"/>
    <x v="80"/>
    <n v="53"/>
    <b v="0"/>
    <x v="5"/>
    <x v="16"/>
  </r>
  <r>
    <n v="1049"/>
    <s v="J1 (Canceled)"/>
    <s v="------"/>
    <x v="14"/>
    <n v="0"/>
    <x v="50"/>
    <x v="1"/>
    <x v="0"/>
    <s v="USD"/>
    <n v="1455272445"/>
    <n v="1452680445"/>
    <b v="0"/>
    <x v="78"/>
    <n v="0"/>
    <b v="0"/>
    <x v="5"/>
    <x v="16"/>
  </r>
  <r>
    <n v="1050"/>
    <s v="The (Secular) Barbershop Podcast (Canceled)"/>
    <s v="Secularism is on the rise and I hear you.Talk to me."/>
    <x v="30"/>
    <n v="0"/>
    <x v="50"/>
    <x v="1"/>
    <x v="0"/>
    <s v="USD"/>
    <n v="1442257677"/>
    <n v="1439665677"/>
    <b v="0"/>
    <x v="78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50"/>
    <x v="1"/>
    <x v="0"/>
    <s v="USD"/>
    <n v="1409098825"/>
    <n v="1406679625"/>
    <b v="0"/>
    <x v="78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50"/>
    <x v="1"/>
    <x v="0"/>
    <s v="USD"/>
    <n v="1465243740"/>
    <n v="1461438495"/>
    <b v="0"/>
    <x v="78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60"/>
    <x v="1"/>
    <x v="0"/>
    <s v="USD"/>
    <n v="1488773332"/>
    <n v="1486613332"/>
    <b v="0"/>
    <x v="29"/>
    <n v="15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50"/>
    <x v="1"/>
    <x v="0"/>
    <s v="USD"/>
    <n v="1407708000"/>
    <n v="1405110399"/>
    <b v="0"/>
    <x v="78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50"/>
    <x v="1"/>
    <x v="0"/>
    <s v="USD"/>
    <n v="1457394545"/>
    <n v="1454802545"/>
    <b v="0"/>
    <x v="78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50"/>
    <x v="1"/>
    <x v="0"/>
    <s v="USD"/>
    <n v="1429892177"/>
    <n v="1424711777"/>
    <b v="0"/>
    <x v="78"/>
    <n v="0"/>
    <b v="0"/>
    <x v="5"/>
    <x v="16"/>
  </r>
  <r>
    <n v="1057"/>
    <s v="Support Independent Media (Canceled)"/>
    <s v="Sayin it Plain is a Independent Radio Show created to inform the public and empower the community."/>
    <x v="3"/>
    <n v="0"/>
    <x v="50"/>
    <x v="1"/>
    <x v="0"/>
    <s v="USD"/>
    <n v="1480888483"/>
    <n v="1478292883"/>
    <b v="0"/>
    <x v="78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50"/>
    <x v="1"/>
    <x v="0"/>
    <s v="USD"/>
    <n v="1427328000"/>
    <n v="1423777043"/>
    <b v="0"/>
    <x v="78"/>
    <n v="0"/>
    <b v="0"/>
    <x v="5"/>
    <x v="16"/>
  </r>
  <r>
    <n v="1059"/>
    <s v="Voice Over Artist (Canceled)"/>
    <s v="Turning myself into a vocal artist."/>
    <x v="184"/>
    <n v="0"/>
    <x v="50"/>
    <x v="1"/>
    <x v="0"/>
    <s v="USD"/>
    <n v="1426269456"/>
    <n v="1423681056"/>
    <b v="0"/>
    <x v="78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60"/>
    <x v="1"/>
    <x v="0"/>
    <s v="USD"/>
    <n v="1429134893"/>
    <n v="1426542893"/>
    <b v="0"/>
    <x v="29"/>
    <n v="50"/>
    <b v="0"/>
    <x v="5"/>
    <x v="16"/>
  </r>
  <r>
    <n v="1061"/>
    <s v="Chat Box 23 (Canceled)"/>
    <s v="T.O., Adi &amp; Mercedes discuss their point of views, women's issues &amp; Hollywood Hotties."/>
    <x v="23"/>
    <n v="0"/>
    <x v="50"/>
    <x v="1"/>
    <x v="0"/>
    <s v="USD"/>
    <n v="1462150800"/>
    <n v="1456987108"/>
    <b v="0"/>
    <x v="78"/>
    <n v="0"/>
    <b v="0"/>
    <x v="5"/>
    <x v="16"/>
  </r>
  <r>
    <n v="1062"/>
    <s v="RETURNING AT A LATER DATE"/>
    <s v="SEE US ON PATREON www.badgirlartwork.com"/>
    <x v="212"/>
    <n v="190"/>
    <x v="162"/>
    <x v="1"/>
    <x v="0"/>
    <s v="USD"/>
    <n v="1468351341"/>
    <n v="1467746541"/>
    <b v="0"/>
    <x v="80"/>
    <n v="47.5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50"/>
    <x v="1"/>
    <x v="0"/>
    <s v="USD"/>
    <n v="1472604262"/>
    <n v="1470012262"/>
    <b v="0"/>
    <x v="78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114"/>
    <x v="2"/>
    <x v="0"/>
    <s v="USD"/>
    <n v="1373174903"/>
    <n v="1369286903"/>
    <b v="0"/>
    <x v="252"/>
    <n v="65.67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56"/>
    <x v="2"/>
    <x v="2"/>
    <s v="AUD"/>
    <n v="1392800922"/>
    <n v="1390381722"/>
    <b v="0"/>
    <x v="81"/>
    <n v="16.2"/>
    <b v="0"/>
    <x v="6"/>
    <x v="17"/>
  </r>
  <r>
    <n v="1066"/>
    <s v="So I'm A Dark Lord"/>
    <s v="A parody of old school RPGs where you are a new Dark Lord on a quest to amass monsters and allies on your side."/>
    <x v="60"/>
    <n v="5051"/>
    <x v="56"/>
    <x v="2"/>
    <x v="0"/>
    <s v="USD"/>
    <n v="1375657582"/>
    <n v="1371769582"/>
    <b v="0"/>
    <x v="265"/>
    <n v="34.130000000000003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73"/>
    <x v="2"/>
    <x v="0"/>
    <s v="USD"/>
    <n v="1387657931"/>
    <n v="1385065931"/>
    <b v="0"/>
    <x v="73"/>
    <n v="13"/>
    <b v="0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50"/>
    <x v="2"/>
    <x v="0"/>
    <s v="USD"/>
    <n v="1460274864"/>
    <n v="1457686464"/>
    <b v="0"/>
    <x v="80"/>
    <n v="11.25"/>
    <b v="0"/>
    <x v="6"/>
    <x v="17"/>
  </r>
  <r>
    <n v="1069"/>
    <s v="Until The End (PC, Mac, and Linux)"/>
    <s v="A run-n-gun zombie survival game where you scavenge for items to make the night a little less scary."/>
    <x v="41"/>
    <n v="850"/>
    <x v="115"/>
    <x v="2"/>
    <x v="0"/>
    <s v="USD"/>
    <n v="1385447459"/>
    <n v="1382679059"/>
    <b v="0"/>
    <x v="64"/>
    <n v="40.479999999999997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60"/>
    <x v="2"/>
    <x v="0"/>
    <s v="USD"/>
    <n v="1349050622"/>
    <n v="1347322622"/>
    <b v="0"/>
    <x v="84"/>
    <n v="35"/>
    <b v="0"/>
    <x v="6"/>
    <x v="17"/>
  </r>
  <r>
    <n v="1071"/>
    <s v="DJ's Bane"/>
    <s v="I'm making a game where you choose how you want to kill the DJ, so you yourself can decide what music will be played at the party."/>
    <x v="213"/>
    <n v="0"/>
    <x v="50"/>
    <x v="2"/>
    <x v="10"/>
    <s v="NOK"/>
    <n v="1447787093"/>
    <n v="1445191493"/>
    <b v="0"/>
    <x v="78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50"/>
    <x v="2"/>
    <x v="0"/>
    <s v="USD"/>
    <n v="1391630297"/>
    <n v="1389038297"/>
    <b v="0"/>
    <x v="80"/>
    <n v="12.75"/>
    <b v="0"/>
    <x v="6"/>
    <x v="17"/>
  </r>
  <r>
    <n v="1073"/>
    <s v="Rainbow Ball to the Iphone"/>
    <s v="We want to bring our Game Rainbow Ball to the iphone and to do that we need a little help"/>
    <x v="47"/>
    <n v="10"/>
    <x v="60"/>
    <x v="2"/>
    <x v="0"/>
    <s v="USD"/>
    <n v="1318806541"/>
    <n v="1316214541"/>
    <b v="0"/>
    <x v="29"/>
    <n v="10"/>
    <b v="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52"/>
    <x v="2"/>
    <x v="0"/>
    <s v="USD"/>
    <n v="1388808545"/>
    <n v="1386216545"/>
    <b v="0"/>
    <x v="209"/>
    <n v="113.57"/>
    <b v="0"/>
    <x v="6"/>
    <x v="17"/>
  </r>
  <r>
    <n v="1075"/>
    <s v="Towers Of The Apocalypse"/>
    <s v="Fully 3D, post Apocalyptic themed tower defense video game. New take on the genre."/>
    <x v="28"/>
    <n v="45"/>
    <x v="62"/>
    <x v="2"/>
    <x v="0"/>
    <s v="USD"/>
    <n v="1336340516"/>
    <n v="1333748516"/>
    <b v="0"/>
    <x v="83"/>
    <n v="15"/>
    <b v="0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163"/>
    <x v="2"/>
    <x v="0"/>
    <s v="USD"/>
    <n v="1410426250"/>
    <n v="1405674250"/>
    <b v="0"/>
    <x v="266"/>
    <n v="48.28"/>
    <b v="0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129"/>
    <x v="2"/>
    <x v="0"/>
    <s v="USD"/>
    <n v="1452744011"/>
    <n v="1450152011"/>
    <b v="0"/>
    <x v="157"/>
    <n v="43.98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59"/>
    <x v="2"/>
    <x v="0"/>
    <s v="USD"/>
    <n v="1311309721"/>
    <n v="1307421721"/>
    <b v="0"/>
    <x v="81"/>
    <n v="9"/>
    <b v="0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56"/>
    <x v="2"/>
    <x v="12"/>
    <s v="EUR"/>
    <n v="1463232936"/>
    <n v="1461072936"/>
    <b v="0"/>
    <x v="59"/>
    <n v="37.67"/>
    <b v="0"/>
    <x v="6"/>
    <x v="17"/>
  </r>
  <r>
    <n v="1080"/>
    <s v="Skullforge: The Hunt"/>
    <s v="A fantasy action RPG which follows an elven ex-slave on a journey of magic, revenge, intrigue, and deceit."/>
    <x v="22"/>
    <n v="1821"/>
    <x v="114"/>
    <x v="2"/>
    <x v="0"/>
    <s v="USD"/>
    <n v="1399778333"/>
    <n v="1397186333"/>
    <b v="0"/>
    <x v="15"/>
    <n v="18.579999999999998"/>
    <b v="0"/>
    <x v="6"/>
    <x v="17"/>
  </r>
  <r>
    <n v="1081"/>
    <s v="The Creature"/>
    <s v="Finishing your last job before you retire until a disaster strikes the cargo ship can you survive The Creature?"/>
    <x v="118"/>
    <n v="12"/>
    <x v="50"/>
    <x v="2"/>
    <x v="0"/>
    <s v="USD"/>
    <n v="1422483292"/>
    <n v="1419891292"/>
    <b v="0"/>
    <x v="80"/>
    <n v="3"/>
    <b v="0"/>
    <x v="6"/>
    <x v="17"/>
  </r>
  <r>
    <n v="1082"/>
    <s v="T-Fighter: Code Name M - Mobile Edition"/>
    <s v="Challenge your trivia skills in this action oriented game against several opponents across time."/>
    <x v="3"/>
    <n v="56"/>
    <x v="60"/>
    <x v="2"/>
    <x v="0"/>
    <s v="USD"/>
    <n v="1344635088"/>
    <n v="1342043088"/>
    <b v="0"/>
    <x v="83"/>
    <n v="18.670000000000002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60"/>
    <x v="2"/>
    <x v="5"/>
    <s v="CAD"/>
    <n v="1406994583"/>
    <n v="1401810583"/>
    <b v="0"/>
    <x v="29"/>
    <n v="410"/>
    <b v="0"/>
    <x v="6"/>
    <x v="17"/>
  </r>
  <r>
    <n v="1084"/>
    <s v="My own channel"/>
    <s v="I want to start my own channel for gaming"/>
    <x v="131"/>
    <n v="0"/>
    <x v="50"/>
    <x v="2"/>
    <x v="0"/>
    <s v="USD"/>
    <n v="1407534804"/>
    <n v="1404942804"/>
    <b v="0"/>
    <x v="78"/>
    <n v="0"/>
    <b v="0"/>
    <x v="6"/>
    <x v="17"/>
  </r>
  <r>
    <n v="1085"/>
    <s v="Sun Dryd Studios"/>
    <s v="The new kid on the block. Re-imagining old games and creating new ones. Ship, Lazer, Rock is first."/>
    <x v="11"/>
    <n v="1026"/>
    <x v="56"/>
    <x v="2"/>
    <x v="5"/>
    <s v="CAD"/>
    <n v="1457967975"/>
    <n v="1455379575"/>
    <b v="0"/>
    <x v="82"/>
    <n v="114"/>
    <b v="0"/>
    <x v="6"/>
    <x v="17"/>
  </r>
  <r>
    <n v="1086"/>
    <s v="Cyber Universe Online"/>
    <s v="Humanity's future in the Galaxy"/>
    <x v="102"/>
    <n v="15"/>
    <x v="50"/>
    <x v="2"/>
    <x v="0"/>
    <s v="USD"/>
    <n v="1408913291"/>
    <n v="1406321291"/>
    <b v="0"/>
    <x v="84"/>
    <n v="7.5"/>
    <b v="0"/>
    <x v="6"/>
    <x v="17"/>
  </r>
  <r>
    <n v="1087"/>
    <s v="Idle Gamers"/>
    <s v="Idle gamers are the group of gamers worth watching play video games. We have a back log of video ideas and want to entertain you."/>
    <x v="184"/>
    <n v="0"/>
    <x v="50"/>
    <x v="2"/>
    <x v="0"/>
    <s v="USD"/>
    <n v="1402852087"/>
    <n v="1400260087"/>
    <b v="0"/>
    <x v="78"/>
    <n v="0"/>
    <b v="0"/>
    <x v="6"/>
    <x v="17"/>
  </r>
  <r>
    <n v="1088"/>
    <s v="Still Alive"/>
    <s v="A fresh twist on survival games. Intense, high-stakes 30 minute rounds for up to 10 players."/>
    <x v="101"/>
    <n v="6382.34"/>
    <x v="51"/>
    <x v="2"/>
    <x v="0"/>
    <s v="USD"/>
    <n v="1398366667"/>
    <n v="1395774667"/>
    <b v="0"/>
    <x v="206"/>
    <n v="43.42"/>
    <b v="0"/>
    <x v="6"/>
    <x v="17"/>
  </r>
  <r>
    <n v="1089"/>
    <s v="Farabel"/>
    <s v="Farabel is a single player turn-based fantasy strategy game for Mac/PC/Linux"/>
    <x v="36"/>
    <n v="1174"/>
    <x v="59"/>
    <x v="2"/>
    <x v="6"/>
    <s v="EUR"/>
    <n v="1435293175"/>
    <n v="1432701175"/>
    <b v="0"/>
    <x v="72"/>
    <n v="23.96"/>
    <b v="0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50"/>
    <x v="2"/>
    <x v="2"/>
    <s v="AUD"/>
    <n v="1432873653"/>
    <n v="1430281653"/>
    <b v="0"/>
    <x v="29"/>
    <n v="5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55"/>
    <x v="2"/>
    <x v="1"/>
    <s v="GBP"/>
    <n v="1460313672"/>
    <n v="1457725272"/>
    <b v="0"/>
    <x v="84"/>
    <n v="12.5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60"/>
    <x v="2"/>
    <x v="0"/>
    <s v="USD"/>
    <n v="1357432638"/>
    <n v="1354840638"/>
    <b v="0"/>
    <x v="63"/>
    <n v="3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51"/>
    <x v="2"/>
    <x v="5"/>
    <s v="CAD"/>
    <n v="1455232937"/>
    <n v="1453936937"/>
    <b v="0"/>
    <x v="80"/>
    <n v="10.56"/>
    <b v="0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82"/>
    <x v="2"/>
    <x v="0"/>
    <s v="USD"/>
    <n v="1318180033"/>
    <n v="1315588033"/>
    <b v="0"/>
    <x v="74"/>
    <n v="122"/>
    <b v="0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62"/>
    <x v="2"/>
    <x v="0"/>
    <s v="USD"/>
    <n v="1377867220"/>
    <n v="1375275220"/>
    <b v="0"/>
    <x v="225"/>
    <n v="267.81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82"/>
    <x v="2"/>
    <x v="0"/>
    <s v="USD"/>
    <n v="1412393400"/>
    <n v="1409747154"/>
    <b v="0"/>
    <x v="60"/>
    <n v="74.209999999999994"/>
    <b v="0"/>
    <x v="6"/>
    <x v="17"/>
  </r>
  <r>
    <n v="1097"/>
    <s v="Rabbly"/>
    <s v="Rabbly is action-adventure game. Is about a scientist going on an adventure, to find rare materials in another galaxy."/>
    <x v="57"/>
    <n v="47"/>
    <x v="50"/>
    <x v="2"/>
    <x v="0"/>
    <s v="USD"/>
    <n v="1393786877"/>
    <n v="1390330877"/>
    <b v="0"/>
    <x v="63"/>
    <n v="6.71"/>
    <b v="0"/>
    <x v="6"/>
    <x v="17"/>
  </r>
  <r>
    <n v="1098"/>
    <s v="Kick, Punch... Fireball"/>
    <s v="Kick, Punch... Fireball is an FPS type arena game set inside the fantasy world."/>
    <x v="31"/>
    <n v="1803"/>
    <x v="113"/>
    <x v="2"/>
    <x v="0"/>
    <s v="USD"/>
    <n v="1397413095"/>
    <n v="1394821095"/>
    <b v="0"/>
    <x v="19"/>
    <n v="81.95"/>
    <b v="0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60"/>
    <x v="2"/>
    <x v="1"/>
    <s v="GBP"/>
    <n v="1431547468"/>
    <n v="1428955468"/>
    <b v="0"/>
    <x v="29"/>
    <n v="25"/>
    <b v="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56"/>
    <x v="2"/>
    <x v="12"/>
    <s v="EUR"/>
    <n v="1455417571"/>
    <n v="1452825571"/>
    <b v="0"/>
    <x v="73"/>
    <n v="10"/>
    <b v="0"/>
    <x v="6"/>
    <x v="17"/>
  </r>
  <r>
    <n v="1101"/>
    <s v="Strain Wars"/>
    <s v="Different strains of marijuana leafs battling to the death to see which one is the top strain."/>
    <x v="57"/>
    <n v="41"/>
    <x v="50"/>
    <x v="2"/>
    <x v="0"/>
    <s v="USD"/>
    <n v="1468519920"/>
    <n v="1466188338"/>
    <b v="0"/>
    <x v="79"/>
    <n v="6.83"/>
    <b v="0"/>
    <x v="6"/>
    <x v="17"/>
  </r>
  <r>
    <n v="1102"/>
    <s v="Runers"/>
    <s v="Runers is a top-down rogue-like shooter where as you advance you create more powerful spells and fight fierce monsters and bosses."/>
    <x v="6"/>
    <n v="425"/>
    <x v="62"/>
    <x v="2"/>
    <x v="0"/>
    <s v="USD"/>
    <n v="1386568740"/>
    <n v="1383095125"/>
    <b v="0"/>
    <x v="54"/>
    <n v="17.71"/>
    <b v="0"/>
    <x v="6"/>
    <x v="17"/>
  </r>
  <r>
    <n v="1103"/>
    <s v="The Morgue"/>
    <s v="&quot;I go to work... I classify the bodies and store them accordingly... Sometimes I here noises... Other times is see her..."/>
    <x v="36"/>
    <n v="243"/>
    <x v="53"/>
    <x v="2"/>
    <x v="0"/>
    <s v="USD"/>
    <n v="1466227190"/>
    <n v="1461043190"/>
    <b v="0"/>
    <x v="41"/>
    <n v="16.2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62"/>
    <x v="2"/>
    <x v="1"/>
    <s v="GBP"/>
    <n v="1402480221"/>
    <n v="1399888221"/>
    <b v="0"/>
    <x v="77"/>
    <n v="80.3"/>
    <b v="0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50"/>
    <x v="2"/>
    <x v="0"/>
    <s v="USD"/>
    <n v="1395627327"/>
    <n v="1393038927"/>
    <b v="0"/>
    <x v="9"/>
    <n v="71.55"/>
    <b v="0"/>
    <x v="6"/>
    <x v="17"/>
  </r>
  <r>
    <n v="1106"/>
    <s v="Backyard Zombies"/>
    <s v="Collect coins and save civilians while you blast your way through tons of zombies! Unlock new characters and levels!"/>
    <x v="44"/>
    <n v="165"/>
    <x v="139"/>
    <x v="2"/>
    <x v="0"/>
    <s v="USD"/>
    <n v="1333557975"/>
    <n v="1330969575"/>
    <b v="0"/>
    <x v="63"/>
    <n v="23.5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50"/>
    <x v="2"/>
    <x v="0"/>
    <s v="USD"/>
    <n v="1406148024"/>
    <n v="1403556024"/>
    <b v="0"/>
    <x v="78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56"/>
    <x v="2"/>
    <x v="0"/>
    <s v="USD"/>
    <n v="1334326635"/>
    <n v="1329146235"/>
    <b v="0"/>
    <x v="64"/>
    <n v="34.880000000000003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50"/>
    <x v="2"/>
    <x v="0"/>
    <s v="USD"/>
    <n v="1479495790"/>
    <n v="1476900190"/>
    <b v="0"/>
    <x v="83"/>
    <n v="15"/>
    <b v="0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60"/>
    <x v="2"/>
    <x v="0"/>
    <s v="USD"/>
    <n v="1354919022"/>
    <n v="1352327022"/>
    <b v="0"/>
    <x v="202"/>
    <n v="23.18"/>
    <b v="0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50"/>
    <x v="2"/>
    <x v="0"/>
    <s v="USD"/>
    <n v="1452228790"/>
    <n v="1449636790"/>
    <b v="0"/>
    <x v="29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71"/>
    <x v="2"/>
    <x v="0"/>
    <s v="USD"/>
    <n v="1421656200"/>
    <n v="1416507211"/>
    <b v="0"/>
    <x v="267"/>
    <n v="100.23"/>
    <b v="0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60"/>
    <x v="2"/>
    <x v="1"/>
    <s v="GBP"/>
    <n v="1408058820"/>
    <n v="1405466820"/>
    <b v="0"/>
    <x v="29"/>
    <n v="5"/>
    <b v="0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50"/>
    <x v="2"/>
    <x v="1"/>
    <s v="GBP"/>
    <n v="1381306687"/>
    <n v="1378714687"/>
    <b v="0"/>
    <x v="83"/>
    <n v="3.3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50"/>
    <x v="2"/>
    <x v="0"/>
    <s v="USD"/>
    <n v="1459352495"/>
    <n v="1456764095"/>
    <b v="0"/>
    <x v="80"/>
    <n v="13.25"/>
    <b v="0"/>
    <x v="6"/>
    <x v="17"/>
  </r>
  <r>
    <n v="1116"/>
    <s v="Quest Remnants of Chaos"/>
    <s v="A medieval, post apocolyptic, Online, MMORPG. Class morphing, character customization game."/>
    <x v="69"/>
    <n v="178.52"/>
    <x v="50"/>
    <x v="2"/>
    <x v="0"/>
    <s v="USD"/>
    <n v="1339273208"/>
    <n v="1334089208"/>
    <b v="0"/>
    <x v="73"/>
    <n v="17.850000000000001"/>
    <b v="0"/>
    <x v="6"/>
    <x v="17"/>
  </r>
  <r>
    <n v="1117"/>
    <s v="Medieval Village"/>
    <s v="Experience the Medieval in your own village. Increase your village into a city and walk through the streets."/>
    <x v="28"/>
    <n v="83"/>
    <x v="59"/>
    <x v="2"/>
    <x v="12"/>
    <s v="EUR"/>
    <n v="1451053313"/>
    <n v="1448461313"/>
    <b v="0"/>
    <x v="22"/>
    <n v="10.3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53"/>
    <x v="2"/>
    <x v="2"/>
    <s v="AUD"/>
    <n v="1396666779"/>
    <n v="1394078379"/>
    <b v="0"/>
    <x v="83"/>
    <n v="36.3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50"/>
    <x v="2"/>
    <x v="0"/>
    <s v="USD"/>
    <n v="1396810864"/>
    <n v="1395687664"/>
    <b v="0"/>
    <x v="29"/>
    <n v="5"/>
    <b v="0"/>
    <x v="6"/>
    <x v="17"/>
  </r>
  <r>
    <n v="1120"/>
    <s v="PlanEt Ninjahwah"/>
    <s v="Planet Ninjahwah is a highly anticipated futuristic action adventure game that will blow your mind!!"/>
    <x v="31"/>
    <n v="0"/>
    <x v="50"/>
    <x v="2"/>
    <x v="0"/>
    <s v="USD"/>
    <n v="1319835400"/>
    <n v="1315947400"/>
    <b v="0"/>
    <x v="78"/>
    <n v="0"/>
    <b v="0"/>
    <x v="6"/>
    <x v="17"/>
  </r>
  <r>
    <n v="1121"/>
    <s v="Pwincess"/>
    <s v="An action packed, side scrolling, platform jumping, laser shooting ADVENTURE that will be fun for everyone."/>
    <x v="65"/>
    <n v="29"/>
    <x v="50"/>
    <x v="2"/>
    <x v="0"/>
    <s v="USD"/>
    <n v="1457904316"/>
    <n v="1455315916"/>
    <b v="0"/>
    <x v="81"/>
    <n v="5.8"/>
    <b v="0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50"/>
    <x v="2"/>
    <x v="1"/>
    <s v="GBP"/>
    <n v="1369932825"/>
    <n v="1368723225"/>
    <b v="0"/>
    <x v="78"/>
    <n v="0"/>
    <b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50"/>
    <x v="2"/>
    <x v="0"/>
    <s v="USD"/>
    <n v="1397910848"/>
    <n v="1395318848"/>
    <b v="0"/>
    <x v="83"/>
    <n v="3.67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50"/>
    <x v="2"/>
    <x v="0"/>
    <s v="USD"/>
    <n v="1430409651"/>
    <n v="1427817651"/>
    <b v="0"/>
    <x v="63"/>
    <n v="60.71"/>
    <b v="0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50"/>
    <x v="2"/>
    <x v="1"/>
    <s v="GBP"/>
    <n v="1443193130"/>
    <n v="1438009130"/>
    <b v="0"/>
    <x v="78"/>
    <n v="0"/>
    <b v="0"/>
    <x v="6"/>
    <x v="18"/>
  </r>
  <r>
    <n v="1126"/>
    <s v="GAMING TO LEARN"/>
    <s v="Imagine a science class where the teacher walks in a says &quot;Take out your cell phone and play a game.&quot;"/>
    <x v="13"/>
    <n v="10"/>
    <x v="60"/>
    <x v="2"/>
    <x v="0"/>
    <s v="USD"/>
    <n v="1468482694"/>
    <n v="1465890694"/>
    <b v="0"/>
    <x v="84"/>
    <n v="5"/>
    <b v="0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53"/>
    <x v="2"/>
    <x v="0"/>
    <s v="USD"/>
    <n v="1416000600"/>
    <n v="1413318600"/>
    <b v="0"/>
    <x v="23"/>
    <n v="25.43"/>
    <b v="0"/>
    <x v="6"/>
    <x v="18"/>
  </r>
  <r>
    <n v="1128"/>
    <s v="Flying Turds"/>
    <s v="#havingfunFTW"/>
    <x v="28"/>
    <n v="1"/>
    <x v="50"/>
    <x v="2"/>
    <x v="1"/>
    <s v="GBP"/>
    <n v="1407425717"/>
    <n v="1404833717"/>
    <b v="0"/>
    <x v="29"/>
    <n v="1"/>
    <b v="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50"/>
    <x v="2"/>
    <x v="0"/>
    <s v="USD"/>
    <n v="1465107693"/>
    <n v="1462515693"/>
    <b v="0"/>
    <x v="84"/>
    <n v="10.5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50"/>
    <x v="2"/>
    <x v="0"/>
    <s v="USD"/>
    <n v="1416963300"/>
    <n v="1411775700"/>
    <b v="0"/>
    <x v="83"/>
    <n v="3.67"/>
    <b v="0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50"/>
    <x v="2"/>
    <x v="2"/>
    <s v="AUD"/>
    <n v="1450993668"/>
    <n v="1448401668"/>
    <b v="0"/>
    <x v="78"/>
    <n v="0"/>
    <b v="0"/>
    <x v="6"/>
    <x v="18"/>
  </r>
  <r>
    <n v="1132"/>
    <s v="One"/>
    <s v="One is a simple mobile game about exploring the connections between all living things. Featuring hand-painted art."/>
    <x v="3"/>
    <n v="1438"/>
    <x v="51"/>
    <x v="2"/>
    <x v="5"/>
    <s v="CAD"/>
    <n v="1483238771"/>
    <n v="1480646771"/>
    <b v="0"/>
    <x v="62"/>
    <n v="110.62"/>
    <b v="0"/>
    <x v="6"/>
    <x v="18"/>
  </r>
  <r>
    <n v="1133"/>
    <s v="Ping"/>
    <s v="Ping is a simple game currently in the design process, where the player lives off of the power of their connection to the internet."/>
    <x v="9"/>
    <n v="20"/>
    <x v="60"/>
    <x v="2"/>
    <x v="1"/>
    <s v="GBP"/>
    <n v="1406799981"/>
    <n v="1404207981"/>
    <b v="0"/>
    <x v="29"/>
    <n v="20"/>
    <b v="0"/>
    <x v="6"/>
    <x v="18"/>
  </r>
  <r>
    <n v="1134"/>
    <s v="New Mario Bro's style game!"/>
    <s v="We are creating a new Mario Bro's style game called KFK:Original. It's challenging, fun and totally awesome!!!"/>
    <x v="31"/>
    <n v="1"/>
    <x v="50"/>
    <x v="2"/>
    <x v="2"/>
    <s v="AUD"/>
    <n v="1417235580"/>
    <n v="1416034228"/>
    <b v="0"/>
    <x v="29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62"/>
    <x v="2"/>
    <x v="12"/>
    <s v="EUR"/>
    <n v="1470527094"/>
    <n v="1467935094"/>
    <b v="0"/>
    <x v="29"/>
    <n v="50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52"/>
    <x v="2"/>
    <x v="6"/>
    <s v="EUR"/>
    <n v="1450541229"/>
    <n v="1447949229"/>
    <b v="0"/>
    <x v="79"/>
    <n v="45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67"/>
    <x v="2"/>
    <x v="0"/>
    <s v="USD"/>
    <n v="1461440421"/>
    <n v="1458848421"/>
    <b v="0"/>
    <x v="70"/>
    <n v="253.21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50"/>
    <x v="2"/>
    <x v="0"/>
    <s v="USD"/>
    <n v="1485035131"/>
    <n v="1483307131"/>
    <b v="0"/>
    <x v="80"/>
    <n v="31.25"/>
    <b v="0"/>
    <x v="6"/>
    <x v="18"/>
  </r>
  <r>
    <n v="1139"/>
    <s v="Soulwalker"/>
    <s v="Take control of the Void and bend it to your will as you perfect your strategy and amass your deck. The light gathers, your power grows"/>
    <x v="6"/>
    <n v="5"/>
    <x v="50"/>
    <x v="2"/>
    <x v="0"/>
    <s v="USD"/>
    <n v="1420100426"/>
    <n v="1417508426"/>
    <b v="0"/>
    <x v="29"/>
    <n v="5"/>
    <b v="0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50"/>
    <x v="2"/>
    <x v="1"/>
    <s v="GBP"/>
    <n v="1438859121"/>
    <n v="1436267121"/>
    <b v="0"/>
    <x v="78"/>
    <n v="0"/>
    <b v="0"/>
    <x v="6"/>
    <x v="18"/>
  </r>
  <r>
    <n v="1141"/>
    <s v="Arena Z - Zombie Survival"/>
    <s v="I think this will be a great game!"/>
    <x v="2"/>
    <n v="0"/>
    <x v="50"/>
    <x v="2"/>
    <x v="12"/>
    <s v="EUR"/>
    <n v="1436460450"/>
    <n v="1433868450"/>
    <b v="0"/>
    <x v="78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50"/>
    <x v="2"/>
    <x v="0"/>
    <s v="USD"/>
    <n v="1424131727"/>
    <n v="1421539727"/>
    <b v="0"/>
    <x v="78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50"/>
    <x v="2"/>
    <x v="0"/>
    <s v="USD"/>
    <n v="1450327126"/>
    <n v="1447735126"/>
    <b v="0"/>
    <x v="22"/>
    <n v="23.25"/>
    <b v="0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50"/>
    <x v="2"/>
    <x v="0"/>
    <s v="USD"/>
    <n v="1430281320"/>
    <n v="1427689320"/>
    <b v="0"/>
    <x v="78"/>
    <n v="0"/>
    <b v="0"/>
    <x v="7"/>
    <x v="19"/>
  </r>
  <r>
    <n v="1145"/>
    <s v="A FORK IN THE ROAD food truck"/>
    <s v="Emphasizing locally and responsibly raised ingredients, serving delicious food! I need your help."/>
    <x v="58"/>
    <n v="100"/>
    <x v="50"/>
    <x v="2"/>
    <x v="0"/>
    <s v="USD"/>
    <n v="1412272592"/>
    <n v="1407088592"/>
    <b v="0"/>
    <x v="29"/>
    <n v="100"/>
    <b v="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114"/>
    <x v="2"/>
    <x v="0"/>
    <s v="USD"/>
    <n v="1399071173"/>
    <n v="1395787973"/>
    <b v="0"/>
    <x v="8"/>
    <n v="44.17"/>
    <b v="0"/>
    <x v="7"/>
    <x v="19"/>
  </r>
  <r>
    <n v="1147"/>
    <s v="baked pugtato"/>
    <s v="amazing gourmet baked potato truck with variable options for everyone, its always been my dream, help me make it come true :)."/>
    <x v="31"/>
    <n v="0"/>
    <x v="50"/>
    <x v="2"/>
    <x v="5"/>
    <s v="CAD"/>
    <n v="1413760783"/>
    <n v="1408576783"/>
    <b v="0"/>
    <x v="78"/>
    <n v="0"/>
    <b v="0"/>
    <x v="7"/>
    <x v="19"/>
  </r>
  <r>
    <n v="1148"/>
    <s v="Warren's / Adilyn's Rollin' Bistro"/>
    <s v="New local (Louisville, KY.) food truck with a refreshing spin on rolling kitchens."/>
    <x v="36"/>
    <n v="73"/>
    <x v="50"/>
    <x v="2"/>
    <x v="0"/>
    <s v="USD"/>
    <n v="1480568781"/>
    <n v="1477973181"/>
    <b v="0"/>
    <x v="83"/>
    <n v="24.33"/>
    <b v="0"/>
    <x v="7"/>
    <x v="19"/>
  </r>
  <r>
    <n v="1149"/>
    <s v="The Floridian Food Truck"/>
    <s v="Bringing culturally diverse Floridian cuisine to the people!"/>
    <x v="63"/>
    <n v="75"/>
    <x v="50"/>
    <x v="2"/>
    <x v="0"/>
    <s v="USD"/>
    <n v="1466096566"/>
    <n v="1463504566"/>
    <b v="0"/>
    <x v="84"/>
    <n v="37.5"/>
    <b v="0"/>
    <x v="7"/>
    <x v="19"/>
  </r>
  <r>
    <n v="1150"/>
    <s v="Chef Po's Food Truck"/>
    <s v="Bringing delicious authentic and fusion Taiwanese Food to the West Coast."/>
    <x v="30"/>
    <n v="252"/>
    <x v="54"/>
    <x v="2"/>
    <x v="0"/>
    <s v="USD"/>
    <n v="1452293675"/>
    <n v="1447109675"/>
    <b v="0"/>
    <x v="79"/>
    <n v="42"/>
    <b v="0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50"/>
    <x v="2"/>
    <x v="0"/>
    <s v="USD"/>
    <n v="1441592863"/>
    <n v="1439000863"/>
    <b v="0"/>
    <x v="78"/>
    <n v="0"/>
    <b v="0"/>
    <x v="7"/>
    <x v="19"/>
  </r>
  <r>
    <n v="1152"/>
    <s v="Peruvian King Food Truck"/>
    <s v="Peruvian food truck with an LA twist."/>
    <x v="194"/>
    <n v="911"/>
    <x v="52"/>
    <x v="2"/>
    <x v="0"/>
    <s v="USD"/>
    <n v="1431709312"/>
    <n v="1429117312"/>
    <b v="0"/>
    <x v="41"/>
    <n v="60.73"/>
    <b v="0"/>
    <x v="7"/>
    <x v="19"/>
  </r>
  <r>
    <n v="1153"/>
    <s v="The Cold Spot Mobile Trailer"/>
    <s v="A mobile concession trailer for snow cones, ice cream, smoothies and more"/>
    <x v="6"/>
    <n v="50"/>
    <x v="60"/>
    <x v="2"/>
    <x v="0"/>
    <s v="USD"/>
    <n v="1434647305"/>
    <n v="1432055305"/>
    <b v="0"/>
    <x v="29"/>
    <n v="50"/>
    <b v="0"/>
    <x v="7"/>
    <x v="19"/>
  </r>
  <r>
    <n v="1154"/>
    <s v="Food Truck Funding"/>
    <s v="We're about to launch our first ever food truck to share our amazing food and we need your help! Be a part of our truck!"/>
    <x v="10"/>
    <n v="325"/>
    <x v="113"/>
    <x v="2"/>
    <x v="0"/>
    <s v="USD"/>
    <n v="1441507006"/>
    <n v="1438915006"/>
    <b v="0"/>
    <x v="83"/>
    <n v="108.3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60"/>
    <x v="2"/>
    <x v="0"/>
    <s v="USD"/>
    <n v="1408040408"/>
    <n v="1405448408"/>
    <b v="0"/>
    <x v="22"/>
    <n v="23.5"/>
    <b v="0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50"/>
    <x v="2"/>
    <x v="0"/>
    <s v="USD"/>
    <n v="1424742162"/>
    <n v="1422150162"/>
    <b v="0"/>
    <x v="78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53"/>
    <x v="2"/>
    <x v="0"/>
    <s v="USD"/>
    <n v="1417795480"/>
    <n v="1412607880"/>
    <b v="0"/>
    <x v="83"/>
    <n v="50.3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50"/>
    <x v="2"/>
    <x v="0"/>
    <s v="USD"/>
    <n v="1418091128"/>
    <n v="1415499128"/>
    <b v="0"/>
    <x v="83"/>
    <n v="11.67"/>
    <b v="0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50"/>
    <x v="2"/>
    <x v="0"/>
    <s v="USD"/>
    <n v="1435679100"/>
    <n v="1433006765"/>
    <b v="0"/>
    <x v="78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65"/>
    <x v="2"/>
    <x v="0"/>
    <s v="USD"/>
    <n v="1427510586"/>
    <n v="1424922186"/>
    <b v="0"/>
    <x v="10"/>
    <n v="60.7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50"/>
    <x v="2"/>
    <x v="0"/>
    <s v="USD"/>
    <n v="1432047989"/>
    <n v="1430233589"/>
    <b v="0"/>
    <x v="78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50"/>
    <x v="2"/>
    <x v="0"/>
    <s v="USD"/>
    <n v="1411662264"/>
    <n v="1408983864"/>
    <b v="0"/>
    <x v="84"/>
    <n v="17.5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50"/>
    <x v="2"/>
    <x v="0"/>
    <s v="USD"/>
    <n v="1407604920"/>
    <n v="1405012920"/>
    <b v="0"/>
    <x v="78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50"/>
    <x v="2"/>
    <x v="0"/>
    <s v="USD"/>
    <n v="1466270582"/>
    <n v="1463678582"/>
    <b v="0"/>
    <x v="78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70"/>
    <x v="2"/>
    <x v="0"/>
    <s v="USD"/>
    <n v="1404623330"/>
    <n v="1401685730"/>
    <b v="0"/>
    <x v="20"/>
    <n v="82.82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118"/>
    <x v="2"/>
    <x v="0"/>
    <s v="USD"/>
    <n v="1435291200"/>
    <n v="1432640342"/>
    <b v="0"/>
    <x v="22"/>
    <n v="358.88"/>
    <b v="0"/>
    <x v="7"/>
    <x v="19"/>
  </r>
  <r>
    <n v="1167"/>
    <s v="Empanada Express Food Truck"/>
    <s v="A mobile food truck serving up a Latino-inspired fusion cuisine using fresh, local, &amp; organic ingredients!"/>
    <x v="127"/>
    <n v="979"/>
    <x v="53"/>
    <x v="2"/>
    <x v="0"/>
    <s v="USD"/>
    <n v="1410543495"/>
    <n v="1407865095"/>
    <b v="0"/>
    <x v="38"/>
    <n v="61.19"/>
    <b v="0"/>
    <x v="7"/>
    <x v="19"/>
  </r>
  <r>
    <n v="1168"/>
    <s v="SiMpLy FreSH fOoD TrUck"/>
    <s v="Simply fresh farm to table on wheels working close with local farms to ensure the highest of quality of product ."/>
    <x v="102"/>
    <n v="1020"/>
    <x v="52"/>
    <x v="2"/>
    <x v="0"/>
    <s v="USD"/>
    <n v="1474507065"/>
    <n v="1471915065"/>
    <b v="0"/>
    <x v="83"/>
    <n v="340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50"/>
    <x v="2"/>
    <x v="0"/>
    <s v="USD"/>
    <n v="1424593763"/>
    <n v="1422001763"/>
    <b v="0"/>
    <x v="83"/>
    <n v="5.67"/>
    <b v="0"/>
    <x v="7"/>
    <x v="19"/>
  </r>
  <r>
    <n v="1170"/>
    <s v="Its A Rib Thing"/>
    <s v="They are sweet, sticky and incredibly addictive. People are left with a huge smile and a full stomach but still ask for more!!!"/>
    <x v="31"/>
    <n v="100"/>
    <x v="50"/>
    <x v="2"/>
    <x v="1"/>
    <s v="GBP"/>
    <n v="1433021171"/>
    <n v="1430429171"/>
    <b v="0"/>
    <x v="84"/>
    <n v="50"/>
    <b v="0"/>
    <x v="7"/>
    <x v="19"/>
  </r>
  <r>
    <n v="1171"/>
    <s v="The Mean Green Purple Machine"/>
    <s v="Tulsa's first true biodiesel, alternative energy powered food truck! Oh yeah, and delicious food!"/>
    <x v="31"/>
    <n v="25"/>
    <x v="50"/>
    <x v="2"/>
    <x v="0"/>
    <s v="USD"/>
    <n v="1415909927"/>
    <n v="1414351127"/>
    <b v="0"/>
    <x v="29"/>
    <n v="25"/>
    <b v="0"/>
    <x v="7"/>
    <x v="19"/>
  </r>
  <r>
    <n v="1172"/>
    <s v="let your dayz take you to the dogs."/>
    <s v="Bringing YOUR favorite dog recipes to the streets."/>
    <x v="7"/>
    <n v="0"/>
    <x v="50"/>
    <x v="2"/>
    <x v="0"/>
    <s v="USD"/>
    <n v="1408551752"/>
    <n v="1405959752"/>
    <b v="0"/>
    <x v="78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50"/>
    <x v="2"/>
    <x v="0"/>
    <s v="USD"/>
    <n v="1438576057"/>
    <n v="1435552057"/>
    <b v="0"/>
    <x v="29"/>
    <n v="30"/>
    <b v="0"/>
    <x v="7"/>
    <x v="19"/>
  </r>
  <r>
    <n v="1174"/>
    <s v="Give The Black Burro a Stable Stable"/>
    <s v="Help me purchase a parking space to be the Burro's permanant home, I need your help to raise $15,000!"/>
    <x v="36"/>
    <n v="886"/>
    <x v="52"/>
    <x v="2"/>
    <x v="0"/>
    <s v="USD"/>
    <n v="1462738327"/>
    <n v="1460146327"/>
    <b v="0"/>
    <x v="10"/>
    <n v="46.63"/>
    <b v="0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56"/>
    <x v="2"/>
    <x v="0"/>
    <s v="USD"/>
    <n v="1436981339"/>
    <n v="1434389339"/>
    <b v="0"/>
    <x v="82"/>
    <n v="65"/>
    <b v="0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50"/>
    <x v="2"/>
    <x v="2"/>
    <s v="AUD"/>
    <n v="1488805200"/>
    <n v="1484094498"/>
    <b v="0"/>
    <x v="29"/>
    <n v="10"/>
    <b v="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50"/>
    <x v="2"/>
    <x v="1"/>
    <s v="GBP"/>
    <n v="1413388296"/>
    <n v="1410796296"/>
    <b v="0"/>
    <x v="78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50"/>
    <x v="2"/>
    <x v="0"/>
    <s v="USD"/>
    <n v="1408225452"/>
    <n v="1405633452"/>
    <b v="0"/>
    <x v="29"/>
    <n v="5"/>
    <b v="0"/>
    <x v="7"/>
    <x v="19"/>
  </r>
  <r>
    <n v="1179"/>
    <s v="El Camion Roja"/>
    <s v="Mexican Style Food Truck, run by a Red Seal Chef, in a town with NO MEXICAN FOOD! That is a culinary emergency situation!"/>
    <x v="127"/>
    <n v="3200"/>
    <x v="62"/>
    <x v="2"/>
    <x v="5"/>
    <s v="CAD"/>
    <n v="1446052627"/>
    <n v="1443460627"/>
    <b v="0"/>
    <x v="81"/>
    <n v="640"/>
    <b v="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81"/>
    <x v="2"/>
    <x v="0"/>
    <s v="USD"/>
    <n v="1403983314"/>
    <n v="1400786514"/>
    <b v="0"/>
    <x v="268"/>
    <n v="69.12"/>
    <b v="0"/>
    <x v="7"/>
    <x v="19"/>
  </r>
  <r>
    <n v="1181"/>
    <s v="Gringo Loco Tacos Food Truck"/>
    <s v="Bringing the best tacos to the streets of Chicago!"/>
    <x v="63"/>
    <n v="4"/>
    <x v="50"/>
    <x v="2"/>
    <x v="0"/>
    <s v="USD"/>
    <n v="1425197321"/>
    <n v="1422605321"/>
    <b v="0"/>
    <x v="83"/>
    <n v="1.3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65"/>
    <x v="2"/>
    <x v="0"/>
    <s v="USD"/>
    <n v="1484239320"/>
    <n v="1482609088"/>
    <b v="0"/>
    <x v="80"/>
    <n v="10.5"/>
    <b v="0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65"/>
    <x v="2"/>
    <x v="0"/>
    <s v="USD"/>
    <n v="1478059140"/>
    <n v="1476391223"/>
    <b v="0"/>
    <x v="83"/>
    <n v="33.33"/>
    <b v="0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2"/>
    <x v="0"/>
    <x v="1"/>
    <s v="GBP"/>
    <n v="1486391011"/>
    <n v="1483712611"/>
    <b v="0"/>
    <x v="269"/>
    <n v="61.56"/>
    <b v="1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2"/>
    <x v="0"/>
    <x v="0"/>
    <s v="USD"/>
    <n v="1433736000"/>
    <n v="1430945149"/>
    <b v="0"/>
    <x v="112"/>
    <n v="118.74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13"/>
    <x v="0"/>
    <x v="1"/>
    <s v="GBP"/>
    <n v="1433198520"/>
    <n v="1430340195"/>
    <b v="0"/>
    <x v="252"/>
    <n v="65.08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3"/>
    <x v="0"/>
    <x v="0"/>
    <s v="USD"/>
    <n v="1431885600"/>
    <n v="1429133323"/>
    <b v="0"/>
    <x v="16"/>
    <n v="130.16"/>
    <b v="1"/>
    <x v="8"/>
    <x v="20"/>
  </r>
  <r>
    <n v="1188"/>
    <s v="Because Dance."/>
    <s v="A photobook of young dancers and their inspiring stories, photographed in beautiful and unique locations."/>
    <x v="13"/>
    <n v="3211"/>
    <x v="164"/>
    <x v="0"/>
    <x v="5"/>
    <s v="CAD"/>
    <n v="1482943740"/>
    <n v="1481129340"/>
    <b v="0"/>
    <x v="268"/>
    <n v="37.78"/>
    <b v="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29"/>
    <x v="0"/>
    <x v="0"/>
    <s v="USD"/>
    <n v="1467242995"/>
    <n v="1465428595"/>
    <b v="0"/>
    <x v="48"/>
    <n v="112.79"/>
    <b v="1"/>
    <x v="8"/>
    <x v="20"/>
  </r>
  <r>
    <n v="1190"/>
    <s v="The Reality Of Chronic Illness - The Book"/>
    <s v="A pairing of self portraiture and writing to shed light on the reality of life with chronic illness."/>
    <x v="2"/>
    <n v="675"/>
    <x v="165"/>
    <x v="0"/>
    <x v="0"/>
    <s v="USD"/>
    <n v="1409500725"/>
    <n v="1406908725"/>
    <b v="0"/>
    <x v="62"/>
    <n v="51.92"/>
    <b v="1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15"/>
    <x v="0"/>
    <x v="0"/>
    <s v="USD"/>
    <n v="1458480560"/>
    <n v="1455892160"/>
    <b v="0"/>
    <x v="51"/>
    <n v="89.24"/>
    <b v="1"/>
    <x v="8"/>
    <x v="20"/>
  </r>
  <r>
    <n v="1192"/>
    <s v="Other Worlds - A Make 100 Project"/>
    <s v="A macro landscape photography art book &amp; limited edition prints. A Make 100 project."/>
    <x v="213"/>
    <n v="290"/>
    <x v="166"/>
    <x v="0"/>
    <x v="1"/>
    <s v="GBP"/>
    <n v="1486814978"/>
    <n v="1484222978"/>
    <b v="0"/>
    <x v="41"/>
    <n v="19.329999999999998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3"/>
    <x v="0"/>
    <x v="0"/>
    <s v="USD"/>
    <n v="1460223453"/>
    <n v="1455043053"/>
    <b v="0"/>
    <x v="270"/>
    <n v="79.97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167"/>
    <x v="0"/>
    <x v="17"/>
    <s v="EUR"/>
    <n v="1428493379"/>
    <n v="1425901379"/>
    <b v="0"/>
    <x v="271"/>
    <n v="56.41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165"/>
    <x v="0"/>
    <x v="13"/>
    <s v="EUR"/>
    <n v="1450602000"/>
    <n v="1445415653"/>
    <b v="0"/>
    <x v="203"/>
    <n v="79.41"/>
    <b v="1"/>
    <x v="8"/>
    <x v="20"/>
  </r>
  <r>
    <n v="1196"/>
    <s v="NAKED IBIZA - A Large Scale Photography Book by Dylan Rosser"/>
    <s v="A book of male nudes photographed on location in Ibiza over the last 4 years."/>
    <x v="107"/>
    <n v="39137"/>
    <x v="168"/>
    <x v="0"/>
    <x v="1"/>
    <s v="GBP"/>
    <n v="1450467539"/>
    <n v="1447875539"/>
    <b v="0"/>
    <x v="272"/>
    <n v="76.44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169"/>
    <x v="0"/>
    <x v="0"/>
    <s v="USD"/>
    <n v="1465797540"/>
    <n v="1463155034"/>
    <b v="0"/>
    <x v="100"/>
    <n v="121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170"/>
    <x v="0"/>
    <x v="0"/>
    <s v="USD"/>
    <n v="1451530800"/>
    <n v="1448463086"/>
    <b v="0"/>
    <x v="157"/>
    <n v="54.62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7"/>
    <x v="0"/>
    <x v="1"/>
    <s v="GBP"/>
    <n v="1436380200"/>
    <n v="1433615400"/>
    <b v="0"/>
    <x v="82"/>
    <n v="299.22000000000003"/>
    <b v="1"/>
    <x v="8"/>
    <x v="20"/>
  </r>
  <r>
    <n v="1200"/>
    <s v="Modern Nomads"/>
    <s v="Modern Nomads Journal is an 88 page magazine style publication containing photo stories about Somalis in the Horn of Africa."/>
    <x v="225"/>
    <n v="6029"/>
    <x v="9"/>
    <x v="0"/>
    <x v="0"/>
    <s v="USD"/>
    <n v="1429183656"/>
    <n v="1427369256"/>
    <b v="0"/>
    <x v="273"/>
    <n v="58.53"/>
    <b v="1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21"/>
    <x v="0"/>
    <x v="1"/>
    <s v="GBP"/>
    <n v="1468593246"/>
    <n v="1466001246"/>
    <b v="0"/>
    <x v="112"/>
    <n v="55.37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171"/>
    <x v="0"/>
    <x v="2"/>
    <s v="AUD"/>
    <n v="1435388154"/>
    <n v="1432796154"/>
    <b v="0"/>
    <x v="197"/>
    <n v="183.8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21"/>
    <x v="0"/>
    <x v="0"/>
    <s v="USD"/>
    <n v="1433083527"/>
    <n v="1430491527"/>
    <b v="0"/>
    <x v="21"/>
    <n v="165.35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33"/>
    <x v="0"/>
    <x v="0"/>
    <s v="USD"/>
    <n v="1449205200"/>
    <n v="1445363833"/>
    <b v="0"/>
    <x v="7"/>
    <n v="234.79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7"/>
    <x v="0"/>
    <x v="12"/>
    <s v="EUR"/>
    <n v="1434197351"/>
    <n v="1431605351"/>
    <b v="0"/>
    <x v="95"/>
    <n v="211.48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41"/>
    <x v="0"/>
    <x v="15"/>
    <s v="EUR"/>
    <n v="1489238940"/>
    <n v="1486406253"/>
    <b v="0"/>
    <x v="58"/>
    <n v="32.340000000000003"/>
    <b v="1"/>
    <x v="8"/>
    <x v="20"/>
  </r>
  <r>
    <n v="1207"/>
    <s v="ITALIANA"/>
    <s v="A humanistic photo book about ancestral &amp; post-modern Italy."/>
    <x v="227"/>
    <n v="17396"/>
    <x v="3"/>
    <x v="0"/>
    <x v="13"/>
    <s v="EUR"/>
    <n v="1459418400"/>
    <n v="1456827573"/>
    <b v="0"/>
    <x v="261"/>
    <n v="123.38"/>
    <b v="1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19"/>
    <x v="0"/>
    <x v="0"/>
    <s v="USD"/>
    <n v="1458835264"/>
    <n v="1456246864"/>
    <b v="0"/>
    <x v="11"/>
    <n v="207.07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6"/>
    <x v="0"/>
    <x v="0"/>
    <s v="USD"/>
    <n v="1488053905"/>
    <n v="1485461905"/>
    <b v="0"/>
    <x v="67"/>
    <n v="138.26"/>
    <b v="1"/>
    <x v="8"/>
    <x v="20"/>
  </r>
  <r>
    <n v="1210"/>
    <s v="Det Andra GÃ¶teborg"/>
    <s v="En fotobok om livet i det enda andra GÃ¶teborg i vÃ¤rlden"/>
    <x v="22"/>
    <n v="50863"/>
    <x v="172"/>
    <x v="0"/>
    <x v="11"/>
    <s v="SEK"/>
    <n v="1433106000"/>
    <n v="1431124572"/>
    <b v="0"/>
    <x v="273"/>
    <n v="493.82"/>
    <b v="1"/>
    <x v="8"/>
    <x v="20"/>
  </r>
  <r>
    <n v="1211"/>
    <s v="500 Views of Japan"/>
    <s v="From 2010 to 2015, I took over 15 000 photos in Japan. Here's 500 of them. Landscape, city view, people and so much more!"/>
    <x v="28"/>
    <n v="1011"/>
    <x v="7"/>
    <x v="0"/>
    <x v="5"/>
    <s v="CAD"/>
    <n v="1465505261"/>
    <n v="1464209261"/>
    <b v="0"/>
    <x v="79"/>
    <n v="168.5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32"/>
    <x v="0"/>
    <x v="0"/>
    <s v="USD"/>
    <n v="1448586000"/>
    <n v="1447195695"/>
    <b v="0"/>
    <x v="183"/>
    <n v="38.869999999999997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21"/>
    <x v="0"/>
    <x v="1"/>
    <s v="GBP"/>
    <n v="1485886100"/>
    <n v="1482862100"/>
    <b v="0"/>
    <x v="52"/>
    <n v="61.53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88"/>
    <x v="0"/>
    <x v="0"/>
    <s v="USD"/>
    <n v="1433880605"/>
    <n v="1428696605"/>
    <b v="0"/>
    <x v="20"/>
    <n v="105.44"/>
    <b v="1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173"/>
    <x v="0"/>
    <x v="0"/>
    <s v="USD"/>
    <n v="1401487756"/>
    <n v="1398895756"/>
    <b v="0"/>
    <x v="274"/>
    <n v="71.59"/>
    <b v="1"/>
    <x v="8"/>
    <x v="20"/>
  </r>
  <r>
    <n v="1216"/>
    <s v="In Training: a book of Bonsai photographs"/>
    <s v="A fine art photography book taking a new look at the art of bonsai."/>
    <x v="32"/>
    <n v="20398"/>
    <x v="91"/>
    <x v="0"/>
    <x v="0"/>
    <s v="USD"/>
    <n v="1443826980"/>
    <n v="1441032457"/>
    <b v="0"/>
    <x v="147"/>
    <n v="91.88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33"/>
    <x v="0"/>
    <x v="0"/>
    <s v="USD"/>
    <n v="1468524340"/>
    <n v="1465932340"/>
    <b v="0"/>
    <x v="275"/>
    <n v="148.57"/>
    <b v="1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174"/>
    <x v="0"/>
    <x v="0"/>
    <s v="USD"/>
    <n v="1446346800"/>
    <n v="1443714800"/>
    <b v="0"/>
    <x v="30"/>
    <n v="174.21"/>
    <b v="1"/>
    <x v="8"/>
    <x v="20"/>
  </r>
  <r>
    <n v="1219"/>
    <s v="The Box"/>
    <s v="The Box is a fine art book of Ron Amato's innovative and seductive photography project."/>
    <x v="229"/>
    <n v="26024"/>
    <x v="175"/>
    <x v="0"/>
    <x v="0"/>
    <s v="USD"/>
    <n v="1476961513"/>
    <n v="1474369513"/>
    <b v="0"/>
    <x v="35"/>
    <n v="102.86"/>
    <b v="1"/>
    <x v="8"/>
    <x v="20"/>
  </r>
  <r>
    <n v="1220"/>
    <s v="All The People"/>
    <s v="A beautiful photo art book of portraits and conversations with people that may expand your idea of gender."/>
    <x v="36"/>
    <n v="15565"/>
    <x v="3"/>
    <x v="0"/>
    <x v="12"/>
    <s v="EUR"/>
    <n v="1440515112"/>
    <n v="1437923112"/>
    <b v="0"/>
    <x v="205"/>
    <n v="111.18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38"/>
    <x v="0"/>
    <x v="1"/>
    <s v="GBP"/>
    <n v="1480809600"/>
    <n v="1478431488"/>
    <b v="0"/>
    <x v="273"/>
    <n v="23.8"/>
    <b v="1"/>
    <x v="8"/>
    <x v="20"/>
  </r>
  <r>
    <n v="1222"/>
    <s v="Project Pilgrim"/>
    <s v="Project Pilgrim is my effort to work towards normalizing mental health."/>
    <x v="23"/>
    <n v="11215"/>
    <x v="176"/>
    <x v="0"/>
    <x v="5"/>
    <s v="CAD"/>
    <n v="1459483200"/>
    <n v="1456852647"/>
    <b v="0"/>
    <x v="276"/>
    <n v="81.27"/>
    <b v="1"/>
    <x v="8"/>
    <x v="20"/>
  </r>
  <r>
    <n v="1223"/>
    <s v="YOSEMITE PEOPLE"/>
    <s v="A photography book focusing on the people rather than the nature at Yosemite National Park."/>
    <x v="230"/>
    <n v="22197"/>
    <x v="20"/>
    <x v="0"/>
    <x v="0"/>
    <s v="USD"/>
    <n v="1478754909"/>
    <n v="1476159309"/>
    <b v="0"/>
    <x v="277"/>
    <n v="116.21"/>
    <b v="1"/>
    <x v="8"/>
    <x v="20"/>
  </r>
  <r>
    <n v="1224"/>
    <s v="&quot;I Dreamed Last Night&quot; Album (Canceled)"/>
    <s v="Modern Celtic influenced CD.  Help me finish what I started before the stroke."/>
    <x v="36"/>
    <n v="1060"/>
    <x v="113"/>
    <x v="1"/>
    <x v="0"/>
    <s v="USD"/>
    <n v="1402060302"/>
    <n v="1396876302"/>
    <b v="0"/>
    <x v="59"/>
    <n v="58.89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65"/>
    <x v="1"/>
    <x v="0"/>
    <s v="USD"/>
    <n v="1382478278"/>
    <n v="1377294278"/>
    <b v="0"/>
    <x v="83"/>
    <n v="44"/>
    <b v="0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65"/>
    <x v="1"/>
    <x v="0"/>
    <s v="USD"/>
    <n v="1398042000"/>
    <n v="1395089981"/>
    <b v="0"/>
    <x v="244"/>
    <n v="48.43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50"/>
    <x v="1"/>
    <x v="0"/>
    <s v="USD"/>
    <n v="1407394800"/>
    <n v="1404770616"/>
    <b v="0"/>
    <x v="78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29"/>
    <x v="1"/>
    <x v="0"/>
    <s v="USD"/>
    <n v="1317231008"/>
    <n v="1312047008"/>
    <b v="0"/>
    <x v="54"/>
    <n v="61.0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60"/>
    <x v="1"/>
    <x v="0"/>
    <s v="USD"/>
    <n v="1334592000"/>
    <n v="1331982127"/>
    <b v="0"/>
    <x v="29"/>
    <n v="25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50"/>
    <x v="1"/>
    <x v="0"/>
    <s v="USD"/>
    <n v="1298589630"/>
    <n v="1295997630"/>
    <b v="0"/>
    <x v="78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50"/>
    <x v="1"/>
    <x v="0"/>
    <s v="USD"/>
    <n v="1440723600"/>
    <n v="1436394968"/>
    <b v="0"/>
    <x v="78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60"/>
    <x v="1"/>
    <x v="0"/>
    <s v="USD"/>
    <n v="1381090870"/>
    <n v="1377030070"/>
    <b v="0"/>
    <x v="29"/>
    <n v="40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81"/>
    <x v="1"/>
    <x v="0"/>
    <s v="USD"/>
    <n v="1329864374"/>
    <n v="1328049974"/>
    <b v="0"/>
    <x v="79"/>
    <n v="19.329999999999998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50"/>
    <x v="1"/>
    <x v="1"/>
    <s v="GBP"/>
    <n v="1422903342"/>
    <n v="1420311342"/>
    <b v="0"/>
    <x v="78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56"/>
    <x v="1"/>
    <x v="0"/>
    <s v="USD"/>
    <n v="1387077299"/>
    <n v="1383621299"/>
    <b v="0"/>
    <x v="79"/>
    <n v="35"/>
    <b v="0"/>
    <x v="4"/>
    <x v="21"/>
  </r>
  <r>
    <n v="1236"/>
    <s v="&quot;Volando&quot; CD Release (Canceled)"/>
    <s v="Raising money to give the musicians their due."/>
    <x v="30"/>
    <n v="0"/>
    <x v="50"/>
    <x v="1"/>
    <x v="0"/>
    <s v="USD"/>
    <n v="1343491200"/>
    <n v="1342801164"/>
    <b v="0"/>
    <x v="78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50"/>
    <x v="1"/>
    <x v="0"/>
    <s v="USD"/>
    <n v="1345790865"/>
    <n v="1344062865"/>
    <b v="0"/>
    <x v="78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82"/>
    <x v="1"/>
    <x v="0"/>
    <s v="USD"/>
    <n v="1312641536"/>
    <n v="1310049536"/>
    <b v="0"/>
    <x v="83"/>
    <n v="59.33"/>
    <b v="0"/>
    <x v="4"/>
    <x v="21"/>
  </r>
  <r>
    <n v="1239"/>
    <s v="Help Calmenco! finance new CD and Tour (Canceled)"/>
    <s v="Please consider helping us with our new CD and Riverdance Tour"/>
    <x v="30"/>
    <n v="0"/>
    <x v="50"/>
    <x v="1"/>
    <x v="0"/>
    <s v="USD"/>
    <n v="1325804767"/>
    <n v="1323212767"/>
    <b v="0"/>
    <x v="78"/>
    <n v="0"/>
    <b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56"/>
    <x v="1"/>
    <x v="0"/>
    <s v="USD"/>
    <n v="1373665860"/>
    <n v="1368579457"/>
    <b v="0"/>
    <x v="22"/>
    <n v="30.13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76"/>
    <x v="1"/>
    <x v="0"/>
    <s v="USD"/>
    <n v="1414994340"/>
    <n v="1413057980"/>
    <b v="0"/>
    <x v="69"/>
    <n v="74.62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60"/>
    <x v="1"/>
    <x v="0"/>
    <s v="USD"/>
    <n v="1315747080"/>
    <n v="1314417502"/>
    <b v="0"/>
    <x v="29"/>
    <n v="5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51"/>
    <x v="1"/>
    <x v="0"/>
    <s v="USD"/>
    <n v="1310158800"/>
    <n v="1304888771"/>
    <b v="0"/>
    <x v="44"/>
    <n v="44.5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3"/>
    <x v="0"/>
    <x v="0"/>
    <s v="USD"/>
    <n v="1366664400"/>
    <n v="1363981723"/>
    <b v="1"/>
    <x v="43"/>
    <n v="46.13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28"/>
    <x v="0"/>
    <x v="0"/>
    <s v="USD"/>
    <n v="1402755834"/>
    <n v="1400163834"/>
    <b v="1"/>
    <x v="57"/>
    <n v="141.4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16"/>
    <x v="0"/>
    <x v="0"/>
    <s v="USD"/>
    <n v="1323136949"/>
    <n v="1319245349"/>
    <b v="1"/>
    <x v="162"/>
    <n v="75.48"/>
    <b v="1"/>
    <x v="4"/>
    <x v="11"/>
  </r>
  <r>
    <n v="1247"/>
    <s v="BRAIN DEAD to record debut EP with SLAYER producer!"/>
    <s v="BRAIN DEAD is going to record their debut EP and they need your help, Bozos!"/>
    <x v="8"/>
    <n v="4275"/>
    <x v="108"/>
    <x v="0"/>
    <x v="0"/>
    <s v="USD"/>
    <n v="1367823655"/>
    <n v="1365231655"/>
    <b v="1"/>
    <x v="133"/>
    <n v="85.5"/>
    <b v="1"/>
    <x v="4"/>
    <x v="11"/>
  </r>
  <r>
    <n v="1248"/>
    <s v="The Vandies // Full length album!"/>
    <s v="The Vandies make pop rock in glorious Portland, Oregon. Help us fund our first full length album!"/>
    <x v="30"/>
    <n v="3791"/>
    <x v="143"/>
    <x v="0"/>
    <x v="0"/>
    <s v="USD"/>
    <n v="1402642740"/>
    <n v="1399563953"/>
    <b v="1"/>
    <x v="211"/>
    <n v="64.25"/>
    <b v="1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3"/>
    <x v="0"/>
    <x v="0"/>
    <s v="USD"/>
    <n v="1341683211"/>
    <n v="1339091211"/>
    <b v="1"/>
    <x v="75"/>
    <n v="64.47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177"/>
    <x v="0"/>
    <x v="0"/>
    <s v="USD"/>
    <n v="1410017131"/>
    <n v="1406129131"/>
    <b v="1"/>
    <x v="278"/>
    <n v="118.2"/>
    <b v="1"/>
    <x v="4"/>
    <x v="11"/>
  </r>
  <r>
    <n v="1251"/>
    <s v="Jack Oblivian Harlan t Bobo Limes european tour"/>
    <s v="A tour of europe with 3 memphis artist, Jack Oblivian, Harlan T Bobo and Shawn Cripps."/>
    <x v="12"/>
    <n v="6108"/>
    <x v="21"/>
    <x v="0"/>
    <x v="0"/>
    <s v="USD"/>
    <n v="1316979167"/>
    <n v="1311795167"/>
    <b v="1"/>
    <x v="142"/>
    <n v="82.5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178"/>
    <x v="0"/>
    <x v="0"/>
    <s v="USD"/>
    <n v="1382658169"/>
    <n v="1380238969"/>
    <b v="1"/>
    <x v="261"/>
    <n v="34.17"/>
    <b v="1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179"/>
    <x v="0"/>
    <x v="0"/>
    <s v="USD"/>
    <n v="1409770107"/>
    <n v="1407178107"/>
    <b v="1"/>
    <x v="279"/>
    <n v="42.73"/>
    <b v="1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171"/>
    <x v="0"/>
    <x v="0"/>
    <s v="USD"/>
    <n v="1293857940"/>
    <n v="1288968886"/>
    <b v="1"/>
    <x v="261"/>
    <n v="94.49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180"/>
    <x v="0"/>
    <x v="0"/>
    <s v="USD"/>
    <n v="1385932652"/>
    <n v="1383337052"/>
    <b v="1"/>
    <x v="280"/>
    <n v="55.7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90"/>
    <x v="0"/>
    <x v="0"/>
    <s v="USD"/>
    <n v="1329084231"/>
    <n v="1326492231"/>
    <b v="1"/>
    <x v="281"/>
    <n v="98.03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181"/>
    <x v="0"/>
    <x v="0"/>
    <s v="USD"/>
    <n v="1301792590"/>
    <n v="1297562590"/>
    <b v="1"/>
    <x v="282"/>
    <n v="92.1"/>
    <b v="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182"/>
    <x v="0"/>
    <x v="0"/>
    <s v="USD"/>
    <n v="1377960012"/>
    <n v="1375368012"/>
    <b v="1"/>
    <x v="283"/>
    <n v="38.18"/>
    <b v="1"/>
    <x v="4"/>
    <x v="11"/>
  </r>
  <r>
    <n v="1259"/>
    <s v="Help Falling From One complete their CD!!!"/>
    <s v="Falling From One is currently in the studio recording their first CD and they need your help!"/>
    <x v="30"/>
    <n v="2606"/>
    <x v="3"/>
    <x v="0"/>
    <x v="0"/>
    <s v="USD"/>
    <n v="1402286340"/>
    <n v="1399504664"/>
    <b v="1"/>
    <x v="93"/>
    <n v="27.15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35"/>
    <x v="0"/>
    <x v="0"/>
    <s v="USD"/>
    <n v="1393445620"/>
    <n v="1390853620"/>
    <b v="1"/>
    <x v="142"/>
    <n v="50.69"/>
    <b v="1"/>
    <x v="4"/>
    <x v="11"/>
  </r>
  <r>
    <n v="1261"/>
    <s v="The Puget EP's Vinyl Release"/>
    <s v="We just recorded a stellar EP and we're trying to put it out on vinyl.  Can you help these punx out?"/>
    <x v="13"/>
    <n v="2025"/>
    <x v="7"/>
    <x v="0"/>
    <x v="0"/>
    <s v="USD"/>
    <n v="1390983227"/>
    <n v="1388391227"/>
    <b v="1"/>
    <x v="47"/>
    <n v="38.94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105"/>
    <x v="0"/>
    <x v="5"/>
    <s v="CAD"/>
    <n v="1392574692"/>
    <n v="1389982692"/>
    <b v="1"/>
    <x v="217"/>
    <n v="77.64"/>
    <b v="1"/>
    <x v="4"/>
    <x v="11"/>
  </r>
  <r>
    <n v="1263"/>
    <s v="New Tropic Bombs EP ~ &quot;Return to Bomber Bay&quot;"/>
    <s v="A fresh batch of chaos from Toledo, Ohio's reggae-rockers, Tropic Bombs!"/>
    <x v="15"/>
    <n v="1785"/>
    <x v="17"/>
    <x v="0"/>
    <x v="0"/>
    <s v="USD"/>
    <n v="1396054800"/>
    <n v="1393034470"/>
    <b v="1"/>
    <x v="14"/>
    <n v="43.54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183"/>
    <x v="0"/>
    <x v="0"/>
    <s v="USD"/>
    <n v="1383062083"/>
    <n v="1380556483"/>
    <b v="1"/>
    <x v="69"/>
    <n v="31.82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17"/>
    <x v="0"/>
    <x v="0"/>
    <s v="USD"/>
    <n v="1291131815"/>
    <n v="1287071015"/>
    <b v="1"/>
    <x v="36"/>
    <n v="63.18"/>
    <b v="1"/>
    <x v="4"/>
    <x v="11"/>
  </r>
  <r>
    <n v="1266"/>
    <s v="Sensory Station's First EP"/>
    <s v="We are looking to record our first EP produced by Aaron Harris (ISIS/Palms) at Studio West."/>
    <x v="196"/>
    <n v="9545"/>
    <x v="8"/>
    <x v="0"/>
    <x v="0"/>
    <s v="USD"/>
    <n v="1389474145"/>
    <n v="1386882145"/>
    <b v="1"/>
    <x v="133"/>
    <n v="190.9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21"/>
    <x v="0"/>
    <x v="0"/>
    <s v="USD"/>
    <n v="1374674558"/>
    <n v="1372082558"/>
    <b v="1"/>
    <x v="180"/>
    <n v="140.86000000000001"/>
    <b v="1"/>
    <x v="4"/>
    <x v="11"/>
  </r>
  <r>
    <n v="1268"/>
    <s v="Full Devil Jacket 2nd Album Release"/>
    <s v="Full Devil Jacket Is releasing their first record in over 12 yrs and we want you to be a part of it!"/>
    <x v="14"/>
    <n v="14000"/>
    <x v="16"/>
    <x v="0"/>
    <x v="0"/>
    <s v="USD"/>
    <n v="1379708247"/>
    <n v="1377116247"/>
    <b v="1"/>
    <x v="0"/>
    <n v="76.9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15"/>
    <x v="0"/>
    <x v="0"/>
    <s v="USD"/>
    <n v="1460764800"/>
    <n v="1458157512"/>
    <b v="1"/>
    <x v="190"/>
    <n v="99.16"/>
    <b v="1"/>
    <x v="4"/>
    <x v="11"/>
  </r>
  <r>
    <n v="1270"/>
    <s v="Resolution15 records their next album, Svaha"/>
    <s v="We make awake metal using violins in place of guitars and want to record a full length album."/>
    <x v="3"/>
    <n v="11472"/>
    <x v="41"/>
    <x v="0"/>
    <x v="0"/>
    <s v="USD"/>
    <n v="1332704042"/>
    <n v="1327523642"/>
    <b v="1"/>
    <x v="39"/>
    <n v="67.88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21"/>
    <x v="0"/>
    <x v="0"/>
    <s v="USD"/>
    <n v="1384363459"/>
    <n v="1381767859"/>
    <b v="1"/>
    <x v="162"/>
    <n v="246.29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6"/>
    <x v="0"/>
    <x v="0"/>
    <s v="USD"/>
    <n v="1276574400"/>
    <n v="1270576379"/>
    <b v="1"/>
    <x v="33"/>
    <n v="189.29"/>
    <b v="1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3"/>
    <x v="0"/>
    <x v="5"/>
    <s v="CAD"/>
    <n v="1409506291"/>
    <n v="1406914291"/>
    <b v="1"/>
    <x v="241"/>
    <n v="76.67"/>
    <b v="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19"/>
    <x v="0"/>
    <x v="0"/>
    <s v="USD"/>
    <n v="1346344425"/>
    <n v="1343320425"/>
    <b v="1"/>
    <x v="284"/>
    <n v="82.96"/>
    <b v="1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184"/>
    <x v="0"/>
    <x v="0"/>
    <s v="USD"/>
    <n v="1375908587"/>
    <n v="1372884587"/>
    <b v="1"/>
    <x v="285"/>
    <n v="62.52"/>
    <b v="1"/>
    <x v="4"/>
    <x v="11"/>
  </r>
  <r>
    <n v="1276"/>
    <s v="MR. DREAM GOES TO JAIL"/>
    <s v="Sponsor this Brooklyn punk band's debut seven-inch, MR. DREAM GOES TO JAIL."/>
    <x v="9"/>
    <n v="3132.63"/>
    <x v="3"/>
    <x v="0"/>
    <x v="0"/>
    <s v="USD"/>
    <n v="1251777600"/>
    <n v="1247504047"/>
    <b v="1"/>
    <x v="32"/>
    <n v="46.07"/>
    <b v="1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6"/>
    <x v="0"/>
    <x v="0"/>
    <s v="USD"/>
    <n v="1346765347"/>
    <n v="1343741347"/>
    <b v="1"/>
    <x v="286"/>
    <n v="38.54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19"/>
    <x v="0"/>
    <x v="0"/>
    <s v="USD"/>
    <n v="1403661600"/>
    <n v="1401196766"/>
    <b v="1"/>
    <x v="245"/>
    <n v="53.01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38"/>
    <x v="0"/>
    <x v="0"/>
    <s v="USD"/>
    <n v="1395624170"/>
    <n v="1392171770"/>
    <b v="1"/>
    <x v="143"/>
    <n v="73.36"/>
    <b v="1"/>
    <x v="4"/>
    <x v="11"/>
  </r>
  <r>
    <n v="1280"/>
    <s v="Nothing More's New Album"/>
    <s v="Nothing More is recording their forthcoming record and needs to join forces with you to make this album HUGE! "/>
    <x v="36"/>
    <n v="16636.78"/>
    <x v="38"/>
    <x v="0"/>
    <x v="0"/>
    <s v="USD"/>
    <n v="1299003054"/>
    <n v="1291227054"/>
    <b v="1"/>
    <x v="208"/>
    <n v="127.98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38"/>
    <x v="0"/>
    <x v="0"/>
    <s v="USD"/>
    <n v="1375033836"/>
    <n v="1373305836"/>
    <b v="1"/>
    <x v="142"/>
    <n v="104.73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39"/>
    <x v="0"/>
    <x v="0"/>
    <s v="USD"/>
    <n v="1386565140"/>
    <n v="1383909855"/>
    <b v="1"/>
    <x v="220"/>
    <n v="67.67"/>
    <b v="1"/>
    <x v="4"/>
    <x v="11"/>
  </r>
  <r>
    <n v="1283"/>
    <s v="Sketching In Stereo 3rd Album!"/>
    <s v="Our 3rd album is halfway complete, but we need your help to record, mix and master the final product!"/>
    <x v="28"/>
    <n v="2110.5"/>
    <x v="185"/>
    <x v="0"/>
    <x v="0"/>
    <s v="USD"/>
    <n v="1362974400"/>
    <n v="1360948389"/>
    <b v="1"/>
    <x v="19"/>
    <n v="95.93"/>
    <b v="1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7"/>
    <x v="0"/>
    <x v="0"/>
    <s v="USD"/>
    <n v="1483203540"/>
    <n v="1481175482"/>
    <b v="0"/>
    <x v="162"/>
    <n v="65.16"/>
    <b v="1"/>
    <x v="1"/>
    <x v="6"/>
  </r>
  <r>
    <n v="1285"/>
    <s v="We just keep going"/>
    <s v="The world premiere of hysterically funny and heartbreaking story about family, unconditional love and facing the unfaceable"/>
    <x v="13"/>
    <n v="2033"/>
    <x v="21"/>
    <x v="0"/>
    <x v="1"/>
    <s v="GBP"/>
    <n v="1434808775"/>
    <n v="1433512775"/>
    <b v="0"/>
    <x v="287"/>
    <n v="32.270000000000003"/>
    <b v="1"/>
    <x v="1"/>
    <x v="6"/>
  </r>
  <r>
    <n v="1286"/>
    <s v="The Diary of a Nobody"/>
    <s v="A touring production of FRED's modern adaptation of the classic Victorian comic novel, reaching out to new audiences."/>
    <x v="15"/>
    <n v="1625"/>
    <x v="29"/>
    <x v="0"/>
    <x v="1"/>
    <s v="GBP"/>
    <n v="1424181600"/>
    <n v="1423041227"/>
    <b v="0"/>
    <x v="9"/>
    <n v="81.25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186"/>
    <x v="0"/>
    <x v="1"/>
    <s v="GBP"/>
    <n v="1434120856"/>
    <n v="1428936856"/>
    <b v="0"/>
    <x v="20"/>
    <n v="24.2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8"/>
    <x v="0"/>
    <x v="0"/>
    <s v="USD"/>
    <n v="1470801600"/>
    <n v="1468122163"/>
    <b v="0"/>
    <x v="42"/>
    <n v="65.87"/>
    <b v="1"/>
    <x v="1"/>
    <x v="6"/>
  </r>
  <r>
    <n v="1289"/>
    <s v="No Brains for Dinner"/>
    <s v="A chilling original Edwardian Comedy of errors and foolishness made for the Patrick Henry College stage."/>
    <x v="15"/>
    <n v="1876"/>
    <x v="105"/>
    <x v="0"/>
    <x v="0"/>
    <s v="USD"/>
    <n v="1483499645"/>
    <n v="1480907645"/>
    <b v="0"/>
    <x v="47"/>
    <n v="36.08"/>
    <b v="1"/>
    <x v="1"/>
    <x v="6"/>
  </r>
  <r>
    <n v="1290"/>
    <s v="I Died... I Came Back, ... Whatever"/>
    <s v="Sometimes your Heart has to STOP for your Life to START."/>
    <x v="8"/>
    <n v="3800"/>
    <x v="15"/>
    <x v="0"/>
    <x v="0"/>
    <s v="USD"/>
    <n v="1429772340"/>
    <n v="1427121931"/>
    <b v="0"/>
    <x v="48"/>
    <n v="44.19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91"/>
    <x v="0"/>
    <x v="0"/>
    <s v="USD"/>
    <n v="1428390000"/>
    <n v="1425224391"/>
    <b v="0"/>
    <x v="288"/>
    <n v="104.07"/>
    <b v="1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5"/>
    <x v="0"/>
    <x v="1"/>
    <s v="GBP"/>
    <n v="1444172340"/>
    <n v="1441822828"/>
    <b v="0"/>
    <x v="47"/>
    <n v="35.96"/>
    <b v="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21"/>
    <x v="0"/>
    <x v="0"/>
    <s v="USD"/>
    <n v="1447523371"/>
    <n v="1444927771"/>
    <b v="0"/>
    <x v="148"/>
    <n v="127.79"/>
    <b v="1"/>
    <x v="1"/>
    <x v="6"/>
  </r>
  <r>
    <n v="1294"/>
    <s v="HELMER'S LOO"/>
    <s v="We have an award-winning Danish play, now we just need a bathroom set to perform it in. Spend a penny to help us build the set!"/>
    <x v="2"/>
    <n v="610"/>
    <x v="108"/>
    <x v="0"/>
    <x v="1"/>
    <s v="GBP"/>
    <n v="1445252400"/>
    <n v="1443696797"/>
    <b v="0"/>
    <x v="19"/>
    <n v="27.73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21"/>
    <x v="0"/>
    <x v="1"/>
    <s v="GBP"/>
    <n v="1438189200"/>
    <n v="1435585497"/>
    <b v="0"/>
    <x v="31"/>
    <n v="39.83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48"/>
    <x v="0"/>
    <x v="1"/>
    <s v="GBP"/>
    <n v="1457914373"/>
    <n v="1456189973"/>
    <b v="0"/>
    <x v="23"/>
    <n v="52.17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5"/>
    <x v="0"/>
    <x v="0"/>
    <s v="USD"/>
    <n v="1462125358"/>
    <n v="1459533358"/>
    <b v="0"/>
    <x v="146"/>
    <n v="92.04"/>
    <b v="1"/>
    <x v="1"/>
    <x v="6"/>
  </r>
  <r>
    <n v="1298"/>
    <s v="Dinosaur Dreams"/>
    <s v="A play that raises awareness for mental health and explores the psychological effects childhood abuse can have on an adult."/>
    <x v="13"/>
    <n v="2093"/>
    <x v="2"/>
    <x v="0"/>
    <x v="1"/>
    <s v="GBP"/>
    <n v="1461860432"/>
    <n v="1459268432"/>
    <b v="0"/>
    <x v="51"/>
    <n v="63.42"/>
    <b v="1"/>
    <x v="1"/>
    <x v="6"/>
  </r>
  <r>
    <n v="1299"/>
    <s v="The (out)Siders Project"/>
    <s v="A new work inspired by the classic novel and created by Dallas teens under the direction of professional artists."/>
    <x v="8"/>
    <n v="4340"/>
    <x v="39"/>
    <x v="0"/>
    <x v="0"/>
    <s v="USD"/>
    <n v="1436902359"/>
    <n v="1434310359"/>
    <b v="0"/>
    <x v="58"/>
    <n v="135.63"/>
    <b v="1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165"/>
    <x v="0"/>
    <x v="0"/>
    <s v="USD"/>
    <n v="1464807420"/>
    <n v="1461427938"/>
    <b v="0"/>
    <x v="54"/>
    <n v="168.75"/>
    <b v="1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33"/>
    <x v="0"/>
    <x v="0"/>
    <s v="USD"/>
    <n v="1437447600"/>
    <n v="1436551178"/>
    <b v="0"/>
    <x v="60"/>
    <n v="70.86"/>
    <b v="1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8"/>
    <x v="0"/>
    <x v="0"/>
    <s v="USD"/>
    <n v="1480559011"/>
    <n v="1477963411"/>
    <b v="0"/>
    <x v="133"/>
    <n v="50"/>
    <b v="1"/>
    <x v="1"/>
    <x v="6"/>
  </r>
  <r>
    <n v="1303"/>
    <s v="Forward Arena Theatre Company: Summer Season"/>
    <s v="Groundbreaking queer theatre."/>
    <x v="8"/>
    <n v="4559.13"/>
    <x v="22"/>
    <x v="0"/>
    <x v="1"/>
    <s v="GBP"/>
    <n v="1469962800"/>
    <n v="1468578920"/>
    <b v="0"/>
    <x v="52"/>
    <n v="42.21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67"/>
    <x v="1"/>
    <x v="1"/>
    <s v="GBP"/>
    <n v="1489376405"/>
    <n v="1484196005"/>
    <b v="0"/>
    <x v="201"/>
    <n v="152.41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73"/>
    <x v="1"/>
    <x v="0"/>
    <s v="USD"/>
    <n v="1469122200"/>
    <n v="1466611108"/>
    <b v="0"/>
    <x v="48"/>
    <n v="90.62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87"/>
    <x v="1"/>
    <x v="0"/>
    <s v="USD"/>
    <n v="1417690734"/>
    <n v="1415098734"/>
    <b v="0"/>
    <x v="289"/>
    <n v="201.6"/>
    <b v="0"/>
    <x v="2"/>
    <x v="8"/>
  </r>
  <r>
    <n v="1307"/>
    <s v="VR Card - Customized Virtual Reality Viewer (Canceled)"/>
    <s v="Get VR to Everyone with Mailable, Ready to Use Viewers"/>
    <x v="63"/>
    <n v="5757"/>
    <x v="81"/>
    <x v="1"/>
    <x v="0"/>
    <s v="USD"/>
    <n v="1455710679"/>
    <n v="1453118679"/>
    <b v="0"/>
    <x v="43"/>
    <n v="127.93"/>
    <b v="0"/>
    <x v="2"/>
    <x v="8"/>
  </r>
  <r>
    <n v="1308"/>
    <s v="Boost Band: Wristband Phone Charger (Canceled)"/>
    <s v="Boost Band, a wristband that charges any device"/>
    <x v="3"/>
    <n v="1136"/>
    <x v="57"/>
    <x v="1"/>
    <x v="0"/>
    <s v="USD"/>
    <n v="1475937812"/>
    <n v="1472481812"/>
    <b v="0"/>
    <x v="44"/>
    <n v="29.89"/>
    <b v="0"/>
    <x v="2"/>
    <x v="8"/>
  </r>
  <r>
    <n v="1309"/>
    <s v="CORE : Roam (Canceled)"/>
    <s v="Wicked fun and built for excitement, CORE is the safest and most versatile speaker you've ever worn."/>
    <x v="236"/>
    <n v="12879"/>
    <x v="20"/>
    <x v="1"/>
    <x v="0"/>
    <s v="USD"/>
    <n v="1444943468"/>
    <n v="1441919468"/>
    <b v="0"/>
    <x v="2"/>
    <n v="367.97"/>
    <b v="0"/>
    <x v="2"/>
    <x v="8"/>
  </r>
  <r>
    <n v="1310"/>
    <s v="k5-jkt.by kiger (Canceled)"/>
    <s v="An essential hoodie that holds all sized smart phones and keep your headphone wires tangle free."/>
    <x v="22"/>
    <n v="3100"/>
    <x v="63"/>
    <x v="1"/>
    <x v="0"/>
    <s v="USD"/>
    <n v="1471622450"/>
    <n v="1467734450"/>
    <b v="0"/>
    <x v="54"/>
    <n v="129.16999999999999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88"/>
    <x v="1"/>
    <x v="0"/>
    <s v="USD"/>
    <n v="1480536919"/>
    <n v="1477509319"/>
    <b v="0"/>
    <x v="61"/>
    <n v="800.7"/>
    <b v="0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60"/>
    <x v="1"/>
    <x v="0"/>
    <s v="USD"/>
    <n v="1429375922"/>
    <n v="1426783922"/>
    <b v="0"/>
    <x v="29"/>
    <n v="28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34"/>
    <x v="1"/>
    <x v="0"/>
    <s v="USD"/>
    <n v="1457024514"/>
    <n v="1454432514"/>
    <b v="0"/>
    <x v="259"/>
    <n v="102.0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60"/>
    <x v="1"/>
    <x v="0"/>
    <s v="USD"/>
    <n v="1477065860"/>
    <n v="1471881860"/>
    <b v="0"/>
    <x v="202"/>
    <n v="184.36"/>
    <b v="0"/>
    <x v="2"/>
    <x v="8"/>
  </r>
  <r>
    <n v="1315"/>
    <s v="World's First Amphibious Heart Rate &amp; Fitness Wearable"/>
    <s v="Zoom will happen - THANK YOU! Received outside funding due amazing early success!"/>
    <x v="57"/>
    <n v="40404"/>
    <x v="67"/>
    <x v="1"/>
    <x v="0"/>
    <s v="USD"/>
    <n v="1446771600"/>
    <n v="1443700648"/>
    <b v="0"/>
    <x v="290"/>
    <n v="162.91999999999999"/>
    <b v="0"/>
    <x v="2"/>
    <x v="8"/>
  </r>
  <r>
    <n v="1316"/>
    <s v="Future Belt (Canceled)"/>
    <s v="Future Belt comes in just 3 sizes, but yet, is designed to fit waists ranging from 25-55 inches. No batteries, no gimmicks."/>
    <x v="96"/>
    <n v="1"/>
    <x v="50"/>
    <x v="1"/>
    <x v="0"/>
    <s v="USD"/>
    <n v="1456700709"/>
    <n v="1453676709"/>
    <b v="0"/>
    <x v="29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52"/>
    <x v="1"/>
    <x v="8"/>
    <s v="DKK"/>
    <n v="1469109600"/>
    <n v="1464586746"/>
    <b v="0"/>
    <x v="10"/>
    <n v="603.53"/>
    <b v="0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77"/>
    <x v="1"/>
    <x v="0"/>
    <s v="USD"/>
    <n v="1420938172"/>
    <n v="1418346172"/>
    <b v="0"/>
    <x v="125"/>
    <n v="45.41"/>
    <b v="0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77"/>
    <x v="1"/>
    <x v="1"/>
    <s v="GBP"/>
    <n v="1405094400"/>
    <n v="1403810965"/>
    <b v="0"/>
    <x v="82"/>
    <n v="97.33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60"/>
    <x v="1"/>
    <x v="9"/>
    <s v="EUR"/>
    <n v="1483138800"/>
    <n v="1480610046"/>
    <b v="0"/>
    <x v="83"/>
    <n v="167.67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60"/>
    <x v="1"/>
    <x v="11"/>
    <s v="SEK"/>
    <n v="1482515937"/>
    <n v="1479923937"/>
    <b v="0"/>
    <x v="63"/>
    <n v="859.86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50"/>
    <x v="1"/>
    <x v="1"/>
    <s v="GBP"/>
    <n v="1432223125"/>
    <n v="1429631125"/>
    <b v="0"/>
    <x v="80"/>
    <n v="26.5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14"/>
    <x v="1"/>
    <x v="0"/>
    <s v="USD"/>
    <n v="1461653700"/>
    <n v="1458665146"/>
    <b v="0"/>
    <x v="34"/>
    <n v="30.27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54"/>
    <x v="1"/>
    <x v="0"/>
    <s v="USD"/>
    <n v="1476371552"/>
    <n v="1473779552"/>
    <b v="0"/>
    <x v="240"/>
    <n v="54.67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53"/>
    <x v="1"/>
    <x v="0"/>
    <s v="USD"/>
    <n v="1483063435"/>
    <n v="1480471435"/>
    <b v="0"/>
    <x v="22"/>
    <n v="60.75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60"/>
    <x v="1"/>
    <x v="0"/>
    <s v="USD"/>
    <n v="1421348428"/>
    <n v="1417460428"/>
    <b v="0"/>
    <x v="202"/>
    <n v="102.73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65"/>
    <x v="1"/>
    <x v="0"/>
    <s v="USD"/>
    <n v="1432916235"/>
    <n v="1430324235"/>
    <b v="0"/>
    <x v="14"/>
    <n v="41.59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53"/>
    <x v="1"/>
    <x v="0"/>
    <s v="USD"/>
    <n v="1476458734"/>
    <n v="1472570734"/>
    <b v="0"/>
    <x v="41"/>
    <n v="116.53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60"/>
    <x v="1"/>
    <x v="0"/>
    <s v="USD"/>
    <n v="1417501145"/>
    <n v="1414041545"/>
    <b v="0"/>
    <x v="82"/>
    <n v="45.33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66"/>
    <x v="1"/>
    <x v="0"/>
    <s v="USD"/>
    <n v="1467432000"/>
    <n v="1464763109"/>
    <b v="0"/>
    <x v="133"/>
    <n v="157.46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60"/>
    <x v="1"/>
    <x v="0"/>
    <s v="USD"/>
    <n v="1471435554"/>
    <n v="1468843554"/>
    <b v="0"/>
    <x v="69"/>
    <n v="100.5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50"/>
    <x v="1"/>
    <x v="16"/>
    <s v="CHF"/>
    <n v="1485480408"/>
    <n v="1482888408"/>
    <b v="0"/>
    <x v="78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50"/>
    <x v="1"/>
    <x v="2"/>
    <s v="AUD"/>
    <n v="1405478025"/>
    <n v="1402886025"/>
    <b v="0"/>
    <x v="78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57"/>
    <x v="1"/>
    <x v="0"/>
    <s v="USD"/>
    <n v="1457721287"/>
    <n v="1455129287"/>
    <b v="0"/>
    <x v="222"/>
    <n v="51.82"/>
    <b v="0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68"/>
    <x v="1"/>
    <x v="0"/>
    <s v="USD"/>
    <n v="1449354502"/>
    <n v="1446762502"/>
    <b v="0"/>
    <x v="38"/>
    <n v="308.75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89"/>
    <x v="1"/>
    <x v="0"/>
    <s v="USD"/>
    <n v="1418849028"/>
    <n v="1415825028"/>
    <b v="0"/>
    <x v="291"/>
    <n v="379.23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90"/>
    <x v="1"/>
    <x v="0"/>
    <s v="USD"/>
    <n v="1488549079"/>
    <n v="1485957079"/>
    <b v="0"/>
    <x v="205"/>
    <n v="176.36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56"/>
    <x v="1"/>
    <x v="0"/>
    <s v="USD"/>
    <n v="1438543033"/>
    <n v="1435951033"/>
    <b v="0"/>
    <x v="41"/>
    <n v="66.069999999999993"/>
    <b v="0"/>
    <x v="2"/>
    <x v="8"/>
  </r>
  <r>
    <n v="1339"/>
    <s v="Linkoo (Canceled)"/>
    <s v="World's Smallest customizable Phone &amp; GPS Watch for kids !"/>
    <x v="63"/>
    <n v="3317"/>
    <x v="113"/>
    <x v="1"/>
    <x v="0"/>
    <s v="USD"/>
    <n v="1418056315"/>
    <n v="1414164715"/>
    <b v="0"/>
    <x v="77"/>
    <n v="89.65"/>
    <b v="0"/>
    <x v="2"/>
    <x v="8"/>
  </r>
  <r>
    <n v="1340"/>
    <s v="Glass Designs (Canceled)"/>
    <s v="I would like to make nicer, more stylish looking frames for the Google Glass using 3D printing technology."/>
    <x v="243"/>
    <n v="0"/>
    <x v="50"/>
    <x v="1"/>
    <x v="0"/>
    <s v="USD"/>
    <n v="1408112253"/>
    <n v="1405520253"/>
    <b v="0"/>
    <x v="78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40"/>
    <x v="1"/>
    <x v="1"/>
    <s v="GBP"/>
    <n v="1475333917"/>
    <n v="1472569117"/>
    <b v="0"/>
    <x v="67"/>
    <n v="382.39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50"/>
    <x v="1"/>
    <x v="0"/>
    <s v="USD"/>
    <n v="1437161739"/>
    <n v="1434569739"/>
    <b v="0"/>
    <x v="29"/>
    <n v="100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21"/>
    <x v="1"/>
    <x v="0"/>
    <s v="USD"/>
    <n v="1471579140"/>
    <n v="1466512683"/>
    <b v="0"/>
    <x v="292"/>
    <n v="158.36000000000001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191"/>
    <x v="0"/>
    <x v="5"/>
    <s v="CAD"/>
    <n v="1467313039"/>
    <n v="1464807439"/>
    <b v="0"/>
    <x v="237"/>
    <n v="40.76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105"/>
    <x v="0"/>
    <x v="0"/>
    <s v="USD"/>
    <n v="1405366359"/>
    <n v="1402342359"/>
    <b v="0"/>
    <x v="63"/>
    <n v="53.57"/>
    <b v="1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92"/>
    <x v="0"/>
    <x v="0"/>
    <s v="USD"/>
    <n v="1372297751"/>
    <n v="1369705751"/>
    <b v="0"/>
    <x v="184"/>
    <n v="48.45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21"/>
    <x v="0"/>
    <x v="0"/>
    <s v="USD"/>
    <n v="1425741525"/>
    <n v="1423149525"/>
    <b v="0"/>
    <x v="162"/>
    <n v="82.42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21"/>
    <x v="0"/>
    <x v="0"/>
    <s v="USD"/>
    <n v="1418904533"/>
    <n v="1416485333"/>
    <b v="0"/>
    <x v="55"/>
    <n v="230.19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142"/>
    <x v="0"/>
    <x v="5"/>
    <s v="CAD"/>
    <n v="1450249140"/>
    <n v="1447055935"/>
    <b v="0"/>
    <x v="293"/>
    <n v="59.36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3"/>
    <x v="0"/>
    <x v="0"/>
    <s v="USD"/>
    <n v="1451089134"/>
    <n v="1448497134"/>
    <b v="0"/>
    <x v="76"/>
    <n v="66.7"/>
    <b v="1"/>
    <x v="3"/>
    <x v="9"/>
  </r>
  <r>
    <n v="1351"/>
    <s v="Purpose: Your Journey To Find Meaning"/>
    <s v="Discover your purpose, live a more fulfilling life, leave a positive footprint on society."/>
    <x v="22"/>
    <n v="20253"/>
    <x v="7"/>
    <x v="0"/>
    <x v="0"/>
    <s v="USD"/>
    <n v="1455299144"/>
    <n v="1452707144"/>
    <b v="0"/>
    <x v="148"/>
    <n v="168.78"/>
    <b v="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104"/>
    <x v="0"/>
    <x v="0"/>
    <s v="USD"/>
    <n v="1441425540"/>
    <n v="1436968366"/>
    <b v="0"/>
    <x v="294"/>
    <n v="59.97"/>
    <b v="1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84"/>
    <x v="0"/>
    <x v="0"/>
    <s v="USD"/>
    <n v="1362960000"/>
    <n v="1359946188"/>
    <b v="0"/>
    <x v="288"/>
    <n v="31.81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22"/>
    <x v="0"/>
    <x v="1"/>
    <s v="GBP"/>
    <n v="1465672979"/>
    <n v="1463080979"/>
    <b v="0"/>
    <x v="31"/>
    <n v="24.42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4"/>
    <x v="0"/>
    <x v="1"/>
    <s v="GBP"/>
    <n v="1354269600"/>
    <n v="1351663605"/>
    <b v="0"/>
    <x v="212"/>
    <n v="25.35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25"/>
    <x v="0"/>
    <x v="0"/>
    <s v="USD"/>
    <n v="1372985760"/>
    <n v="1370393760"/>
    <b v="0"/>
    <x v="45"/>
    <n v="71.44"/>
    <b v="1"/>
    <x v="3"/>
    <x v="9"/>
  </r>
  <r>
    <n v="1357"/>
    <s v="Becoming Alicia"/>
    <s v="The search for identity leads one young woman to Mexico, where she follows her grandfather's journey back to America."/>
    <x v="13"/>
    <n v="2506"/>
    <x v="105"/>
    <x v="0"/>
    <x v="0"/>
    <s v="USD"/>
    <n v="1362117540"/>
    <n v="1359587137"/>
    <b v="0"/>
    <x v="71"/>
    <n v="38.549999999999997"/>
    <b v="1"/>
    <x v="3"/>
    <x v="9"/>
  </r>
  <r>
    <n v="1358"/>
    <s v="The Masada Story Project"/>
    <s v="I am working on a book about what people do when they visit Masada, an ancient fortress in the Judean desert."/>
    <x v="9"/>
    <n v="3350"/>
    <x v="20"/>
    <x v="0"/>
    <x v="0"/>
    <s v="USD"/>
    <n v="1309009323"/>
    <n v="1306417323"/>
    <b v="0"/>
    <x v="72"/>
    <n v="68.37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31"/>
    <x v="0"/>
    <x v="0"/>
    <s v="USD"/>
    <n v="1309980790"/>
    <n v="1304623990"/>
    <b v="0"/>
    <x v="10"/>
    <n v="40.21"/>
    <b v="1"/>
    <x v="3"/>
    <x v="9"/>
  </r>
  <r>
    <n v="1360"/>
    <s v="So Bad, It's Good! - A Book of Bad Movies"/>
    <s v="So Bad, It's Good! is a guide to finding the best films for your bad movie night."/>
    <x v="15"/>
    <n v="2598"/>
    <x v="36"/>
    <x v="0"/>
    <x v="0"/>
    <s v="USD"/>
    <n v="1343943420"/>
    <n v="1341524220"/>
    <b v="0"/>
    <x v="75"/>
    <n v="32.07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9"/>
    <x v="0"/>
    <x v="1"/>
    <s v="GBP"/>
    <n v="1403370772"/>
    <n v="1400778772"/>
    <b v="0"/>
    <x v="295"/>
    <n v="28.63"/>
    <b v="1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15"/>
    <x v="0"/>
    <x v="0"/>
    <s v="USD"/>
    <n v="1378592731"/>
    <n v="1373408731"/>
    <b v="0"/>
    <x v="20"/>
    <n v="43.64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8"/>
    <x v="0"/>
    <x v="0"/>
    <s v="USD"/>
    <n v="1455523140"/>
    <n v="1453925727"/>
    <b v="0"/>
    <x v="81"/>
    <n v="40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17"/>
    <x v="0"/>
    <x v="8"/>
    <s v="DKK"/>
    <n v="1420648906"/>
    <n v="1415464906"/>
    <b v="0"/>
    <x v="296"/>
    <n v="346.0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8"/>
    <x v="0"/>
    <x v="0"/>
    <s v="USD"/>
    <n v="1426523752"/>
    <n v="1423935352"/>
    <b v="0"/>
    <x v="297"/>
    <n v="81.739999999999995"/>
    <b v="1"/>
    <x v="4"/>
    <x v="11"/>
  </r>
  <r>
    <n v="1366"/>
    <s v="Kick It! A Tribute to the A.K.s"/>
    <s v="A musical memorial for Alexi Petersen."/>
    <x v="51"/>
    <n v="9486.69"/>
    <x v="9"/>
    <x v="0"/>
    <x v="0"/>
    <s v="USD"/>
    <n v="1417049663"/>
    <n v="1413158063"/>
    <b v="0"/>
    <x v="206"/>
    <n v="64.540000000000006"/>
    <b v="1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35"/>
    <x v="0"/>
    <x v="0"/>
    <s v="USD"/>
    <n v="1447463050"/>
    <n v="1444867450"/>
    <b v="0"/>
    <x v="240"/>
    <n v="63.48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38"/>
    <x v="0"/>
    <x v="0"/>
    <s v="USD"/>
    <n v="1434342894"/>
    <n v="1432269294"/>
    <b v="0"/>
    <x v="45"/>
    <n v="63.62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2"/>
    <x v="0"/>
    <x v="0"/>
    <s v="USD"/>
    <n v="1397225746"/>
    <n v="1394633746"/>
    <b v="0"/>
    <x v="298"/>
    <n v="83.97"/>
    <b v="1"/>
    <x v="4"/>
    <x v="11"/>
  </r>
  <r>
    <n v="1370"/>
    <s v="Food On You presents Baby's First Parental Advisory"/>
    <s v="Songs about the first year of parenthood, often inappropriate for children"/>
    <x v="15"/>
    <n v="1555"/>
    <x v="3"/>
    <x v="0"/>
    <x v="0"/>
    <s v="USD"/>
    <n v="1381881890"/>
    <n v="1380585890"/>
    <b v="0"/>
    <x v="9"/>
    <n v="77.75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13"/>
    <x v="0"/>
    <x v="0"/>
    <s v="USD"/>
    <n v="1431022342"/>
    <n v="1428430342"/>
    <b v="0"/>
    <x v="16"/>
    <n v="107.07"/>
    <b v="1"/>
    <x v="4"/>
    <x v="11"/>
  </r>
  <r>
    <n v="1372"/>
    <s v="Ted Lukas &amp; the Misled new CD - &quot;FEED&quot;"/>
    <s v="Please help us raise funds to press our new CD!"/>
    <x v="2"/>
    <n v="620"/>
    <x v="39"/>
    <x v="0"/>
    <x v="0"/>
    <s v="USD"/>
    <n v="1342115132"/>
    <n v="1339523132"/>
    <b v="0"/>
    <x v="38"/>
    <n v="38.75"/>
    <b v="1"/>
    <x v="4"/>
    <x v="11"/>
  </r>
  <r>
    <n v="1373"/>
    <s v="Broccoli Samurai: Tour Van or Bust!"/>
    <s v="Help Broccoli Samurai raise money to get a new van and continue bringing you the jams!"/>
    <x v="3"/>
    <n v="10501"/>
    <x v="2"/>
    <x v="0"/>
    <x v="0"/>
    <s v="USD"/>
    <n v="1483138233"/>
    <n v="1480546233"/>
    <b v="0"/>
    <x v="47"/>
    <n v="201.94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192"/>
    <x v="0"/>
    <x v="0"/>
    <s v="USD"/>
    <n v="1458874388"/>
    <n v="1456285988"/>
    <b v="0"/>
    <x v="36"/>
    <n v="43.0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193"/>
    <x v="0"/>
    <x v="6"/>
    <s v="EUR"/>
    <n v="1484444119"/>
    <n v="1481852119"/>
    <b v="0"/>
    <x v="280"/>
    <n v="62.87"/>
    <b v="1"/>
    <x v="4"/>
    <x v="11"/>
  </r>
  <r>
    <n v="1376"/>
    <s v="Dead Pirates / HIGHMARE LP 2nd pressing"/>
    <s v="Dead Pirates are planning a second pressing of HIGHMARE LP, who wants one ?"/>
    <x v="250"/>
    <n v="9342"/>
    <x v="194"/>
    <x v="0"/>
    <x v="1"/>
    <s v="GBP"/>
    <n v="1480784606"/>
    <n v="1478189006"/>
    <b v="0"/>
    <x v="129"/>
    <n v="55.61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31"/>
    <x v="0"/>
    <x v="0"/>
    <s v="USD"/>
    <n v="1486095060"/>
    <n v="1484198170"/>
    <b v="0"/>
    <x v="162"/>
    <n v="48.71"/>
    <b v="1"/>
    <x v="4"/>
    <x v="11"/>
  </r>
  <r>
    <n v="1378"/>
    <s v="SIX BY SEVEN"/>
    <s v="A psychedelic post rock masterpiece!"/>
    <x v="13"/>
    <n v="4067"/>
    <x v="195"/>
    <x v="0"/>
    <x v="1"/>
    <s v="GBP"/>
    <n v="1470075210"/>
    <n v="1468779210"/>
    <b v="0"/>
    <x v="182"/>
    <n v="30.58"/>
    <b v="1"/>
    <x v="4"/>
    <x v="11"/>
  </r>
  <r>
    <n v="1379"/>
    <s v="J. Walter Makes a Record"/>
    <s v="---------The long-awaited debut full-length from Justin Ruddy--------"/>
    <x v="3"/>
    <n v="11160"/>
    <x v="20"/>
    <x v="0"/>
    <x v="0"/>
    <s v="USD"/>
    <n v="1433504876"/>
    <n v="1430912876"/>
    <b v="0"/>
    <x v="299"/>
    <n v="73.91"/>
    <b v="1"/>
    <x v="4"/>
    <x v="11"/>
  </r>
  <r>
    <n v="1380"/>
    <s v="BARNFEST 2015"/>
    <s v="A DIY MUSIC FESTIVAL FROM ST. LOUIS MO! Bands make their own festival, help make it legit!"/>
    <x v="251"/>
    <n v="106"/>
    <x v="196"/>
    <x v="0"/>
    <x v="0"/>
    <s v="USD"/>
    <n v="1433815200"/>
    <n v="1431886706"/>
    <b v="0"/>
    <x v="81"/>
    <n v="21.2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13"/>
    <x v="0"/>
    <x v="0"/>
    <s v="USD"/>
    <n v="1482988125"/>
    <n v="1480396125"/>
    <b v="0"/>
    <x v="196"/>
    <n v="73.36"/>
    <b v="1"/>
    <x v="4"/>
    <x v="11"/>
  </r>
  <r>
    <n v="1382"/>
    <s v="The Floorwalkers New Album!"/>
    <s v="We're making a new record -- independently! We've got some great new songs we're really excited to bring to you!"/>
    <x v="6"/>
    <n v="8349"/>
    <x v="3"/>
    <x v="0"/>
    <x v="0"/>
    <s v="USD"/>
    <n v="1367867536"/>
    <n v="1365275536"/>
    <b v="0"/>
    <x v="265"/>
    <n v="56.41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197"/>
    <x v="0"/>
    <x v="5"/>
    <s v="CAD"/>
    <n v="1482457678"/>
    <n v="1480729678"/>
    <b v="0"/>
    <x v="251"/>
    <n v="50.25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39"/>
    <x v="0"/>
    <x v="0"/>
    <s v="USD"/>
    <n v="1436117922"/>
    <n v="1433525922"/>
    <b v="0"/>
    <x v="287"/>
    <n v="68.94"/>
    <b v="1"/>
    <x v="4"/>
    <x v="11"/>
  </r>
  <r>
    <n v="1385"/>
    <s v="Chi Might Project"/>
    <s v="Musicians, singers &amp; songwriters from all over the world collaborate via YouTube in order to create an amazing album!"/>
    <x v="6"/>
    <n v="8832.49"/>
    <x v="5"/>
    <x v="0"/>
    <x v="12"/>
    <s v="EUR"/>
    <n v="1461931860"/>
    <n v="1457109121"/>
    <b v="0"/>
    <x v="179"/>
    <n v="65.91"/>
    <b v="1"/>
    <x v="4"/>
    <x v="11"/>
  </r>
  <r>
    <n v="1386"/>
    <s v="MALTESE CROSS: The First Album"/>
    <s v="We are a classic hard rock/heavy metal band just trying to keep rock alive!"/>
    <x v="44"/>
    <n v="875"/>
    <x v="198"/>
    <x v="0"/>
    <x v="0"/>
    <s v="USD"/>
    <n v="1438183889"/>
    <n v="1435591889"/>
    <b v="0"/>
    <x v="25"/>
    <n v="62.5"/>
    <b v="1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s v="USD"/>
    <n v="1433305800"/>
    <n v="1430604395"/>
    <b v="0"/>
    <x v="76"/>
    <n v="70.06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165"/>
    <x v="0"/>
    <x v="0"/>
    <s v="USD"/>
    <n v="1476720840"/>
    <n v="1474469117"/>
    <b v="0"/>
    <x v="300"/>
    <n v="60.18"/>
    <b v="1"/>
    <x v="4"/>
    <x v="11"/>
  </r>
  <r>
    <n v="1389"/>
    <s v="Pre-order DANCEHALL's first record!!!"/>
    <s v="Help fund the pressing of DANCEHALL's first record by pre-ordering it in advance!!!"/>
    <x v="2"/>
    <n v="727"/>
    <x v="14"/>
    <x v="0"/>
    <x v="1"/>
    <s v="GBP"/>
    <n v="1471087957"/>
    <n v="1468495957"/>
    <b v="0"/>
    <x v="69"/>
    <n v="21.38"/>
    <b v="1"/>
    <x v="4"/>
    <x v="11"/>
  </r>
  <r>
    <n v="1390"/>
    <s v="New Music Video/Artist Development"/>
    <s v="Breakout Artist Management will be working with us on a brand new music video and we need your help!"/>
    <x v="70"/>
    <n v="3055"/>
    <x v="15"/>
    <x v="0"/>
    <x v="0"/>
    <s v="USD"/>
    <n v="1430154720"/>
    <n v="1427224606"/>
    <b v="0"/>
    <x v="10"/>
    <n v="160.79"/>
    <b v="1"/>
    <x v="4"/>
    <x v="11"/>
  </r>
  <r>
    <n v="1391"/>
    <s v="Rules and Regulations"/>
    <s v="With the money donated through this project we intend on investing in sound equipment for live shows"/>
    <x v="2"/>
    <n v="551"/>
    <x v="5"/>
    <x v="0"/>
    <x v="0"/>
    <s v="USD"/>
    <n v="1440219540"/>
    <n v="1436369818"/>
    <b v="0"/>
    <x v="62"/>
    <n v="42.38"/>
    <b v="1"/>
    <x v="4"/>
    <x v="11"/>
  </r>
  <r>
    <n v="1392"/>
    <s v="Telesomniac's Debut Album"/>
    <s v="Telesomniac is a rock band from Provo, UT releasing their debut album Thirty-One Flashes in the Dark."/>
    <x v="30"/>
    <n v="2841"/>
    <x v="35"/>
    <x v="0"/>
    <x v="0"/>
    <s v="USD"/>
    <n v="1456976586"/>
    <n v="1454298186"/>
    <b v="0"/>
    <x v="201"/>
    <n v="27.32"/>
    <b v="1"/>
    <x v="4"/>
    <x v="11"/>
  </r>
  <r>
    <n v="1393"/>
    <s v="WolfHunt | Social Commentary Rock Project"/>
    <s v="Rock n' Roll tales of our times"/>
    <x v="3"/>
    <n v="10235"/>
    <x v="21"/>
    <x v="0"/>
    <x v="0"/>
    <s v="USD"/>
    <n v="1470068523"/>
    <n v="1467476523"/>
    <b v="0"/>
    <x v="47"/>
    <n v="196.83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108"/>
    <x v="0"/>
    <x v="0"/>
    <s v="USD"/>
    <n v="1488337200"/>
    <n v="1484623726"/>
    <b v="0"/>
    <x v="57"/>
    <n v="53.88"/>
    <b v="1"/>
    <x v="4"/>
    <x v="11"/>
  </r>
  <r>
    <n v="1395"/>
    <s v="Quiet Oaks Full Length Album"/>
    <s v="Help Quiet Oaks record their debut album!!!"/>
    <x v="8"/>
    <n v="3916"/>
    <x v="20"/>
    <x v="0"/>
    <x v="0"/>
    <s v="USD"/>
    <n v="1484430481"/>
    <n v="1481838481"/>
    <b v="0"/>
    <x v="141"/>
    <n v="47.76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13"/>
    <x v="0"/>
    <x v="0"/>
    <s v="USD"/>
    <n v="1423871882"/>
    <n v="1421279882"/>
    <b v="0"/>
    <x v="196"/>
    <n v="88.19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35"/>
    <x v="0"/>
    <x v="0"/>
    <s v="USD"/>
    <n v="1477603140"/>
    <n v="1475013710"/>
    <b v="0"/>
    <x v="150"/>
    <n v="72.06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5"/>
    <x v="0"/>
    <x v="0"/>
    <s v="USD"/>
    <n v="1467752334"/>
    <n v="1465160334"/>
    <b v="0"/>
    <x v="71"/>
    <n v="74.2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9"/>
    <x v="0"/>
    <x v="0"/>
    <s v="USD"/>
    <n v="1412640373"/>
    <n v="1410048373"/>
    <b v="0"/>
    <x v="192"/>
    <n v="61.7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23"/>
    <x v="0"/>
    <x v="1"/>
    <s v="GBP"/>
    <n v="1465709400"/>
    <n v="1462695073"/>
    <b v="0"/>
    <x v="69"/>
    <n v="17.239999999999998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199"/>
    <x v="0"/>
    <x v="0"/>
    <s v="USD"/>
    <n v="1369612474"/>
    <n v="1367798074"/>
    <b v="0"/>
    <x v="301"/>
    <n v="51.72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15"/>
    <x v="0"/>
    <x v="1"/>
    <s v="GBP"/>
    <n v="1430439411"/>
    <n v="1425259011"/>
    <b v="0"/>
    <x v="116"/>
    <n v="24.15"/>
    <b v="1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33"/>
    <x v="0"/>
    <x v="0"/>
    <s v="USD"/>
    <n v="1374802235"/>
    <n v="1372210235"/>
    <b v="0"/>
    <x v="36"/>
    <n v="62.17"/>
    <b v="1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53"/>
    <x v="2"/>
    <x v="1"/>
    <s v="GBP"/>
    <n v="1424607285"/>
    <n v="1422447285"/>
    <b v="1"/>
    <x v="81"/>
    <n v="48.2"/>
    <b v="0"/>
    <x v="3"/>
    <x v="22"/>
  </r>
  <r>
    <n v="1405"/>
    <s v="The Bible translated into Emoticons"/>
    <s v="Will more people read the Bible if it were translated into Emoticons?"/>
    <x v="31"/>
    <n v="105"/>
    <x v="50"/>
    <x v="2"/>
    <x v="0"/>
    <s v="USD"/>
    <n v="1417195201"/>
    <n v="1414599601"/>
    <b v="1"/>
    <x v="57"/>
    <n v="6.18"/>
    <b v="0"/>
    <x v="3"/>
    <x v="22"/>
  </r>
  <r>
    <n v="1406"/>
    <s v="Man Down! Translation project"/>
    <s v="The White coat and the battle dress uniform"/>
    <x v="14"/>
    <n v="15"/>
    <x v="50"/>
    <x v="2"/>
    <x v="13"/>
    <s v="EUR"/>
    <n v="1449914400"/>
    <n v="1445336607"/>
    <b v="0"/>
    <x v="83"/>
    <n v="5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60"/>
    <x v="2"/>
    <x v="0"/>
    <s v="USD"/>
    <n v="1407847978"/>
    <n v="1405687978"/>
    <b v="0"/>
    <x v="84"/>
    <n v="7.5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113"/>
    <x v="2"/>
    <x v="1"/>
    <s v="GBP"/>
    <n v="1447451756"/>
    <n v="1444856156"/>
    <b v="0"/>
    <x v="79"/>
    <n v="12"/>
    <b v="0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50"/>
    <x v="2"/>
    <x v="0"/>
    <s v="USD"/>
    <n v="1420085535"/>
    <n v="1414897935"/>
    <b v="0"/>
    <x v="78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50"/>
    <x v="2"/>
    <x v="13"/>
    <s v="EUR"/>
    <n v="1464939520"/>
    <n v="1461051520"/>
    <b v="0"/>
    <x v="29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50"/>
    <x v="2"/>
    <x v="1"/>
    <s v="GBP"/>
    <n v="1423185900"/>
    <n v="1420766700"/>
    <b v="0"/>
    <x v="83"/>
    <n v="2.33"/>
    <b v="0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62"/>
    <x v="2"/>
    <x v="0"/>
    <s v="USD"/>
    <n v="1417656699"/>
    <n v="1415064699"/>
    <b v="0"/>
    <x v="62"/>
    <n v="24.62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62"/>
    <x v="2"/>
    <x v="13"/>
    <s v="EUR"/>
    <n v="1455964170"/>
    <n v="1450780170"/>
    <b v="0"/>
    <x v="29"/>
    <n v="100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50"/>
    <x v="2"/>
    <x v="0"/>
    <s v="USD"/>
    <n v="1483423467"/>
    <n v="1480831467"/>
    <b v="0"/>
    <x v="29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82"/>
    <x v="2"/>
    <x v="0"/>
    <s v="USD"/>
    <n v="1439741591"/>
    <n v="1436285591"/>
    <b v="0"/>
    <x v="82"/>
    <n v="88.89"/>
    <b v="0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50"/>
    <x v="2"/>
    <x v="0"/>
    <s v="USD"/>
    <n v="1448147619"/>
    <n v="1445552019"/>
    <b v="0"/>
    <x v="78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60"/>
    <x v="2"/>
    <x v="0"/>
    <s v="USD"/>
    <n v="1442315460"/>
    <n v="1439696174"/>
    <b v="0"/>
    <x v="84"/>
    <n v="27.5"/>
    <b v="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50"/>
    <x v="2"/>
    <x v="3"/>
    <s v="EUR"/>
    <n v="1456397834"/>
    <n v="1453805834"/>
    <b v="0"/>
    <x v="29"/>
    <n v="6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113"/>
    <x v="2"/>
    <x v="0"/>
    <s v="USD"/>
    <n v="1476010619"/>
    <n v="1473418619"/>
    <b v="0"/>
    <x v="73"/>
    <n v="44.5"/>
    <b v="0"/>
    <x v="3"/>
    <x v="22"/>
  </r>
  <r>
    <n v="1420"/>
    <s v="Shakespeare in the Hood - Romeo and Juliet"/>
    <s v="Help me butcher Shakespeare in a satirical fashion."/>
    <x v="252"/>
    <n v="3"/>
    <x v="56"/>
    <x v="2"/>
    <x v="0"/>
    <s v="USD"/>
    <n v="1467129686"/>
    <n v="1464969686"/>
    <b v="0"/>
    <x v="83"/>
    <n v="1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50"/>
    <x v="2"/>
    <x v="11"/>
    <s v="SEK"/>
    <n v="1423432709"/>
    <n v="1420840709"/>
    <b v="0"/>
    <x v="84"/>
    <n v="100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50"/>
    <x v="2"/>
    <x v="4"/>
    <s v="NZD"/>
    <n v="1474436704"/>
    <n v="1471844704"/>
    <b v="0"/>
    <x v="84"/>
    <n v="13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50"/>
    <x v="2"/>
    <x v="2"/>
    <s v="AUD"/>
    <n v="1451637531"/>
    <n v="1449045531"/>
    <b v="0"/>
    <x v="29"/>
    <n v="100"/>
    <b v="0"/>
    <x v="3"/>
    <x v="22"/>
  </r>
  <r>
    <n v="1424"/>
    <s v="Subway Mantras"/>
    <s v="A short book of practical mantras that can be used every day of the week. Mantras are cogwheels of universal engines."/>
    <x v="51"/>
    <n v="1527"/>
    <x v="68"/>
    <x v="2"/>
    <x v="0"/>
    <s v="USD"/>
    <n v="1479233602"/>
    <n v="1478106802"/>
    <b v="0"/>
    <x v="25"/>
    <n v="109.07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50"/>
    <x v="2"/>
    <x v="0"/>
    <s v="USD"/>
    <n v="1430276959"/>
    <n v="1427684959"/>
    <b v="0"/>
    <x v="78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50"/>
    <x v="2"/>
    <x v="12"/>
    <s v="EUR"/>
    <n v="1440408120"/>
    <n v="1435224120"/>
    <b v="0"/>
    <x v="78"/>
    <n v="0"/>
    <b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59"/>
    <x v="2"/>
    <x v="12"/>
    <s v="EUR"/>
    <n v="1474230385"/>
    <n v="1471638385"/>
    <b v="0"/>
    <x v="80"/>
    <n v="104.75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62"/>
    <x v="2"/>
    <x v="3"/>
    <s v="EUR"/>
    <n v="1459584417"/>
    <n v="1456996017"/>
    <b v="0"/>
    <x v="83"/>
    <n v="15"/>
    <b v="0"/>
    <x v="3"/>
    <x v="22"/>
  </r>
  <r>
    <n v="1429"/>
    <s v="10 P.M."/>
    <s v="A guy in his 30's tries to live his &quot;American Dream&quot;, but quickly it turns into a nightmare. (A Novel)"/>
    <x v="3"/>
    <n v="0"/>
    <x v="50"/>
    <x v="2"/>
    <x v="0"/>
    <s v="USD"/>
    <n v="1428629242"/>
    <n v="1426037242"/>
    <b v="0"/>
    <x v="78"/>
    <n v="0"/>
    <b v="0"/>
    <x v="3"/>
    <x v="22"/>
  </r>
  <r>
    <n v="1430"/>
    <s v="Esoteric Project Management"/>
    <s v="Profesional translation and publishing of the book on unique synthesis of project management and meditation"/>
    <x v="10"/>
    <n v="403"/>
    <x v="59"/>
    <x v="2"/>
    <x v="0"/>
    <s v="USD"/>
    <n v="1419017488"/>
    <n v="1416339088"/>
    <b v="0"/>
    <x v="81"/>
    <n v="80.599999999999994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188"/>
    <x v="2"/>
    <x v="0"/>
    <s v="USD"/>
    <n v="1448517816"/>
    <n v="1445922216"/>
    <b v="0"/>
    <x v="5"/>
    <n v="115.55"/>
    <b v="0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50"/>
    <x v="2"/>
    <x v="0"/>
    <s v="USD"/>
    <n v="1437417828"/>
    <n v="1434825828"/>
    <b v="0"/>
    <x v="78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113"/>
    <x v="2"/>
    <x v="13"/>
    <s v="EUR"/>
    <n v="1481367600"/>
    <n v="1477839675"/>
    <b v="0"/>
    <x v="73"/>
    <n v="80.5"/>
    <b v="0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54"/>
    <x v="2"/>
    <x v="8"/>
    <s v="DKK"/>
    <n v="1433775600"/>
    <n v="1431973478"/>
    <b v="0"/>
    <x v="202"/>
    <n v="744.55"/>
    <b v="0"/>
    <x v="3"/>
    <x v="22"/>
  </r>
  <r>
    <n v="1435"/>
    <s v="Trilogy of Crystals, book 1, translation"/>
    <s v="English translation of the first book from a sword and sorcery Fantasy trilogy, by Paolo Parente"/>
    <x v="36"/>
    <n v="15"/>
    <x v="50"/>
    <x v="2"/>
    <x v="13"/>
    <s v="EUR"/>
    <n v="1444589020"/>
    <n v="1441997020"/>
    <b v="0"/>
    <x v="84"/>
    <n v="7.5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60"/>
    <x v="2"/>
    <x v="12"/>
    <s v="EUR"/>
    <n v="1456043057"/>
    <n v="1453451057"/>
    <b v="0"/>
    <x v="84"/>
    <n v="38.5"/>
    <b v="0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117"/>
    <x v="2"/>
    <x v="0"/>
    <s v="USD"/>
    <n v="1405227540"/>
    <n v="1402058739"/>
    <b v="0"/>
    <x v="19"/>
    <n v="36.68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56"/>
    <x v="2"/>
    <x v="8"/>
    <s v="DKK"/>
    <n v="1461765300"/>
    <n v="1459198499"/>
    <b v="0"/>
    <x v="22"/>
    <n v="75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113"/>
    <x v="2"/>
    <x v="5"/>
    <s v="CAD"/>
    <n v="1425758101"/>
    <n v="1423166101"/>
    <b v="0"/>
    <x v="79"/>
    <n v="30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50"/>
    <x v="2"/>
    <x v="13"/>
    <s v="EUR"/>
    <n v="1464285463"/>
    <n v="1461693463"/>
    <b v="0"/>
    <x v="29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60"/>
    <x v="2"/>
    <x v="1"/>
    <s v="GBP"/>
    <n v="1441995769"/>
    <n v="1436811769"/>
    <b v="0"/>
    <x v="83"/>
    <n v="673.3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50"/>
    <x v="2"/>
    <x v="0"/>
    <s v="USD"/>
    <n v="1464190158"/>
    <n v="1461598158"/>
    <b v="0"/>
    <x v="78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50"/>
    <x v="2"/>
    <x v="6"/>
    <s v="EUR"/>
    <n v="1483395209"/>
    <n v="1480803209"/>
    <b v="0"/>
    <x v="78"/>
    <n v="0"/>
    <b v="0"/>
    <x v="3"/>
    <x v="22"/>
  </r>
  <r>
    <n v="1444"/>
    <s v="Expand the MillionairesLetter in the US Market!"/>
    <s v="We as a successfull german stock market newsletter publisher want expand in the US market!"/>
    <x v="255"/>
    <n v="0"/>
    <x v="50"/>
    <x v="2"/>
    <x v="12"/>
    <s v="EUR"/>
    <n v="1442091462"/>
    <n v="1436907462"/>
    <b v="0"/>
    <x v="78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50"/>
    <x v="2"/>
    <x v="12"/>
    <s v="EUR"/>
    <n v="1434286855"/>
    <n v="1431694855"/>
    <b v="0"/>
    <x v="78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50"/>
    <x v="2"/>
    <x v="13"/>
    <s v="EUR"/>
    <n v="1461235478"/>
    <n v="1459507478"/>
    <b v="0"/>
    <x v="78"/>
    <n v="0"/>
    <b v="0"/>
    <x v="3"/>
    <x v="22"/>
  </r>
  <r>
    <n v="1447"/>
    <s v="Indian Language Dictionary"/>
    <s v="I'm creating a dictionary of multiple Indian languages."/>
    <x v="69"/>
    <n v="75"/>
    <x v="50"/>
    <x v="2"/>
    <x v="0"/>
    <s v="USD"/>
    <n v="1467999134"/>
    <n v="1465407134"/>
    <b v="0"/>
    <x v="83"/>
    <n v="25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50"/>
    <x v="2"/>
    <x v="2"/>
    <s v="AUD"/>
    <n v="1432272300"/>
    <n v="1429655318"/>
    <b v="0"/>
    <x v="78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50"/>
    <x v="2"/>
    <x v="0"/>
    <s v="USD"/>
    <n v="1431286105"/>
    <n v="1427138905"/>
    <b v="0"/>
    <x v="78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50"/>
    <x v="2"/>
    <x v="0"/>
    <s v="USD"/>
    <n v="1455941197"/>
    <n v="1453349197"/>
    <b v="0"/>
    <x v="29"/>
    <n v="1"/>
    <b v="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50"/>
    <x v="1"/>
    <x v="0"/>
    <s v="USD"/>
    <n v="1416355259"/>
    <n v="1413759659"/>
    <b v="0"/>
    <x v="84"/>
    <n v="1"/>
    <b v="0"/>
    <x v="3"/>
    <x v="22"/>
  </r>
  <r>
    <n v="1452"/>
    <s v="The Judo Preservation Project (Canceled)"/>
    <s v="I am gathering rare, out-of-print Judo books for preservation, translation and sharing."/>
    <x v="32"/>
    <n v="0"/>
    <x v="50"/>
    <x v="1"/>
    <x v="0"/>
    <s v="USD"/>
    <n v="1406566363"/>
    <n v="1403974363"/>
    <b v="0"/>
    <x v="78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50"/>
    <x v="1"/>
    <x v="6"/>
    <s v="EUR"/>
    <n v="1492270947"/>
    <n v="1488386547"/>
    <b v="0"/>
    <x v="78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60"/>
    <x v="1"/>
    <x v="3"/>
    <s v="EUR"/>
    <n v="1461535140"/>
    <n v="1459716480"/>
    <b v="0"/>
    <x v="29"/>
    <n v="15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57"/>
    <x v="1"/>
    <x v="0"/>
    <s v="USD"/>
    <n v="1409924340"/>
    <n v="1405181320"/>
    <b v="0"/>
    <x v="63"/>
    <n v="225"/>
    <b v="0"/>
    <x v="3"/>
    <x v="22"/>
  </r>
  <r>
    <n v="1456"/>
    <s v="Sometimes you don't need love (Canceled)"/>
    <s v="English Version of my auto-published novel"/>
    <x v="10"/>
    <n v="145"/>
    <x v="56"/>
    <x v="1"/>
    <x v="13"/>
    <s v="EUR"/>
    <n v="1483459365"/>
    <n v="1480867365"/>
    <b v="0"/>
    <x v="83"/>
    <n v="48.33"/>
    <b v="0"/>
    <x v="3"/>
    <x v="22"/>
  </r>
  <r>
    <n v="1457"/>
    <s v="Hey! I&quot;m not invisable, I am Just Old (Canceled)"/>
    <s v="Age is more than just a number, I hope your younger than you feel."/>
    <x v="12"/>
    <n v="0"/>
    <x v="50"/>
    <x v="1"/>
    <x v="0"/>
    <s v="USD"/>
    <n v="1447281044"/>
    <n v="1444685444"/>
    <b v="0"/>
    <x v="78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50"/>
    <x v="1"/>
    <x v="0"/>
    <s v="USD"/>
    <n v="1407729600"/>
    <n v="1405097760"/>
    <b v="0"/>
    <x v="78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50"/>
    <x v="1"/>
    <x v="8"/>
    <s v="DKK"/>
    <n v="1449077100"/>
    <n v="1446612896"/>
    <b v="0"/>
    <x v="78"/>
    <n v="0"/>
    <b v="0"/>
    <x v="3"/>
    <x v="22"/>
  </r>
  <r>
    <n v="1460"/>
    <s v="KJV2015 (Canceled)"/>
    <s v="KJV2015 Easier to understand for our kids and family not leaving out one verse or changing a meaning one bit."/>
    <x v="259"/>
    <n v="0"/>
    <x v="50"/>
    <x v="1"/>
    <x v="0"/>
    <s v="USD"/>
    <n v="1417391100"/>
    <n v="1412371898"/>
    <b v="0"/>
    <x v="78"/>
    <n v="0"/>
    <b v="0"/>
    <x v="3"/>
    <x v="22"/>
  </r>
  <r>
    <n v="1461"/>
    <s v="Relatively Prime Series 2"/>
    <s v="Series 2 of Relatively Prime, a podcast of stories from the Mathematical Domain"/>
    <x v="36"/>
    <n v="15186.69"/>
    <x v="7"/>
    <x v="0"/>
    <x v="0"/>
    <s v="USD"/>
    <n v="1413849600"/>
    <n v="1410967754"/>
    <b v="1"/>
    <x v="158"/>
    <n v="44.67"/>
    <b v="1"/>
    <x v="3"/>
    <x v="23"/>
  </r>
  <r>
    <n v="1462"/>
    <s v="Unbound: Fiction on the Radio"/>
    <s v="A new radio show focused on short fiction produced by Louisville Public Media"/>
    <x v="23"/>
    <n v="4340.7"/>
    <x v="15"/>
    <x v="0"/>
    <x v="0"/>
    <s v="USD"/>
    <n v="1365609271"/>
    <n v="1363017271"/>
    <b v="1"/>
    <x v="3"/>
    <n v="28.94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34"/>
    <x v="0"/>
    <x v="0"/>
    <s v="USD"/>
    <n v="1365367938"/>
    <n v="1361483538"/>
    <b v="1"/>
    <x v="20"/>
    <n v="35.44"/>
    <b v="1"/>
    <x v="3"/>
    <x v="23"/>
  </r>
  <r>
    <n v="1464"/>
    <s v="Science Studio"/>
    <s v="The Best Science Media on the Web"/>
    <x v="10"/>
    <n v="8160"/>
    <x v="200"/>
    <x v="0"/>
    <x v="0"/>
    <s v="USD"/>
    <n v="1361029958"/>
    <n v="1358437958"/>
    <b v="1"/>
    <x v="302"/>
    <n v="34.869999999999997"/>
    <b v="1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201"/>
    <x v="0"/>
    <x v="0"/>
    <s v="USD"/>
    <n v="1332385200"/>
    <n v="1329759452"/>
    <b v="1"/>
    <x v="303"/>
    <n v="52.62"/>
    <b v="1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29"/>
    <x v="0"/>
    <x v="0"/>
    <s v="USD"/>
    <n v="1452574800"/>
    <n v="1449029266"/>
    <b v="1"/>
    <x v="290"/>
    <n v="69.599999999999994"/>
    <b v="1"/>
    <x v="3"/>
    <x v="23"/>
  </r>
  <r>
    <n v="1467"/>
    <s v="Radio Ambulante"/>
    <s v="We are a new Spanish language podcast telling uniquely Latin American stories."/>
    <x v="79"/>
    <n v="46032"/>
    <x v="41"/>
    <x v="0"/>
    <x v="0"/>
    <s v="USD"/>
    <n v="1332699285"/>
    <n v="1327518885"/>
    <b v="1"/>
    <x v="304"/>
    <n v="76.72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21"/>
    <x v="0"/>
    <x v="0"/>
    <s v="USD"/>
    <n v="1307838049"/>
    <n v="1302654049"/>
    <b v="1"/>
    <x v="305"/>
    <n v="33.19"/>
    <b v="1"/>
    <x v="3"/>
    <x v="23"/>
  </r>
  <r>
    <n v="1469"/>
    <s v="The Local Global Mashup Show"/>
    <s v="Get the inside edge on the stories that connect Americans to the world -- in your ear every week."/>
    <x v="260"/>
    <n v="47978"/>
    <x v="29"/>
    <x v="0"/>
    <x v="0"/>
    <s v="USD"/>
    <n v="1360938109"/>
    <n v="1358346109"/>
    <b v="1"/>
    <x v="306"/>
    <n v="149.46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105"/>
    <x v="0"/>
    <x v="0"/>
    <s v="USD"/>
    <n v="1356724263"/>
    <n v="1354909863"/>
    <b v="1"/>
    <x v="75"/>
    <n v="23.17"/>
    <b v="1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3"/>
    <x v="0"/>
    <x v="0"/>
    <s v="USD"/>
    <n v="1428620334"/>
    <n v="1426028334"/>
    <b v="1"/>
    <x v="307"/>
    <n v="96.88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86"/>
    <x v="0"/>
    <x v="0"/>
    <s v="USD"/>
    <n v="1381928503"/>
    <n v="1379336503"/>
    <b v="1"/>
    <x v="226"/>
    <n v="103.2"/>
    <b v="1"/>
    <x v="3"/>
    <x v="23"/>
  </r>
  <r>
    <n v="1473"/>
    <s v="ONE LOVES ONLY FORM"/>
    <s v="Public Radio Project"/>
    <x v="15"/>
    <n v="1807.74"/>
    <x v="10"/>
    <x v="0"/>
    <x v="0"/>
    <s v="USD"/>
    <n v="1330644639"/>
    <n v="1328052639"/>
    <b v="1"/>
    <x v="5"/>
    <n v="38.46"/>
    <b v="1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20"/>
    <x v="0"/>
    <x v="0"/>
    <s v="USD"/>
    <n v="1379093292"/>
    <n v="1376501292"/>
    <b v="1"/>
    <x v="88"/>
    <n v="44.32"/>
    <b v="1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192"/>
    <x v="0"/>
    <x v="0"/>
    <s v="USD"/>
    <n v="1419051540"/>
    <n v="1416244863"/>
    <b v="1"/>
    <x v="308"/>
    <n v="64.17"/>
    <b v="1"/>
    <x v="3"/>
    <x v="23"/>
  </r>
  <r>
    <n v="1476"/>
    <s v="The Comedy Button Podcast"/>
    <s v="The Comedy Button is a brand new nerd pop culture podcast with weekly video sketches."/>
    <x v="12"/>
    <n v="39693.279999999999"/>
    <x v="202"/>
    <x v="0"/>
    <x v="0"/>
    <s v="USD"/>
    <n v="1315616422"/>
    <n v="1313024422"/>
    <b v="1"/>
    <x v="309"/>
    <n v="43.33"/>
    <b v="1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38"/>
    <x v="0"/>
    <x v="0"/>
    <s v="USD"/>
    <n v="1324609200"/>
    <n v="1319467604"/>
    <b v="1"/>
    <x v="232"/>
    <n v="90.5"/>
    <b v="1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203"/>
    <x v="0"/>
    <x v="0"/>
    <s v="USD"/>
    <n v="1368564913"/>
    <n v="1367355313"/>
    <b v="1"/>
    <x v="310"/>
    <n v="29.19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s v="USD"/>
    <n v="1399694340"/>
    <n v="1398448389"/>
    <b v="1"/>
    <x v="26"/>
    <n v="30.96"/>
    <b v="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16"/>
    <x v="0"/>
    <x v="0"/>
    <s v="USD"/>
    <n v="1374858000"/>
    <n v="1373408699"/>
    <b v="1"/>
    <x v="311"/>
    <n v="92.16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53"/>
    <x v="2"/>
    <x v="5"/>
    <s v="CAD"/>
    <n v="1383430145"/>
    <n v="1380838145"/>
    <b v="0"/>
    <x v="79"/>
    <n v="17.5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50"/>
    <x v="2"/>
    <x v="0"/>
    <s v="USD"/>
    <n v="1347004260"/>
    <n v="1345062936"/>
    <b v="0"/>
    <x v="29"/>
    <n v="5"/>
    <b v="0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60"/>
    <x v="2"/>
    <x v="0"/>
    <s v="USD"/>
    <n v="1469162275"/>
    <n v="1467002275"/>
    <b v="0"/>
    <x v="84"/>
    <n v="25"/>
    <b v="0"/>
    <x v="3"/>
    <x v="10"/>
  </r>
  <r>
    <n v="1484"/>
    <s v="a book called filtered down thru the stars"/>
    <s v="The mussings of an old wizard"/>
    <x v="13"/>
    <n v="0"/>
    <x v="50"/>
    <x v="2"/>
    <x v="0"/>
    <s v="USD"/>
    <n v="1342882260"/>
    <n v="1337834963"/>
    <b v="0"/>
    <x v="78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53"/>
    <x v="2"/>
    <x v="0"/>
    <s v="USD"/>
    <n v="1434827173"/>
    <n v="1430939173"/>
    <b v="0"/>
    <x v="83"/>
    <n v="50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50"/>
    <x v="2"/>
    <x v="0"/>
    <s v="USD"/>
    <n v="1425009761"/>
    <n v="1422417761"/>
    <b v="0"/>
    <x v="83"/>
    <n v="16"/>
    <b v="0"/>
    <x v="3"/>
    <x v="10"/>
  </r>
  <r>
    <n v="1487"/>
    <s v="You Killed Me First"/>
    <s v="A lover becomes an enemy when a line has been crossed. Torn between memories and reality, his mask of sanity is slipping."/>
    <x v="3"/>
    <n v="0"/>
    <x v="50"/>
    <x v="2"/>
    <x v="0"/>
    <s v="USD"/>
    <n v="1470175271"/>
    <n v="1467583271"/>
    <b v="0"/>
    <x v="78"/>
    <n v="0"/>
    <b v="0"/>
    <x v="3"/>
    <x v="10"/>
  </r>
  <r>
    <n v="1488"/>
    <s v="Nanolution"/>
    <s v="A blockbuster sci-fi adventure. What would you do if one day your life changed to beyond the imaginable?"/>
    <x v="36"/>
    <n v="360"/>
    <x v="53"/>
    <x v="2"/>
    <x v="2"/>
    <s v="AUD"/>
    <n v="1388928660"/>
    <n v="1386336660"/>
    <b v="0"/>
    <x v="79"/>
    <n v="60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50"/>
    <x v="2"/>
    <x v="0"/>
    <s v="USD"/>
    <n v="1352994052"/>
    <n v="1350398452"/>
    <b v="0"/>
    <x v="78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134"/>
    <x v="2"/>
    <x v="0"/>
    <s v="USD"/>
    <n v="1380720474"/>
    <n v="1378214874"/>
    <b v="0"/>
    <x v="10"/>
    <n v="47.11"/>
    <b v="0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59"/>
    <x v="2"/>
    <x v="0"/>
    <s v="USD"/>
    <n v="1424014680"/>
    <n v="1418922443"/>
    <b v="0"/>
    <x v="29"/>
    <n v="100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60"/>
    <x v="2"/>
    <x v="0"/>
    <s v="USD"/>
    <n v="1308431646"/>
    <n v="1305839646"/>
    <b v="0"/>
    <x v="84"/>
    <n v="15"/>
    <b v="0"/>
    <x v="3"/>
    <x v="10"/>
  </r>
  <r>
    <n v="1493"/>
    <s v="The Great Grand Zeppelin Chase"/>
    <s v="Help illustrate the sequel to the bestselling _x000a_The Transylvania Flying Squad of Detectives"/>
    <x v="262"/>
    <n v="0"/>
    <x v="50"/>
    <x v="2"/>
    <x v="0"/>
    <s v="USD"/>
    <n v="1371415675"/>
    <n v="1368823675"/>
    <b v="0"/>
    <x v="78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14"/>
    <x v="2"/>
    <x v="0"/>
    <s v="USD"/>
    <n v="1428075480"/>
    <n v="1425489613"/>
    <b v="0"/>
    <x v="202"/>
    <n v="40.450000000000003"/>
    <b v="0"/>
    <x v="3"/>
    <x v="10"/>
  </r>
  <r>
    <n v="1495"/>
    <s v="A Magical Bildungsroman with a Female Heroine"/>
    <s v="The Adventures of Penelope Hawthorne. Part One: The Spellbook of Dracone."/>
    <x v="13"/>
    <n v="0"/>
    <x v="50"/>
    <x v="2"/>
    <x v="0"/>
    <s v="USD"/>
    <n v="1314471431"/>
    <n v="1311879431"/>
    <b v="0"/>
    <x v="78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50"/>
    <x v="2"/>
    <x v="0"/>
    <s v="USD"/>
    <n v="1410866659"/>
    <n v="1405682659"/>
    <b v="0"/>
    <x v="78"/>
    <n v="0"/>
    <b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50"/>
    <x v="2"/>
    <x v="0"/>
    <s v="USD"/>
    <n v="1375299780"/>
    <n v="1371655522"/>
    <b v="0"/>
    <x v="29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53"/>
    <x v="2"/>
    <x v="0"/>
    <s v="USD"/>
    <n v="1409787378"/>
    <n v="1405899378"/>
    <b v="0"/>
    <x v="83"/>
    <n v="19"/>
    <b v="0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50"/>
    <x v="2"/>
    <x v="0"/>
    <s v="USD"/>
    <n v="1470355833"/>
    <n v="1465171833"/>
    <b v="0"/>
    <x v="29"/>
    <n v="5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78"/>
    <x v="2"/>
    <x v="0"/>
    <s v="USD"/>
    <n v="1367444557"/>
    <n v="1364852557"/>
    <b v="0"/>
    <x v="41"/>
    <n v="46.73"/>
    <b v="0"/>
    <x v="3"/>
    <x v="10"/>
  </r>
  <r>
    <n v="1501"/>
    <s v="This is Nowhere"/>
    <s v="A hardcover book of surf, outdoor and nature photos from the British Columbia coast."/>
    <x v="263"/>
    <n v="86492"/>
    <x v="183"/>
    <x v="0"/>
    <x v="5"/>
    <s v="CAD"/>
    <n v="1436364023"/>
    <n v="1433772023"/>
    <b v="1"/>
    <x v="312"/>
    <n v="97.73"/>
    <b v="1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7"/>
    <x v="0"/>
    <x v="1"/>
    <s v="GBP"/>
    <n v="1458943200"/>
    <n v="1456491680"/>
    <b v="1"/>
    <x v="313"/>
    <n v="67.84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29"/>
    <x v="0"/>
    <x v="18"/>
    <s v="EUR"/>
    <n v="1477210801"/>
    <n v="1472026801"/>
    <b v="1"/>
    <x v="26"/>
    <n v="56.98"/>
    <b v="1"/>
    <x v="8"/>
    <x v="20"/>
  </r>
  <r>
    <n v="1504"/>
    <s v="RYU X RIO"/>
    <s v="A football photography book like no other about the 2014 World Cup in Brazil, by Ryu Voelkel."/>
    <x v="115"/>
    <n v="18066"/>
    <x v="204"/>
    <x v="0"/>
    <x v="1"/>
    <s v="GBP"/>
    <n v="1402389180"/>
    <n v="1399996024"/>
    <b v="1"/>
    <x v="314"/>
    <n v="67.16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3"/>
    <x v="0"/>
    <x v="12"/>
    <s v="EUR"/>
    <n v="1458676860"/>
    <n v="1455446303"/>
    <b v="1"/>
    <x v="315"/>
    <n v="48.04"/>
    <b v="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38"/>
    <x v="0"/>
    <x v="1"/>
    <s v="GBP"/>
    <n v="1406227904"/>
    <n v="1403635904"/>
    <b v="1"/>
    <x v="68"/>
    <n v="38.86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205"/>
    <x v="0"/>
    <x v="0"/>
    <s v="USD"/>
    <n v="1273911000"/>
    <n v="1268822909"/>
    <b v="1"/>
    <x v="51"/>
    <n v="78.180000000000007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38"/>
    <x v="0"/>
    <x v="0"/>
    <s v="USD"/>
    <n v="1403880281"/>
    <n v="1401201881"/>
    <b v="1"/>
    <x v="263"/>
    <n v="97.11"/>
    <b v="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39"/>
    <x v="0"/>
    <x v="12"/>
    <s v="EUR"/>
    <n v="1487113140"/>
    <n v="1484570885"/>
    <b v="1"/>
    <x v="193"/>
    <n v="110.39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7"/>
    <x v="0"/>
    <x v="1"/>
    <s v="GBP"/>
    <n v="1405761278"/>
    <n v="1403169278"/>
    <b v="1"/>
    <x v="316"/>
    <n v="39.92"/>
    <b v="1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20"/>
    <x v="0"/>
    <x v="0"/>
    <s v="USD"/>
    <n v="1447858804"/>
    <n v="1445263204"/>
    <b v="1"/>
    <x v="190"/>
    <n v="75.98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206"/>
    <x v="0"/>
    <x v="0"/>
    <s v="USD"/>
    <n v="1486311939"/>
    <n v="1483719939"/>
    <b v="1"/>
    <x v="317"/>
    <n v="58.38"/>
    <b v="1"/>
    <x v="8"/>
    <x v="20"/>
  </r>
  <r>
    <n v="1513"/>
    <s v="Russian Interiors"/>
    <s v="An intimate portrait of Russian women in their private spaces by late photographer Andy Rocchelli published by Cesura."/>
    <x v="6"/>
    <n v="12001.5"/>
    <x v="95"/>
    <x v="0"/>
    <x v="1"/>
    <s v="GBP"/>
    <n v="1405523866"/>
    <n v="1402931866"/>
    <b v="1"/>
    <x v="224"/>
    <n v="55.82"/>
    <b v="1"/>
    <x v="8"/>
    <x v="20"/>
  </r>
  <r>
    <n v="1514"/>
    <s v="Racing Age"/>
    <s v="Racing Age is a documentary photography book about masters track &amp; field athletes of retirement age and older."/>
    <x v="31"/>
    <n v="26619"/>
    <x v="6"/>
    <x v="0"/>
    <x v="0"/>
    <s v="USD"/>
    <n v="1443363640"/>
    <n v="1439907640"/>
    <b v="1"/>
    <x v="282"/>
    <n v="151.24"/>
    <b v="1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96"/>
    <x v="0"/>
    <x v="10"/>
    <s v="NOK"/>
    <n v="1458104697"/>
    <n v="1455516297"/>
    <b v="1"/>
    <x v="160"/>
    <n v="849.67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15"/>
    <x v="0"/>
    <x v="0"/>
    <s v="USD"/>
    <n v="1475762400"/>
    <n v="1473160292"/>
    <b v="1"/>
    <x v="318"/>
    <n v="159.24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184"/>
    <x v="0"/>
    <x v="0"/>
    <s v="USD"/>
    <n v="1417845600"/>
    <n v="1415194553"/>
    <b v="1"/>
    <x v="319"/>
    <n v="39.51"/>
    <b v="1"/>
    <x v="8"/>
    <x v="20"/>
  </r>
  <r>
    <n v="1518"/>
    <s v="Amelia and the Animals: Photographs by Robin Schwartz"/>
    <s v="A photobook of Robin Schwartz's ongoing series with her daughter Amelia."/>
    <x v="36"/>
    <n v="30805"/>
    <x v="207"/>
    <x v="0"/>
    <x v="0"/>
    <s v="USD"/>
    <n v="1401565252"/>
    <n v="1398973252"/>
    <b v="1"/>
    <x v="163"/>
    <n v="130.53"/>
    <b v="1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33"/>
    <x v="0"/>
    <x v="0"/>
    <s v="USD"/>
    <n v="1403301540"/>
    <n v="1400867283"/>
    <b v="1"/>
    <x v="108"/>
    <n v="64.16"/>
    <b v="1"/>
    <x v="8"/>
    <x v="20"/>
  </r>
  <r>
    <n v="1520"/>
    <s v="TULIPS"/>
    <s v="A self-published photography book by Andrew Miksys from his new series about Belarus"/>
    <x v="102"/>
    <n v="18625"/>
    <x v="33"/>
    <x v="0"/>
    <x v="0"/>
    <s v="USD"/>
    <n v="1418961600"/>
    <n v="1415824513"/>
    <b v="1"/>
    <x v="157"/>
    <n v="111.53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13"/>
    <x v="0"/>
    <x v="0"/>
    <s v="USD"/>
    <n v="1465272091"/>
    <n v="1462248091"/>
    <b v="1"/>
    <x v="97"/>
    <n v="170.4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86"/>
    <x v="0"/>
    <x v="0"/>
    <s v="USD"/>
    <n v="1413575739"/>
    <n v="1410983739"/>
    <b v="1"/>
    <x v="320"/>
    <n v="133.74"/>
    <b v="1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105"/>
    <x v="0"/>
    <x v="0"/>
    <s v="USD"/>
    <n v="1419292800"/>
    <n v="1416592916"/>
    <b v="1"/>
    <x v="198"/>
    <n v="95.83"/>
    <b v="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110"/>
    <x v="0"/>
    <x v="11"/>
    <s v="SEK"/>
    <n v="1487592090"/>
    <n v="1485000090"/>
    <b v="1"/>
    <x v="33"/>
    <n v="221.79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107"/>
    <x v="0"/>
    <x v="0"/>
    <s v="USD"/>
    <n v="1471539138"/>
    <n v="1468947138"/>
    <b v="1"/>
    <x v="205"/>
    <n v="32.32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28"/>
    <x v="0"/>
    <x v="0"/>
    <s v="USD"/>
    <n v="1453185447"/>
    <n v="1448951847"/>
    <b v="1"/>
    <x v="321"/>
    <n v="98.84"/>
    <b v="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5"/>
    <x v="0"/>
    <x v="0"/>
    <s v="USD"/>
    <n v="1489497886"/>
    <n v="1487082286"/>
    <b v="1"/>
    <x v="16"/>
    <n v="55.22"/>
    <b v="1"/>
    <x v="8"/>
    <x v="20"/>
  </r>
  <r>
    <n v="1528"/>
    <s v="Don't Go Outside: Tokyo Street Photos"/>
    <s v="A book of street photos from around Shibuya that I've made between 2011-2016."/>
    <x v="9"/>
    <n v="8447"/>
    <x v="208"/>
    <x v="0"/>
    <x v="0"/>
    <s v="USD"/>
    <n v="1485907200"/>
    <n v="1483292122"/>
    <b v="1"/>
    <x v="322"/>
    <n v="52.79"/>
    <b v="1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7"/>
    <x v="0"/>
    <x v="0"/>
    <s v="USD"/>
    <n v="1426773920"/>
    <n v="1424185520"/>
    <b v="1"/>
    <x v="261"/>
    <n v="135.66999999999999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165"/>
    <x v="0"/>
    <x v="0"/>
    <s v="USD"/>
    <n v="1445624695"/>
    <n v="1443464695"/>
    <b v="1"/>
    <x v="323"/>
    <n v="53.99"/>
    <b v="1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98"/>
    <x v="0"/>
    <x v="0"/>
    <s v="USD"/>
    <n v="1417402800"/>
    <n v="1414610126"/>
    <b v="1"/>
    <x v="196"/>
    <n v="56.64"/>
    <b v="1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209"/>
    <x v="0"/>
    <x v="2"/>
    <s v="AUD"/>
    <n v="1455548400"/>
    <n v="1453461865"/>
    <b v="1"/>
    <x v="324"/>
    <n v="82.32"/>
    <b v="1"/>
    <x v="8"/>
    <x v="20"/>
  </r>
  <r>
    <n v="1533"/>
    <s v="The Cancer Family Book Project"/>
    <s v="This is an intimate story about a family, focusing on their love and strength in the face of mortality."/>
    <x v="101"/>
    <n v="65313"/>
    <x v="14"/>
    <x v="0"/>
    <x v="0"/>
    <s v="USD"/>
    <n v="1462161540"/>
    <n v="1457913777"/>
    <b v="1"/>
    <x v="325"/>
    <n v="88.26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210"/>
    <x v="0"/>
    <x v="0"/>
    <s v="USD"/>
    <n v="1441383062"/>
    <n v="1438791062"/>
    <b v="1"/>
    <x v="232"/>
    <n v="84.91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88"/>
    <x v="0"/>
    <x v="0"/>
    <s v="USD"/>
    <n v="1464040800"/>
    <n v="1461527631"/>
    <b v="1"/>
    <x v="238"/>
    <n v="48.15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211"/>
    <x v="0"/>
    <x v="0"/>
    <s v="USD"/>
    <n v="1440702910"/>
    <n v="1438110910"/>
    <b v="1"/>
    <x v="326"/>
    <n v="66.02"/>
    <b v="1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144"/>
    <x v="0"/>
    <x v="12"/>
    <s v="EUR"/>
    <n v="1470506400"/>
    <n v="1467358427"/>
    <b v="1"/>
    <x v="291"/>
    <n v="96.38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33"/>
    <x v="0"/>
    <x v="0"/>
    <s v="USD"/>
    <n v="1421952370"/>
    <n v="1418064370"/>
    <b v="1"/>
    <x v="67"/>
    <n v="156.16999999999999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104"/>
    <x v="0"/>
    <x v="0"/>
    <s v="USD"/>
    <n v="1483481019"/>
    <n v="1480629819"/>
    <b v="0"/>
    <x v="4"/>
    <n v="95.76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90"/>
    <x v="0"/>
    <x v="0"/>
    <s v="USD"/>
    <n v="1416964500"/>
    <n v="1414368616"/>
    <b v="1"/>
    <x v="15"/>
    <n v="180.41"/>
    <b v="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50"/>
    <x v="2"/>
    <x v="0"/>
    <s v="USD"/>
    <n v="1420045538"/>
    <n v="1417453538"/>
    <b v="0"/>
    <x v="84"/>
    <n v="3"/>
    <b v="0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65"/>
    <x v="2"/>
    <x v="5"/>
    <s v="CAD"/>
    <n v="1435708500"/>
    <n v="1434412500"/>
    <b v="0"/>
    <x v="29"/>
    <n v="20"/>
    <b v="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50"/>
    <x v="2"/>
    <x v="0"/>
    <s v="USD"/>
    <n v="1416662034"/>
    <n v="1414066434"/>
    <b v="0"/>
    <x v="29"/>
    <n v="10"/>
    <b v="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50"/>
    <x v="2"/>
    <x v="0"/>
    <s v="USD"/>
    <n v="1427847480"/>
    <n v="1424222024"/>
    <b v="0"/>
    <x v="78"/>
    <n v="0"/>
    <b v="0"/>
    <x v="8"/>
    <x v="24"/>
  </r>
  <r>
    <n v="1545"/>
    <s v="Nevada County Hearts"/>
    <s v="&quot;He will not be a wise man who does not study human hearts!&quot;_x000a_Hope in natural art, creation!"/>
    <x v="9"/>
    <n v="1"/>
    <x v="50"/>
    <x v="2"/>
    <x v="0"/>
    <s v="USD"/>
    <n v="1425330960"/>
    <n v="1422393234"/>
    <b v="0"/>
    <x v="29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129"/>
    <x v="2"/>
    <x v="1"/>
    <s v="GBP"/>
    <n v="1410930399"/>
    <n v="1405746399"/>
    <b v="0"/>
    <x v="202"/>
    <n v="26.27"/>
    <b v="0"/>
    <x v="8"/>
    <x v="24"/>
  </r>
  <r>
    <n v="1547"/>
    <s v="Sound Photography"/>
    <s v="I have produced a limited number (100) of five 8x10 prints of mixed photography I would like to share with you."/>
    <x v="269"/>
    <n v="0"/>
    <x v="50"/>
    <x v="2"/>
    <x v="0"/>
    <s v="USD"/>
    <n v="1487844882"/>
    <n v="1487240082"/>
    <b v="0"/>
    <x v="78"/>
    <n v="0"/>
    <b v="0"/>
    <x v="8"/>
    <x v="24"/>
  </r>
  <r>
    <n v="1548"/>
    <s v="Change the World through Color"/>
    <s v="Beauty is in the eye of the beholder and I want to inspire conservation through color."/>
    <x v="176"/>
    <n v="60"/>
    <x v="114"/>
    <x v="2"/>
    <x v="0"/>
    <s v="USD"/>
    <n v="1447020620"/>
    <n v="1444425020"/>
    <b v="0"/>
    <x v="29"/>
    <n v="60"/>
    <b v="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122"/>
    <x v="2"/>
    <x v="0"/>
    <s v="USD"/>
    <n v="1446524159"/>
    <n v="1443928559"/>
    <b v="0"/>
    <x v="79"/>
    <n v="28.33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55"/>
    <x v="2"/>
    <x v="1"/>
    <s v="GBP"/>
    <n v="1463050034"/>
    <n v="1460458034"/>
    <b v="0"/>
    <x v="63"/>
    <n v="14.43"/>
    <b v="0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50"/>
    <x v="2"/>
    <x v="0"/>
    <s v="USD"/>
    <n v="1432756039"/>
    <n v="1430164039"/>
    <b v="0"/>
    <x v="78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190"/>
    <x v="2"/>
    <x v="0"/>
    <s v="USD"/>
    <n v="1412135940"/>
    <n v="1410366708"/>
    <b v="0"/>
    <x v="38"/>
    <n v="132.19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50"/>
    <x v="2"/>
    <x v="0"/>
    <s v="USD"/>
    <n v="1441176447"/>
    <n v="1438584447"/>
    <b v="0"/>
    <x v="78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50"/>
    <x v="2"/>
    <x v="2"/>
    <s v="AUD"/>
    <n v="1438495390"/>
    <n v="1435903390"/>
    <b v="0"/>
    <x v="78"/>
    <n v="0"/>
    <b v="0"/>
    <x v="8"/>
    <x v="24"/>
  </r>
  <r>
    <n v="1555"/>
    <s v="Coffee Table Book of Maine"/>
    <s v="I am traveling the coastline of Maine and will be taking pictures of all the scenery and lighthouses in the area."/>
    <x v="47"/>
    <n v="0"/>
    <x v="50"/>
    <x v="2"/>
    <x v="0"/>
    <s v="USD"/>
    <n v="1442509200"/>
    <n v="1440513832"/>
    <b v="0"/>
    <x v="78"/>
    <n v="0"/>
    <b v="0"/>
    <x v="8"/>
    <x v="24"/>
  </r>
  <r>
    <n v="1556"/>
    <s v="West Canada - A Coffee Table Book"/>
    <s v="To gather a collection of photographs for a coffee table book that displays the beauty of Canada's west."/>
    <x v="15"/>
    <n v="677"/>
    <x v="79"/>
    <x v="2"/>
    <x v="5"/>
    <s v="CAD"/>
    <n v="1467603624"/>
    <n v="1465011624"/>
    <b v="0"/>
    <x v="8"/>
    <n v="56.42"/>
    <b v="0"/>
    <x v="8"/>
    <x v="24"/>
  </r>
  <r>
    <n v="1557"/>
    <s v="Reflecting Light Photo"/>
    <s v="I have always been captivated by photography, Now I am trying to set up my own company and publish my pictures."/>
    <x v="30"/>
    <n v="100"/>
    <x v="65"/>
    <x v="2"/>
    <x v="0"/>
    <s v="USD"/>
    <n v="1411227633"/>
    <n v="1408549233"/>
    <b v="0"/>
    <x v="29"/>
    <n v="100"/>
    <b v="0"/>
    <x v="8"/>
    <x v="24"/>
  </r>
  <r>
    <n v="1558"/>
    <s v="Lucy Wood's Calendar - English Countryside 2016"/>
    <s v="A large 2016 wall-calendar (A3 when open) featuring 12 stunning photographs by Lucy Wood."/>
    <x v="47"/>
    <n v="35"/>
    <x v="62"/>
    <x v="2"/>
    <x v="1"/>
    <s v="GBP"/>
    <n v="1440763920"/>
    <n v="1435656759"/>
    <b v="0"/>
    <x v="83"/>
    <n v="11.67"/>
    <b v="0"/>
    <x v="8"/>
    <x v="24"/>
  </r>
  <r>
    <n v="1559"/>
    <s v="North Cascades Bigfoot Photo Expedition"/>
    <s v="The goal of this project is to provide scientific evidence of bigfoot in the North Cascades."/>
    <x v="36"/>
    <n v="50"/>
    <x v="50"/>
    <x v="2"/>
    <x v="0"/>
    <s v="USD"/>
    <n v="1430270199"/>
    <n v="1428974199"/>
    <b v="0"/>
    <x v="29"/>
    <n v="50"/>
    <b v="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65"/>
    <x v="2"/>
    <x v="0"/>
    <s v="USD"/>
    <n v="1415842193"/>
    <n v="1414110593"/>
    <b v="0"/>
    <x v="80"/>
    <n v="23.5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60"/>
    <x v="1"/>
    <x v="0"/>
    <s v="USD"/>
    <n v="1383789603"/>
    <n v="1381194003"/>
    <b v="0"/>
    <x v="29"/>
    <n v="67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50"/>
    <x v="1"/>
    <x v="0"/>
    <s v="USD"/>
    <n v="1259715000"/>
    <n v="1253712916"/>
    <b v="0"/>
    <x v="78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60"/>
    <x v="1"/>
    <x v="1"/>
    <s v="GBP"/>
    <n v="1394815751"/>
    <n v="1389635351"/>
    <b v="0"/>
    <x v="84"/>
    <n v="42.5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50"/>
    <x v="1"/>
    <x v="0"/>
    <s v="USD"/>
    <n v="1432843500"/>
    <n v="1430124509"/>
    <b v="0"/>
    <x v="29"/>
    <n v="10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56"/>
    <x v="1"/>
    <x v="0"/>
    <s v="USD"/>
    <n v="1307554261"/>
    <n v="1304962261"/>
    <b v="0"/>
    <x v="29"/>
    <n v="100"/>
    <b v="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70"/>
    <x v="1"/>
    <x v="0"/>
    <s v="USD"/>
    <n v="1469656800"/>
    <n v="1467151204"/>
    <b v="0"/>
    <x v="211"/>
    <n v="108.05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65"/>
    <x v="1"/>
    <x v="0"/>
    <s v="USD"/>
    <n v="1392595200"/>
    <n v="1391293745"/>
    <b v="0"/>
    <x v="62"/>
    <n v="26.92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51"/>
    <x v="1"/>
    <x v="0"/>
    <s v="USD"/>
    <n v="1419384585"/>
    <n v="1416360585"/>
    <b v="0"/>
    <x v="19"/>
    <n v="155"/>
    <b v="0"/>
    <x v="3"/>
    <x v="25"/>
  </r>
  <r>
    <n v="1569"/>
    <s v="to be removed (Canceled)"/>
    <s v="to be removed"/>
    <x v="11"/>
    <n v="0"/>
    <x v="50"/>
    <x v="1"/>
    <x v="0"/>
    <s v="USD"/>
    <n v="1369498714"/>
    <n v="1366906714"/>
    <b v="0"/>
    <x v="78"/>
    <n v="0"/>
    <b v="0"/>
    <x v="3"/>
    <x v="25"/>
  </r>
  <r>
    <n v="1570"/>
    <s v="BEAUTIFUL DREAMERS: An Adult Coloring Book (Canceled)"/>
    <s v="A Coloring Book of Breathtaking Beauties_x000a_To Calm the Heart and Soul"/>
    <x v="12"/>
    <n v="2484"/>
    <x v="139"/>
    <x v="1"/>
    <x v="0"/>
    <s v="USD"/>
    <n v="1460140282"/>
    <n v="1457551882"/>
    <b v="0"/>
    <x v="47"/>
    <n v="47.77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60"/>
    <x v="1"/>
    <x v="1"/>
    <s v="GBP"/>
    <n v="1434738483"/>
    <n v="1432146483"/>
    <b v="0"/>
    <x v="80"/>
    <n v="20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62"/>
    <x v="1"/>
    <x v="1"/>
    <s v="GBP"/>
    <n v="1456703940"/>
    <n v="1454546859"/>
    <b v="0"/>
    <x v="83"/>
    <n v="41.67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53"/>
    <x v="1"/>
    <x v="5"/>
    <s v="CAD"/>
    <n v="1491019140"/>
    <n v="1487548802"/>
    <b v="0"/>
    <x v="83"/>
    <n v="74.3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62"/>
    <x v="1"/>
    <x v="0"/>
    <s v="USD"/>
    <n v="1424211329"/>
    <n v="1421187329"/>
    <b v="0"/>
    <x v="79"/>
    <n v="84.33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61"/>
    <x v="1"/>
    <x v="0"/>
    <s v="USD"/>
    <n v="1404909296"/>
    <n v="1402317296"/>
    <b v="0"/>
    <x v="2"/>
    <n v="65.459999999999994"/>
    <b v="0"/>
    <x v="3"/>
    <x v="25"/>
  </r>
  <r>
    <n v="1576"/>
    <s v="The Obsessive Line Collection (Canceled)"/>
    <s v="For the publication of my first 3 books: an Art book, a graphic novel, and a coloring book"/>
    <x v="10"/>
    <n v="650"/>
    <x v="55"/>
    <x v="1"/>
    <x v="0"/>
    <s v="USD"/>
    <n v="1435698368"/>
    <n v="1431810368"/>
    <b v="0"/>
    <x v="73"/>
    <n v="65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60"/>
    <x v="1"/>
    <x v="0"/>
    <s v="USD"/>
    <n v="1343161248"/>
    <n v="1337977248"/>
    <b v="0"/>
    <x v="84"/>
    <n v="27.5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57"/>
    <x v="1"/>
    <x v="0"/>
    <s v="USD"/>
    <n v="1283392800"/>
    <n v="1281317691"/>
    <b v="0"/>
    <x v="80"/>
    <n v="51.25"/>
    <b v="0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60"/>
    <x v="1"/>
    <x v="0"/>
    <s v="USD"/>
    <n v="1377734091"/>
    <n v="1374882891"/>
    <b v="0"/>
    <x v="84"/>
    <n v="14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50"/>
    <x v="1"/>
    <x v="0"/>
    <s v="USD"/>
    <n v="1337562726"/>
    <n v="1332378726"/>
    <b v="0"/>
    <x v="78"/>
    <n v="0"/>
    <b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60"/>
    <x v="2"/>
    <x v="1"/>
    <s v="GBP"/>
    <n v="1450521990"/>
    <n v="1447757190"/>
    <b v="0"/>
    <x v="29"/>
    <n v="5"/>
    <b v="0"/>
    <x v="8"/>
    <x v="26"/>
  </r>
  <r>
    <n v="1582"/>
    <s v="Scenes from New Orleans"/>
    <s v="I create canvas prints of images from in and around New Orleans"/>
    <x v="28"/>
    <n v="93"/>
    <x v="114"/>
    <x v="2"/>
    <x v="0"/>
    <s v="USD"/>
    <n v="1445894400"/>
    <n v="1440961053"/>
    <b v="0"/>
    <x v="83"/>
    <n v="31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50"/>
    <x v="2"/>
    <x v="1"/>
    <s v="GBP"/>
    <n v="1411681391"/>
    <n v="1409089391"/>
    <b v="0"/>
    <x v="29"/>
    <n v="15"/>
    <b v="0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50"/>
    <x v="2"/>
    <x v="0"/>
    <s v="USD"/>
    <n v="1401464101"/>
    <n v="1400600101"/>
    <b v="0"/>
    <x v="78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135"/>
    <x v="2"/>
    <x v="5"/>
    <s v="CAD"/>
    <n v="1482663600"/>
    <n v="1480800568"/>
    <b v="0"/>
    <x v="8"/>
    <n v="131.66999999999999"/>
    <b v="0"/>
    <x v="8"/>
    <x v="26"/>
  </r>
  <r>
    <n v="1586"/>
    <s v="Missouri In Pictures"/>
    <s v="Show the world the beauty that is in all of our back yards!"/>
    <x v="15"/>
    <n v="0"/>
    <x v="50"/>
    <x v="2"/>
    <x v="0"/>
    <s v="USD"/>
    <n v="1428197422"/>
    <n v="1425609022"/>
    <b v="0"/>
    <x v="78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50"/>
    <x v="2"/>
    <x v="0"/>
    <s v="USD"/>
    <n v="1418510965"/>
    <n v="1415918965"/>
    <b v="0"/>
    <x v="29"/>
    <n v="1"/>
    <b v="0"/>
    <x v="8"/>
    <x v="26"/>
  </r>
  <r>
    <n v="1588"/>
    <s v="The Right Side of Texas"/>
    <s v="Southeast Texas as seen through the lens of a cell phone camera"/>
    <x v="274"/>
    <n v="0"/>
    <x v="50"/>
    <x v="2"/>
    <x v="0"/>
    <s v="USD"/>
    <n v="1422735120"/>
    <n v="1420091999"/>
    <b v="0"/>
    <x v="78"/>
    <n v="0"/>
    <b v="0"/>
    <x v="8"/>
    <x v="26"/>
  </r>
  <r>
    <n v="1589"/>
    <s v="A Side Of The World In Canvas"/>
    <s v="I want to be able to have my own photography inside a canvas and have it be displayed everywhere."/>
    <x v="38"/>
    <n v="0"/>
    <x v="50"/>
    <x v="2"/>
    <x v="0"/>
    <s v="USD"/>
    <n v="1444433886"/>
    <n v="1441841886"/>
    <b v="0"/>
    <x v="78"/>
    <n v="0"/>
    <b v="0"/>
    <x v="8"/>
    <x v="26"/>
  </r>
  <r>
    <n v="1590"/>
    <s v="An Italian Adventure"/>
    <s v="Discover Italy through photography."/>
    <x v="127"/>
    <n v="1020"/>
    <x v="53"/>
    <x v="2"/>
    <x v="13"/>
    <s v="EUR"/>
    <n v="1443040464"/>
    <n v="1440448464"/>
    <b v="0"/>
    <x v="84"/>
    <n v="510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129"/>
    <x v="2"/>
    <x v="1"/>
    <s v="GBP"/>
    <n v="1459700741"/>
    <n v="1457112341"/>
    <b v="0"/>
    <x v="297"/>
    <n v="44.48"/>
    <b v="0"/>
    <x v="8"/>
    <x v="26"/>
  </r>
  <r>
    <n v="1592"/>
    <s v="The Views of Pittsburgh"/>
    <s v="A portfolio collage of beautiful pictures of authentic Pittsburgh locations and scenery."/>
    <x v="251"/>
    <n v="0"/>
    <x v="50"/>
    <x v="2"/>
    <x v="0"/>
    <s v="USD"/>
    <n v="1427503485"/>
    <n v="1423619085"/>
    <b v="0"/>
    <x v="78"/>
    <n v="0"/>
    <b v="0"/>
    <x v="8"/>
    <x v="26"/>
  </r>
  <r>
    <n v="1593"/>
    <s v="Picturing Italy"/>
    <s v="A trip to fulfill a dream of capturing the wonders and history of ancient Italy in person."/>
    <x v="29"/>
    <n v="3"/>
    <x v="50"/>
    <x v="2"/>
    <x v="0"/>
    <s v="USD"/>
    <n v="1425154655"/>
    <n v="1422562655"/>
    <b v="0"/>
    <x v="83"/>
    <n v="1"/>
    <b v="0"/>
    <x v="8"/>
    <x v="26"/>
  </r>
  <r>
    <n v="1594"/>
    <s v="Scenes and Things from New Orleans"/>
    <s v="I photograph my love of New Orleans, create canvases and share those memories with you."/>
    <x v="28"/>
    <n v="205"/>
    <x v="70"/>
    <x v="2"/>
    <x v="0"/>
    <s v="USD"/>
    <n v="1463329260"/>
    <n v="1458147982"/>
    <b v="0"/>
    <x v="73"/>
    <n v="20.5"/>
    <b v="0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50"/>
    <x v="2"/>
    <x v="0"/>
    <s v="USD"/>
    <n v="1403122380"/>
    <n v="1400634728"/>
    <b v="0"/>
    <x v="63"/>
    <n v="40"/>
    <b v="0"/>
    <x v="8"/>
    <x v="26"/>
  </r>
  <r>
    <n v="1596"/>
    <s v="The Town We Live In"/>
    <s v="London is beautiful. I want to create a book of stunning images from in and around our great city"/>
    <x v="53"/>
    <n v="75"/>
    <x v="53"/>
    <x v="2"/>
    <x v="1"/>
    <s v="GBP"/>
    <n v="1418469569"/>
    <n v="1414577969"/>
    <b v="0"/>
    <x v="83"/>
    <n v="25"/>
    <b v="0"/>
    <x v="8"/>
    <x v="26"/>
  </r>
  <r>
    <n v="1597"/>
    <s v="Vacation Days in Big Bear"/>
    <s v="We're starting up a new an improved way to do vacation rental management, but we need some funding to kick start it!"/>
    <x v="36"/>
    <n v="0"/>
    <x v="50"/>
    <x v="2"/>
    <x v="0"/>
    <s v="USD"/>
    <n v="1474360197"/>
    <n v="1471768197"/>
    <b v="0"/>
    <x v="78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50"/>
    <x v="2"/>
    <x v="0"/>
    <s v="USD"/>
    <n v="1437926458"/>
    <n v="1432742458"/>
    <b v="0"/>
    <x v="29"/>
    <n v="1"/>
    <b v="0"/>
    <x v="8"/>
    <x v="26"/>
  </r>
  <r>
    <n v="1599"/>
    <s v="The Londoner: Prints &amp; Canvas"/>
    <s v="A London photographer trekking 5,895m up Africa's Mount Kilimanjaro to pursue and enrich a career."/>
    <x v="2"/>
    <n v="0"/>
    <x v="50"/>
    <x v="2"/>
    <x v="1"/>
    <s v="GBP"/>
    <n v="1460116576"/>
    <n v="1457528176"/>
    <b v="0"/>
    <x v="78"/>
    <n v="0"/>
    <b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113"/>
    <x v="2"/>
    <x v="0"/>
    <s v="USD"/>
    <n v="1405401060"/>
    <n v="1401585752"/>
    <b v="0"/>
    <x v="82"/>
    <n v="40.78"/>
    <b v="0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29"/>
    <x v="0"/>
    <x v="0"/>
    <s v="USD"/>
    <n v="1304561633"/>
    <n v="1301969633"/>
    <b v="0"/>
    <x v="66"/>
    <n v="48.33"/>
    <b v="1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8"/>
    <x v="0"/>
    <x v="0"/>
    <s v="USD"/>
    <n v="1318633200"/>
    <n v="1314947317"/>
    <b v="0"/>
    <x v="58"/>
    <n v="46.95"/>
    <b v="1"/>
    <x v="4"/>
    <x v="11"/>
  </r>
  <r>
    <n v="1603"/>
    <s v="Max's First Solo Album!"/>
    <s v="An exercise in the wild and dangerous world of solo musicianship by Maxwell D Feinstein."/>
    <x v="13"/>
    <n v="2000.66"/>
    <x v="8"/>
    <x v="0"/>
    <x v="0"/>
    <s v="USD"/>
    <n v="1327723459"/>
    <n v="1322539459"/>
    <b v="0"/>
    <x v="209"/>
    <n v="66.69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108"/>
    <x v="0"/>
    <x v="0"/>
    <s v="USD"/>
    <n v="1332011835"/>
    <n v="1328559435"/>
    <b v="0"/>
    <x v="16"/>
    <n v="48.84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7"/>
    <x v="0"/>
    <x v="0"/>
    <s v="USD"/>
    <n v="1312182000"/>
    <n v="1311380313"/>
    <b v="0"/>
    <x v="34"/>
    <n v="137.31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7"/>
    <x v="0"/>
    <x v="0"/>
    <s v="USD"/>
    <n v="1300930838"/>
    <n v="1293158438"/>
    <b v="0"/>
    <x v="297"/>
    <n v="87.83"/>
    <b v="1"/>
    <x v="4"/>
    <x v="11"/>
  </r>
  <r>
    <n v="1607"/>
    <s v="New Tour Bus for The Slants"/>
    <s v="The world's only all-Asian American dance rock band, The Slants, needs a bus to tour cons, shows, and festivals."/>
    <x v="3"/>
    <n v="14511"/>
    <x v="14"/>
    <x v="0"/>
    <x v="0"/>
    <s v="USD"/>
    <n v="1339701851"/>
    <n v="1337887451"/>
    <b v="0"/>
    <x v="242"/>
    <n v="70.790000000000006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7"/>
    <x v="0"/>
    <x v="0"/>
    <s v="USD"/>
    <n v="1388553960"/>
    <n v="1385754986"/>
    <b v="0"/>
    <x v="23"/>
    <n v="52.8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90"/>
    <x v="0"/>
    <x v="0"/>
    <s v="USD"/>
    <n v="1320220800"/>
    <n v="1315612909"/>
    <b v="0"/>
    <x v="80"/>
    <n v="443.75"/>
    <b v="1"/>
    <x v="4"/>
    <x v="11"/>
  </r>
  <r>
    <n v="1610"/>
    <s v="So The Story Goes: The New Album by &quot;Just Joe&quot; Altier"/>
    <s v="So The Story Goes is the upcoming album from &quot;Just Joe&quot; Altier."/>
    <x v="13"/>
    <n v="5437"/>
    <x v="212"/>
    <x v="0"/>
    <x v="0"/>
    <s v="USD"/>
    <n v="1355609510"/>
    <n v="1353017510"/>
    <b v="0"/>
    <x v="300"/>
    <n v="48.54"/>
    <b v="1"/>
    <x v="4"/>
    <x v="11"/>
  </r>
  <r>
    <n v="1611"/>
    <s v="Skelton-Luns CD/7&quot;             No Big Deal."/>
    <s v="Skelton-Luns CD/7&quot; No Big Deal."/>
    <x v="134"/>
    <n v="1001"/>
    <x v="105"/>
    <x v="0"/>
    <x v="0"/>
    <s v="USD"/>
    <n v="1370390432"/>
    <n v="1368576032"/>
    <b v="0"/>
    <x v="74"/>
    <n v="37.07"/>
    <b v="1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5"/>
    <x v="0"/>
    <x v="0"/>
    <s v="USD"/>
    <n v="1357160384"/>
    <n v="1354568384"/>
    <b v="0"/>
    <x v="202"/>
    <n v="50"/>
    <b v="1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21"/>
    <x v="0"/>
    <x v="0"/>
    <s v="USD"/>
    <n v="1342921202"/>
    <n v="1340329202"/>
    <b v="0"/>
    <x v="55"/>
    <n v="39.04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33"/>
    <x v="0"/>
    <x v="0"/>
    <s v="USD"/>
    <n v="1407085200"/>
    <n v="1401924769"/>
    <b v="0"/>
    <x v="99"/>
    <n v="66.69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35"/>
    <x v="0"/>
    <x v="0"/>
    <s v="USD"/>
    <n v="1323742396"/>
    <n v="1319850796"/>
    <b v="0"/>
    <x v="327"/>
    <n v="67.13"/>
    <b v="1"/>
    <x v="4"/>
    <x v="11"/>
  </r>
  <r>
    <n v="1616"/>
    <s v="Aly Jados: the New EP rOckNrOLLa"/>
    <s v="HELP! We don't have much time.....Join Aly Jados in making her new EP a reality before the world ends!!!!"/>
    <x v="3"/>
    <n v="10420"/>
    <x v="3"/>
    <x v="0"/>
    <x v="0"/>
    <s v="USD"/>
    <n v="1353621600"/>
    <n v="1350061821"/>
    <b v="0"/>
    <x v="328"/>
    <n v="66.37"/>
    <b v="1"/>
    <x v="4"/>
    <x v="11"/>
  </r>
  <r>
    <n v="1617"/>
    <s v="The Coffis Brothers 2nd Album!"/>
    <s v="The Coffis Brothers &amp;The Mountain Men are recording a brand new full length record."/>
    <x v="39"/>
    <n v="10210"/>
    <x v="91"/>
    <x v="0"/>
    <x v="0"/>
    <s v="USD"/>
    <n v="1383332400"/>
    <n v="1380470188"/>
    <b v="0"/>
    <x v="150"/>
    <n v="64.62"/>
    <b v="1"/>
    <x v="4"/>
    <x v="11"/>
  </r>
  <r>
    <n v="1618"/>
    <s v="Janus Word Album"/>
    <s v="Janus Word combines hard rock with melodic acoustic music for a unique and awesome sound."/>
    <x v="15"/>
    <n v="1576"/>
    <x v="2"/>
    <x v="0"/>
    <x v="0"/>
    <s v="USD"/>
    <n v="1362757335"/>
    <n v="1359301335"/>
    <b v="0"/>
    <x v="74"/>
    <n v="58.3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18"/>
    <x v="0"/>
    <x v="0"/>
    <s v="USD"/>
    <n v="1410755286"/>
    <n v="1408940886"/>
    <b v="0"/>
    <x v="23"/>
    <n v="86.96"/>
    <b v="1"/>
    <x v="4"/>
    <x v="11"/>
  </r>
  <r>
    <n v="1620"/>
    <s v="Kickstart my music career with 300 CDs"/>
    <s v="Kickstarting my music career with 300 hard copy CDs of my first release."/>
    <x v="28"/>
    <n v="1130"/>
    <x v="40"/>
    <x v="0"/>
    <x v="0"/>
    <s v="USD"/>
    <n v="1361606940"/>
    <n v="1361002140"/>
    <b v="0"/>
    <x v="57"/>
    <n v="66.47"/>
    <b v="1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10"/>
    <x v="0"/>
    <x v="0"/>
    <s v="USD"/>
    <n v="1338177540"/>
    <n v="1333550015"/>
    <b v="0"/>
    <x v="77"/>
    <n v="163.78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21"/>
    <x v="0"/>
    <x v="0"/>
    <s v="USD"/>
    <n v="1418803140"/>
    <n v="1415343874"/>
    <b v="0"/>
    <x v="71"/>
    <n v="107.98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7"/>
    <x v="0"/>
    <x v="1"/>
    <s v="GBP"/>
    <n v="1377621089"/>
    <n v="1372437089"/>
    <b v="0"/>
    <x v="59"/>
    <n v="42.11"/>
    <b v="1"/>
    <x v="4"/>
    <x v="11"/>
  </r>
  <r>
    <n v="1624"/>
    <s v="Joey De Noble needs YOUR help!"/>
    <s v="Joey De Noble is raising money to help record his latest music, and he wants YOU to be a part of it!"/>
    <x v="28"/>
    <n v="1180"/>
    <x v="90"/>
    <x v="0"/>
    <x v="0"/>
    <s v="USD"/>
    <n v="1357721335"/>
    <n v="1354265335"/>
    <b v="0"/>
    <x v="20"/>
    <n v="47.2"/>
    <b v="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19"/>
    <x v="0"/>
    <x v="0"/>
    <s v="USD"/>
    <n v="1347382053"/>
    <n v="1344962853"/>
    <b v="0"/>
    <x v="201"/>
    <n v="112.02"/>
    <b v="1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7"/>
    <x v="0"/>
    <x v="0"/>
    <s v="USD"/>
    <n v="1385932867"/>
    <n v="1383337267"/>
    <b v="0"/>
    <x v="52"/>
    <n v="74.95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16"/>
    <x v="0"/>
    <x v="0"/>
    <s v="USD"/>
    <n v="1353905940"/>
    <n v="1351011489"/>
    <b v="0"/>
    <x v="44"/>
    <n v="61.58"/>
    <b v="1"/>
    <x v="4"/>
    <x v="11"/>
  </r>
  <r>
    <n v="1628"/>
    <s v="&quot;Songs for Tsippora&quot; Byronâ€™s DEBUT EP"/>
    <s v="Original Jewish rock music on human relationships and identity"/>
    <x v="23"/>
    <n v="4037"/>
    <x v="7"/>
    <x v="0"/>
    <x v="0"/>
    <s v="USD"/>
    <n v="1403026882"/>
    <n v="1400175682"/>
    <b v="0"/>
    <x v="106"/>
    <n v="45.88"/>
    <b v="1"/>
    <x v="4"/>
    <x v="11"/>
  </r>
  <r>
    <n v="1629"/>
    <s v="Off The Turnpike | A Loud New Way to Release Loud New Music"/>
    <s v="Help Off The Turnpike release new music, and set fire to everything!"/>
    <x v="12"/>
    <n v="6220"/>
    <x v="3"/>
    <x v="0"/>
    <x v="0"/>
    <s v="USD"/>
    <n v="1392929333"/>
    <n v="1389041333"/>
    <b v="0"/>
    <x v="141"/>
    <n v="75.849999999999994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213"/>
    <x v="0"/>
    <x v="0"/>
    <s v="USD"/>
    <n v="1330671540"/>
    <n v="1328040375"/>
    <b v="0"/>
    <x v="149"/>
    <n v="84.21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94"/>
    <x v="0"/>
    <x v="0"/>
    <s v="USD"/>
    <n v="1350074261"/>
    <n v="1347482261"/>
    <b v="0"/>
    <x v="182"/>
    <n v="117.23"/>
    <b v="1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21"/>
    <x v="0"/>
    <x v="0"/>
    <s v="USD"/>
    <n v="1316851854"/>
    <n v="1311667854"/>
    <b v="0"/>
    <x v="5"/>
    <n v="86.49"/>
    <b v="1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8"/>
    <x v="0"/>
    <x v="0"/>
    <s v="USD"/>
    <n v="1326690000"/>
    <n v="1324329156"/>
    <b v="0"/>
    <x v="6"/>
    <n v="172.41"/>
    <b v="1"/>
    <x v="4"/>
    <x v="11"/>
  </r>
  <r>
    <n v="1634"/>
    <s v="RUBEDO: Debut Full Length Album"/>
    <s v="Recording Debut  Album w/ Producer Ikey Owens from Free Moral Agents/ The Mars Volta"/>
    <x v="13"/>
    <n v="2010"/>
    <x v="7"/>
    <x v="0"/>
    <x v="0"/>
    <s v="USD"/>
    <n v="1306994340"/>
    <n v="1303706001"/>
    <b v="0"/>
    <x v="58"/>
    <n v="62.81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105"/>
    <x v="0"/>
    <x v="0"/>
    <s v="USD"/>
    <n v="1468270261"/>
    <n v="1463086261"/>
    <b v="0"/>
    <x v="77"/>
    <n v="67.73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3"/>
    <x v="0"/>
    <x v="0"/>
    <s v="USD"/>
    <n v="1307851200"/>
    <n v="1304129088"/>
    <b v="0"/>
    <x v="45"/>
    <n v="53.56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3"/>
    <x v="0"/>
    <x v="0"/>
    <s v="USD"/>
    <n v="1262302740"/>
    <n v="1257444140"/>
    <b v="0"/>
    <x v="41"/>
    <n v="34.6"/>
    <b v="1"/>
    <x v="4"/>
    <x v="11"/>
  </r>
  <r>
    <n v="1638"/>
    <s v="Avenues EP 2013"/>
    <s v="Avenues will be going in to the studio to record a new EP with Matt Allison!"/>
    <x v="28"/>
    <n v="1050"/>
    <x v="2"/>
    <x v="0"/>
    <x v="0"/>
    <s v="USD"/>
    <n v="1362086700"/>
    <n v="1358180968"/>
    <b v="0"/>
    <x v="74"/>
    <n v="38.89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8"/>
    <x v="0"/>
    <x v="0"/>
    <s v="USD"/>
    <n v="1330789165"/>
    <n v="1328197165"/>
    <b v="0"/>
    <x v="10"/>
    <n v="94.74"/>
    <b v="1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106"/>
    <x v="0"/>
    <x v="0"/>
    <s v="USD"/>
    <n v="1280800740"/>
    <n v="1279603955"/>
    <b v="0"/>
    <x v="57"/>
    <n v="39.97"/>
    <b v="1"/>
    <x v="4"/>
    <x v="11"/>
  </r>
  <r>
    <n v="1641"/>
    <s v="Tanya Dartson- Run for Your Life music video"/>
    <s v="Music Video For Upbeat and Inspiring Song - Run For Your Life"/>
    <x v="30"/>
    <n v="2535"/>
    <x v="7"/>
    <x v="0"/>
    <x v="0"/>
    <s v="USD"/>
    <n v="1418998744"/>
    <n v="1416406744"/>
    <b v="0"/>
    <x v="55"/>
    <n v="97.5"/>
    <b v="1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8"/>
    <x v="0"/>
    <x v="0"/>
    <s v="USD"/>
    <n v="1308011727"/>
    <n v="1306283727"/>
    <b v="0"/>
    <x v="33"/>
    <n v="42.86"/>
    <b v="1"/>
    <x v="4"/>
    <x v="27"/>
  </r>
  <r>
    <n v="1643"/>
    <s v="This Is All Now's Brand New Album!!"/>
    <s v="This Is All Now is putting out a brand new record, and we need YOUR help to do it!"/>
    <x v="10"/>
    <n v="6235"/>
    <x v="105"/>
    <x v="0"/>
    <x v="0"/>
    <s v="USD"/>
    <n v="1348516012"/>
    <n v="1345924012"/>
    <b v="0"/>
    <x v="77"/>
    <n v="168.51"/>
    <b v="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5"/>
    <x v="0"/>
    <x v="0"/>
    <s v="USD"/>
    <n v="1353551160"/>
    <n v="1348363560"/>
    <b v="0"/>
    <x v="130"/>
    <n v="85.55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38"/>
    <x v="0"/>
    <x v="0"/>
    <s v="USD"/>
    <n v="1379515740"/>
    <n v="1378306140"/>
    <b v="0"/>
    <x v="73"/>
    <n v="554"/>
    <b v="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5"/>
    <x v="0"/>
    <x v="1"/>
    <s v="GBP"/>
    <n v="1408039860"/>
    <n v="1405248503"/>
    <b v="0"/>
    <x v="183"/>
    <n v="26.55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2"/>
    <x v="0"/>
    <x v="0"/>
    <s v="USD"/>
    <n v="1339235377"/>
    <n v="1336643377"/>
    <b v="0"/>
    <x v="67"/>
    <n v="113.83"/>
    <b v="1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105"/>
    <x v="0"/>
    <x v="0"/>
    <s v="USD"/>
    <n v="1300636482"/>
    <n v="1298048082"/>
    <b v="0"/>
    <x v="240"/>
    <n v="32.01"/>
    <b v="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7"/>
    <x v="0"/>
    <x v="0"/>
    <s v="USD"/>
    <n v="1400862355"/>
    <n v="1396974355"/>
    <b v="0"/>
    <x v="75"/>
    <n v="47.19"/>
    <b v="1"/>
    <x v="4"/>
    <x v="27"/>
  </r>
  <r>
    <n v="1650"/>
    <s v="The Psalm Praise Project, Vol. 2"/>
    <s v="Help me record a CD that uses pop styling to give a fresh sound to ancient wisdom from scripture!"/>
    <x v="13"/>
    <n v="2831"/>
    <x v="24"/>
    <x v="0"/>
    <x v="0"/>
    <s v="USD"/>
    <n v="1381314437"/>
    <n v="1378722437"/>
    <b v="0"/>
    <x v="58"/>
    <n v="88.47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7"/>
    <x v="0"/>
    <x v="0"/>
    <s v="USD"/>
    <n v="1303801140"/>
    <n v="1300916220"/>
    <b v="0"/>
    <x v="9"/>
    <n v="100.75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7"/>
    <x v="0"/>
    <x v="0"/>
    <s v="USD"/>
    <n v="1385297393"/>
    <n v="1382701793"/>
    <b v="0"/>
    <x v="16"/>
    <n v="64.709999999999994"/>
    <b v="1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107"/>
    <x v="0"/>
    <x v="0"/>
    <s v="USD"/>
    <n v="1303675296"/>
    <n v="1300996896"/>
    <b v="0"/>
    <x v="129"/>
    <n v="51.85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28"/>
    <x v="0"/>
    <x v="0"/>
    <s v="USD"/>
    <n v="1334784160"/>
    <n v="1332192160"/>
    <b v="0"/>
    <x v="69"/>
    <n v="38.79"/>
    <b v="1"/>
    <x v="4"/>
    <x v="27"/>
  </r>
  <r>
    <n v="1655"/>
    <s v="Meg Porter Debut EP!"/>
    <s v="Berklee College of Music student, Meg Porter needs YOUR help to fund her very first EP!"/>
    <x v="15"/>
    <n v="2143"/>
    <x v="1"/>
    <x v="0"/>
    <x v="0"/>
    <s v="USD"/>
    <n v="1333648820"/>
    <n v="1331060420"/>
    <b v="0"/>
    <x v="53"/>
    <n v="44.65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8"/>
    <x v="0"/>
    <x v="0"/>
    <s v="USD"/>
    <n v="1355437052"/>
    <n v="1352845052"/>
    <b v="0"/>
    <x v="53"/>
    <n v="156.77000000000001"/>
    <b v="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2"/>
    <x v="0"/>
    <x v="0"/>
    <s v="USD"/>
    <n v="1337885168"/>
    <n v="1335293168"/>
    <b v="0"/>
    <x v="170"/>
    <n v="118.7"/>
    <b v="1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88"/>
    <x v="0"/>
    <x v="0"/>
    <s v="USD"/>
    <n v="1355840400"/>
    <n v="1352524767"/>
    <b v="0"/>
    <x v="329"/>
    <n v="74.150000000000006"/>
    <b v="1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40"/>
    <x v="0"/>
    <x v="1"/>
    <s v="GBP"/>
    <n v="1387281600"/>
    <n v="1384811721"/>
    <b v="0"/>
    <x v="43"/>
    <n v="12.53"/>
    <b v="1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214"/>
    <x v="0"/>
    <x v="13"/>
    <s v="EUR"/>
    <n v="1462053540"/>
    <n v="1459355950"/>
    <b v="0"/>
    <x v="17"/>
    <n v="27.86"/>
    <b v="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33"/>
    <x v="0"/>
    <x v="15"/>
    <s v="EUR"/>
    <n v="1453064400"/>
    <n v="1449359831"/>
    <b v="0"/>
    <x v="21"/>
    <n v="80.180000000000007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33"/>
    <x v="0"/>
    <x v="0"/>
    <s v="USD"/>
    <n v="1325310336"/>
    <n v="1320122736"/>
    <b v="0"/>
    <x v="95"/>
    <n v="132.44"/>
    <b v="1"/>
    <x v="4"/>
    <x v="27"/>
  </r>
  <r>
    <n v="1663"/>
    <s v="ghost -- a music video"/>
    <s v="music is as important to the eyes as it is to the ears. help bring ghost to life in front of your eyes."/>
    <x v="28"/>
    <n v="1080"/>
    <x v="29"/>
    <x v="0"/>
    <x v="0"/>
    <s v="USD"/>
    <n v="1422750707"/>
    <n v="1420158707"/>
    <b v="0"/>
    <x v="58"/>
    <n v="33.75"/>
    <b v="1"/>
    <x v="4"/>
    <x v="27"/>
  </r>
  <r>
    <n v="1664"/>
    <s v="Grace Sings Grace"/>
    <s v="Korean-American Soprano Grace's Debut Album - coming up in June 2012. Come and be part of this exciting project!"/>
    <x v="30"/>
    <n v="3060.22"/>
    <x v="108"/>
    <x v="0"/>
    <x v="0"/>
    <s v="USD"/>
    <n v="1331870340"/>
    <n v="1328033818"/>
    <b v="0"/>
    <x v="30"/>
    <n v="34.380000000000003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17"/>
    <x v="0"/>
    <x v="0"/>
    <s v="USD"/>
    <n v="1298343600"/>
    <n v="1295624113"/>
    <b v="0"/>
    <x v="251"/>
    <n v="44.96"/>
    <b v="1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164"/>
    <x v="0"/>
    <x v="0"/>
    <s v="USD"/>
    <n v="1364447073"/>
    <n v="1361858673"/>
    <b v="0"/>
    <x v="15"/>
    <n v="41.04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37"/>
    <x v="0"/>
    <x v="0"/>
    <s v="USD"/>
    <n v="1394521140"/>
    <n v="1392169298"/>
    <b v="0"/>
    <x v="141"/>
    <n v="52.6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33"/>
    <x v="0"/>
    <x v="0"/>
    <s v="USD"/>
    <n v="1322454939"/>
    <n v="1319859339"/>
    <b v="0"/>
    <x v="318"/>
    <n v="70.78"/>
    <b v="1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49"/>
    <x v="0"/>
    <x v="0"/>
    <s v="USD"/>
    <n v="1464729276"/>
    <n v="1459545276"/>
    <b v="0"/>
    <x v="47"/>
    <n v="53.75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33"/>
    <x v="0"/>
    <x v="0"/>
    <s v="USD"/>
    <n v="1278302400"/>
    <n v="1273961999"/>
    <b v="0"/>
    <x v="23"/>
    <n v="44.61"/>
    <b v="1"/>
    <x v="4"/>
    <x v="27"/>
  </r>
  <r>
    <n v="1671"/>
    <s v="Luke O'Brien's Kickstarter"/>
    <s v="I am seeking funding in order to help take my music from a hobby to a career."/>
    <x v="13"/>
    <n v="2013.47"/>
    <x v="7"/>
    <x v="0"/>
    <x v="0"/>
    <s v="USD"/>
    <n v="1470056614"/>
    <n v="1467464614"/>
    <b v="0"/>
    <x v="99"/>
    <n v="26.15"/>
    <b v="1"/>
    <x v="4"/>
    <x v="27"/>
  </r>
  <r>
    <n v="1672"/>
    <s v="High Altotude Debut Album"/>
    <s v="Sweet, sweet harmonies from Portland Oregon's premiere high school women's a cappella group."/>
    <x v="180"/>
    <n v="1920"/>
    <x v="40"/>
    <x v="0"/>
    <x v="0"/>
    <s v="USD"/>
    <n v="1338824730"/>
    <n v="1336232730"/>
    <b v="0"/>
    <x v="72"/>
    <n v="39.18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30"/>
    <x v="0"/>
    <x v="0"/>
    <s v="USD"/>
    <n v="1425675892"/>
    <n v="1423083892"/>
    <b v="0"/>
    <x v="211"/>
    <n v="45.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180"/>
    <x v="0"/>
    <x v="0"/>
    <s v="USD"/>
    <n v="1471503540"/>
    <n v="1468852306"/>
    <b v="0"/>
    <x v="116"/>
    <n v="89.25"/>
    <b v="1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x v="0"/>
    <s v="USD"/>
    <n v="1318802580"/>
    <n v="1316194540"/>
    <b v="0"/>
    <x v="69"/>
    <n v="40.42"/>
    <b v="1"/>
    <x v="4"/>
    <x v="27"/>
  </r>
  <r>
    <n v="1676"/>
    <s v="Bridge 19 CD Release Tour"/>
    <s v="Help fund Bridge 19's tour in support of their first duo record, to be released in May 2012."/>
    <x v="9"/>
    <n v="3460"/>
    <x v="41"/>
    <x v="0"/>
    <x v="0"/>
    <s v="USD"/>
    <n v="1334980740"/>
    <n v="1330968347"/>
    <b v="0"/>
    <x v="288"/>
    <n v="82.38"/>
    <b v="1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20"/>
    <x v="0"/>
    <x v="3"/>
    <s v="EUR"/>
    <n v="1460786340"/>
    <n v="1455615976"/>
    <b v="0"/>
    <x v="288"/>
    <n v="159.52000000000001"/>
    <b v="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90"/>
    <x v="0"/>
    <x v="0"/>
    <s v="USD"/>
    <n v="1391718671"/>
    <n v="1390509071"/>
    <b v="0"/>
    <x v="72"/>
    <n v="36.24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215"/>
    <x v="0"/>
    <x v="0"/>
    <s v="USD"/>
    <n v="1311298745"/>
    <n v="1309311545"/>
    <b v="0"/>
    <x v="66"/>
    <n v="62.5"/>
    <b v="1"/>
    <x v="4"/>
    <x v="27"/>
  </r>
  <r>
    <n v="1680"/>
    <s v="Kick Out a Record"/>
    <s v="Working Musician dilemma #164: how the taxman put Kick the Record 2.0 on hold"/>
    <x v="28"/>
    <n v="1175"/>
    <x v="90"/>
    <x v="0"/>
    <x v="0"/>
    <s v="USD"/>
    <n v="1405188667"/>
    <n v="1402596667"/>
    <b v="0"/>
    <x v="20"/>
    <n v="47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82"/>
    <n v="0"/>
    <x v="50"/>
    <x v="3"/>
    <x v="0"/>
    <s v="USD"/>
    <n v="1490752800"/>
    <n v="1486522484"/>
    <b v="0"/>
    <x v="330"/>
    <n v="0"/>
    <b v="0"/>
    <x v="4"/>
    <x v="28"/>
  </r>
  <r>
    <n v="1682"/>
    <s v="Looking Up &amp; Holding On CD Project - Christian songwriter"/>
    <s v="Christian singer-wongerwriter searching for funding to record CD of original Christian music."/>
    <x v="2"/>
    <n v="639"/>
    <x v="30"/>
    <x v="3"/>
    <x v="0"/>
    <s v="USD"/>
    <n v="1492142860"/>
    <n v="1486962460"/>
    <b v="0"/>
    <x v="78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x v="3"/>
    <n v="96"/>
    <x v="60"/>
    <x v="3"/>
    <x v="6"/>
    <s v="EUR"/>
    <n v="1491590738"/>
    <n v="1489517138"/>
    <b v="0"/>
    <x v="73"/>
    <n v="9.6"/>
    <b v="0"/>
    <x v="4"/>
    <x v="28"/>
  </r>
  <r>
    <n v="1684"/>
    <s v="Goodness &amp; Mercy EP - Marty Mikles"/>
    <s v="New Music from Marty Mikles!  A new EP all about God's Goodness &amp; Mercy."/>
    <x v="63"/>
    <n v="2700"/>
    <x v="62"/>
    <x v="3"/>
    <x v="0"/>
    <s v="USD"/>
    <n v="1489775641"/>
    <n v="1487360041"/>
    <b v="0"/>
    <x v="21"/>
    <n v="26.73"/>
    <b v="0"/>
    <x v="4"/>
    <x v="28"/>
  </r>
  <r>
    <n v="1685"/>
    <s v="Help Support Brad Dassey's Music"/>
    <s v="My name is Brad Dassey.  I've been composing and making music for 18 years now.  I want to get my music out there even further."/>
    <x v="10"/>
    <n v="2390"/>
    <x v="216"/>
    <x v="3"/>
    <x v="0"/>
    <s v="USD"/>
    <n v="1490331623"/>
    <n v="1487743223"/>
    <b v="0"/>
    <x v="41"/>
    <n v="159.33000000000001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28"/>
    <n v="225"/>
    <x v="61"/>
    <x v="3"/>
    <x v="5"/>
    <s v="CAD"/>
    <n v="1493320519"/>
    <n v="1488140119"/>
    <b v="0"/>
    <x v="29"/>
    <n v="225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266"/>
    <n v="1145"/>
    <x v="52"/>
    <x v="3"/>
    <x v="0"/>
    <s v="USD"/>
    <n v="1491855300"/>
    <n v="1488935245"/>
    <b v="0"/>
    <x v="70"/>
    <n v="29.36"/>
    <b v="0"/>
    <x v="4"/>
    <x v="28"/>
  </r>
  <r>
    <n v="1688"/>
    <s v="Christofer Scott: Dive In EP"/>
    <s v="Professionally recording a worship and contemporary Christian music album that connects to people and connects their heart to God."/>
    <x v="14"/>
    <n v="1405"/>
    <x v="81"/>
    <x v="3"/>
    <x v="0"/>
    <s v="USD"/>
    <n v="1491738594"/>
    <n v="1489150194"/>
    <b v="0"/>
    <x v="63"/>
    <n v="200.71"/>
    <b v="0"/>
    <x v="4"/>
    <x v="28"/>
  </r>
  <r>
    <n v="1689"/>
    <s v="Fly Away"/>
    <s v="Praising the Living God in the second half of life."/>
    <x v="36"/>
    <n v="108"/>
    <x v="60"/>
    <x v="3"/>
    <x v="0"/>
    <s v="USD"/>
    <n v="1489700230"/>
    <n v="1487111830"/>
    <b v="0"/>
    <x v="25"/>
    <n v="7.71"/>
    <b v="0"/>
    <x v="4"/>
    <x v="28"/>
  </r>
  <r>
    <n v="1690"/>
    <s v="NewKings Album &quot;Rise Up&quot;"/>
    <s v="Our newest project! We are hard at it trying to bring music that uplifts the spirit, and tells a story of life-changing love."/>
    <x v="51"/>
    <n v="1555"/>
    <x v="70"/>
    <x v="3"/>
    <x v="0"/>
    <s v="USD"/>
    <n v="1491470442"/>
    <n v="1488882042"/>
    <b v="0"/>
    <x v="202"/>
    <n v="141.3600000000000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x v="63"/>
    <n v="5250"/>
    <x v="57"/>
    <x v="3"/>
    <x v="0"/>
    <s v="USD"/>
    <n v="1491181200"/>
    <n v="1488387008"/>
    <b v="0"/>
    <x v="44"/>
    <n v="138.16"/>
    <b v="0"/>
    <x v="4"/>
    <x v="28"/>
  </r>
  <r>
    <n v="1692"/>
    <s v="Get Your Hopes Up"/>
    <s v="After 3 years.....It's time for some new music! Album #2 is in motion and I can't wait to share it with all of you!"/>
    <x v="78"/>
    <n v="2526"/>
    <x v="68"/>
    <x v="3"/>
    <x v="0"/>
    <s v="USD"/>
    <n v="1490572740"/>
    <n v="1487734667"/>
    <b v="0"/>
    <x v="41"/>
    <n v="168.4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x v="10"/>
    <n v="18"/>
    <x v="50"/>
    <x v="3"/>
    <x v="1"/>
    <s v="GBP"/>
    <n v="1491768000"/>
    <n v="1489097112"/>
    <b v="0"/>
    <x v="22"/>
    <n v="2.25"/>
    <b v="0"/>
    <x v="4"/>
    <x v="28"/>
  </r>
  <r>
    <n v="1694"/>
    <s v="Thundercreek Studios"/>
    <s v="Hey all I'm building out my Christian Recording studio in a new building. I have the building but lack the funds to build it out!!!"/>
    <x v="176"/>
    <n v="0"/>
    <x v="50"/>
    <x v="3"/>
    <x v="0"/>
    <s v="USD"/>
    <n v="1490589360"/>
    <n v="1488038674"/>
    <b v="0"/>
    <x v="29"/>
    <n v="0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3"/>
    <n v="3125"/>
    <x v="134"/>
    <x v="3"/>
    <x v="0"/>
    <s v="USD"/>
    <n v="1491786000"/>
    <n v="1488847514"/>
    <b v="0"/>
    <x v="23"/>
    <n v="135.87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2"/>
    <n v="540"/>
    <x v="29"/>
    <x v="3"/>
    <x v="0"/>
    <s v="USD"/>
    <n v="1491007211"/>
    <n v="1488418811"/>
    <b v="0"/>
    <x v="78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36"/>
    <n v="16291"/>
    <x v="15"/>
    <x v="3"/>
    <x v="0"/>
    <s v="USD"/>
    <n v="1491781648"/>
    <n v="1489193248"/>
    <b v="0"/>
    <x v="19"/>
    <n v="740.5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2"/>
    <n v="258"/>
    <x v="217"/>
    <x v="3"/>
    <x v="0"/>
    <s v="USD"/>
    <n v="1490499180"/>
    <n v="1488430760"/>
    <b v="0"/>
    <x v="78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x v="8"/>
    <n v="760"/>
    <x v="66"/>
    <x v="3"/>
    <x v="0"/>
    <s v="USD"/>
    <n v="1491943445"/>
    <n v="1489351445"/>
    <b v="0"/>
    <x v="80"/>
    <n v="190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11"/>
    <n v="10"/>
    <x v="50"/>
    <x v="3"/>
    <x v="0"/>
    <s v="USD"/>
    <n v="1491019200"/>
    <n v="1488418990"/>
    <b v="0"/>
    <x v="1"/>
    <n v="0.13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79"/>
    <n v="10"/>
    <x v="50"/>
    <x v="2"/>
    <x v="0"/>
    <s v="USD"/>
    <n v="1421337405"/>
    <n v="1418745405"/>
    <b v="0"/>
    <x v="84"/>
    <n v="5"/>
    <b v="0"/>
    <x v="4"/>
    <x v="28"/>
  </r>
  <r>
    <n v="1702"/>
    <s v="lyndale lewis and new vision prosper cd release"/>
    <s v="I can do all things through christ jesus"/>
    <x v="280"/>
    <n v="1"/>
    <x v="50"/>
    <x v="2"/>
    <x v="0"/>
    <s v="USD"/>
    <n v="1427745150"/>
    <n v="1425156750"/>
    <b v="0"/>
    <x v="29"/>
    <n v="1"/>
    <b v="0"/>
    <x v="4"/>
    <x v="28"/>
  </r>
  <r>
    <n v="1703"/>
    <s v="Joy Full Noise!"/>
    <s v="I would love for you to be a part of helping me raise money for music and video production to launch my first Worship album!"/>
    <x v="10"/>
    <n v="51"/>
    <x v="60"/>
    <x v="2"/>
    <x v="0"/>
    <s v="USD"/>
    <n v="1441003537"/>
    <n v="1435819537"/>
    <b v="0"/>
    <x v="84"/>
    <n v="25.5"/>
    <b v="0"/>
    <x v="4"/>
    <x v="28"/>
  </r>
  <r>
    <n v="1704"/>
    <s v="Jericho Down Worship Album"/>
    <s v="We want to record an album of popular praise &amp; worship songs with our own influence and style."/>
    <x v="13"/>
    <n v="1302"/>
    <x v="187"/>
    <x v="2"/>
    <x v="0"/>
    <s v="USD"/>
    <n v="1424056873"/>
    <n v="1421464873"/>
    <b v="0"/>
    <x v="202"/>
    <n v="118.36"/>
    <b v="0"/>
    <x v="4"/>
    <x v="28"/>
  </r>
  <r>
    <n v="1705"/>
    <s v="Piano Prayer Album - Russ James"/>
    <s v="An instrumental album that ranges from hymns to contemporary music. All the music is recorded by myself."/>
    <x v="13"/>
    <n v="0"/>
    <x v="50"/>
    <x v="2"/>
    <x v="0"/>
    <s v="USD"/>
    <n v="1441814400"/>
    <n v="1440807846"/>
    <b v="0"/>
    <x v="78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50"/>
    <x v="2"/>
    <x v="12"/>
    <s v="EUR"/>
    <n v="1440314472"/>
    <n v="1435130472"/>
    <b v="0"/>
    <x v="78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54"/>
    <x v="2"/>
    <x v="0"/>
    <s v="USD"/>
    <n v="1459181895"/>
    <n v="1456593495"/>
    <b v="0"/>
    <x v="82"/>
    <n v="54.11"/>
    <b v="0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50"/>
    <x v="2"/>
    <x v="0"/>
    <s v="USD"/>
    <n v="1462135706"/>
    <n v="1458679706"/>
    <b v="0"/>
    <x v="78"/>
    <n v="0"/>
    <b v="0"/>
    <x v="4"/>
    <x v="28"/>
  </r>
  <r>
    <n v="1709"/>
    <s v="Psalms"/>
    <s v="A project to set psalms to music. The psalms are taken from the English Standard Version (ESV) of the Bible."/>
    <x v="257"/>
    <n v="85"/>
    <x v="62"/>
    <x v="2"/>
    <x v="0"/>
    <s v="USD"/>
    <n v="1409513940"/>
    <n v="1405949514"/>
    <b v="0"/>
    <x v="80"/>
    <n v="21.25"/>
    <b v="0"/>
    <x v="4"/>
    <x v="28"/>
  </r>
  <r>
    <n v="1710"/>
    <s v="Producing a live album of our upcoming Europe tour"/>
    <s v="We want to create a gospel live album which has never been produced before."/>
    <x v="10"/>
    <n v="34"/>
    <x v="60"/>
    <x v="2"/>
    <x v="12"/>
    <s v="EUR"/>
    <n v="1453122000"/>
    <n v="1449151888"/>
    <b v="0"/>
    <x v="29"/>
    <n v="34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57"/>
    <x v="2"/>
    <x v="0"/>
    <s v="USD"/>
    <n v="1409585434"/>
    <n v="1406907034"/>
    <b v="0"/>
    <x v="84"/>
    <n v="525"/>
    <b v="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50"/>
    <x v="2"/>
    <x v="0"/>
    <s v="USD"/>
    <n v="1435701353"/>
    <n v="1430517353"/>
    <b v="0"/>
    <x v="78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53"/>
    <x v="2"/>
    <x v="0"/>
    <s v="USD"/>
    <n v="1412536412"/>
    <n v="1409944412"/>
    <b v="0"/>
    <x v="29"/>
    <n v="50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59"/>
    <x v="2"/>
    <x v="0"/>
    <s v="USD"/>
    <n v="1430517761"/>
    <n v="1427925761"/>
    <b v="0"/>
    <x v="57"/>
    <n v="115.71"/>
    <b v="0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50"/>
    <x v="2"/>
    <x v="0"/>
    <s v="USD"/>
    <n v="1427772120"/>
    <n v="1425186785"/>
    <b v="0"/>
    <x v="84"/>
    <n v="5.5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59"/>
    <x v="2"/>
    <x v="0"/>
    <s v="USD"/>
    <n v="1481295099"/>
    <n v="1477835499"/>
    <b v="0"/>
    <x v="83"/>
    <n v="50"/>
    <b v="0"/>
    <x v="4"/>
    <x v="28"/>
  </r>
  <r>
    <n v="1717"/>
    <s v="Shift Records A New EP!"/>
    <s v="Our first record created to reach, inspire, and ultimately express the love of Jesus to our generation."/>
    <x v="281"/>
    <n v="1395"/>
    <x v="152"/>
    <x v="2"/>
    <x v="0"/>
    <s v="USD"/>
    <n v="1461211200"/>
    <n v="1459467238"/>
    <b v="0"/>
    <x v="14"/>
    <n v="34.020000000000003"/>
    <b v="0"/>
    <x v="4"/>
    <x v="28"/>
  </r>
  <r>
    <n v="1718"/>
    <s v="The Prodigal Son"/>
    <s v="A melody for the galaxy."/>
    <x v="19"/>
    <n v="75"/>
    <x v="50"/>
    <x v="2"/>
    <x v="0"/>
    <s v="USD"/>
    <n v="1463201940"/>
    <n v="1459435149"/>
    <b v="0"/>
    <x v="84"/>
    <n v="37.5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60"/>
    <x v="2"/>
    <x v="0"/>
    <s v="USD"/>
    <n v="1410958191"/>
    <n v="1408366191"/>
    <b v="0"/>
    <x v="83"/>
    <n v="11.67"/>
    <b v="0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52"/>
    <x v="2"/>
    <x v="0"/>
    <s v="USD"/>
    <n v="1415562471"/>
    <n v="1412966871"/>
    <b v="0"/>
    <x v="22"/>
    <n v="28.13"/>
    <b v="0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50"/>
    <x v="2"/>
    <x v="0"/>
    <s v="USD"/>
    <n v="1449831863"/>
    <n v="1447239863"/>
    <b v="0"/>
    <x v="78"/>
    <n v="0"/>
    <b v="0"/>
    <x v="4"/>
    <x v="28"/>
  </r>
  <r>
    <n v="1722"/>
    <s v="Preserving the DC Gospel Stars"/>
    <s v="I am raising money to leave a legacy for the DC Gospel Stars and preserve this art form for music lovers of this style."/>
    <x v="282"/>
    <n v="1"/>
    <x v="50"/>
    <x v="2"/>
    <x v="0"/>
    <s v="USD"/>
    <n v="1459642200"/>
    <n v="1456441429"/>
    <b v="0"/>
    <x v="29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113"/>
    <x v="2"/>
    <x v="0"/>
    <s v="USD"/>
    <n v="1435730400"/>
    <n v="1430855315"/>
    <b v="0"/>
    <x v="83"/>
    <n v="216.67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60"/>
    <x v="2"/>
    <x v="0"/>
    <s v="USD"/>
    <n v="1414707762"/>
    <n v="1412115762"/>
    <b v="0"/>
    <x v="80"/>
    <n v="8.75"/>
    <b v="0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54"/>
    <x v="2"/>
    <x v="0"/>
    <s v="USD"/>
    <n v="1408922049"/>
    <n v="1406330049"/>
    <b v="0"/>
    <x v="82"/>
    <n v="62.22"/>
    <b v="0"/>
    <x v="4"/>
    <x v="28"/>
  </r>
  <r>
    <n v="1726"/>
    <s v="&quot;Every Day&quot; CD by Amanda Joy Hall"/>
    <s v="Amanda Joy Hall's sophomore album, &quot;Every Day&quot;. Release expected July 2014"/>
    <x v="115"/>
    <n v="2196"/>
    <x v="122"/>
    <x v="2"/>
    <x v="0"/>
    <s v="USD"/>
    <n v="1403906664"/>
    <n v="1401401064"/>
    <b v="0"/>
    <x v="38"/>
    <n v="137.25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50"/>
    <x v="2"/>
    <x v="1"/>
    <s v="GBP"/>
    <n v="1428231600"/>
    <n v="1423520177"/>
    <b v="0"/>
    <x v="29"/>
    <n v="1"/>
    <b v="0"/>
    <x v="4"/>
    <x v="28"/>
  </r>
  <r>
    <n v="1728"/>
    <s v="With His Presence"/>
    <s v="Be in God's presence through instrumental covers of hymns. Help me build a home studio to freely distribute this album."/>
    <x v="21"/>
    <n v="855"/>
    <x v="149"/>
    <x v="2"/>
    <x v="0"/>
    <s v="USD"/>
    <n v="1445439674"/>
    <n v="1442847674"/>
    <b v="0"/>
    <x v="63"/>
    <n v="122.14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50"/>
    <x v="2"/>
    <x v="0"/>
    <s v="USD"/>
    <n v="1465521306"/>
    <n v="1460337306"/>
    <b v="0"/>
    <x v="78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50"/>
    <x v="2"/>
    <x v="0"/>
    <s v="USD"/>
    <n v="1445738783"/>
    <n v="1443146783"/>
    <b v="0"/>
    <x v="78"/>
    <n v="0"/>
    <b v="0"/>
    <x v="4"/>
    <x v="28"/>
  </r>
  <r>
    <n v="1731"/>
    <s v="Sam Cox Band First Christian Tour"/>
    <s v="We are a Christin Worship band looking to midwest tour. God Bless!"/>
    <x v="28"/>
    <n v="0"/>
    <x v="50"/>
    <x v="2"/>
    <x v="0"/>
    <s v="USD"/>
    <n v="1434034800"/>
    <n v="1432849552"/>
    <b v="0"/>
    <x v="78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50"/>
    <x v="2"/>
    <x v="0"/>
    <s v="USD"/>
    <n v="1452920400"/>
    <n v="1447777481"/>
    <b v="0"/>
    <x v="78"/>
    <n v="0"/>
    <b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50"/>
    <x v="2"/>
    <x v="0"/>
    <s v="USD"/>
    <n v="1473802200"/>
    <n v="1472746374"/>
    <b v="0"/>
    <x v="78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50"/>
    <x v="2"/>
    <x v="0"/>
    <s v="USD"/>
    <n v="1431046356"/>
    <n v="1428454356"/>
    <b v="0"/>
    <x v="29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57"/>
    <x v="2"/>
    <x v="0"/>
    <s v="USD"/>
    <n v="1470598345"/>
    <n v="1468006345"/>
    <b v="0"/>
    <x v="84"/>
    <n v="55"/>
    <b v="0"/>
    <x v="4"/>
    <x v="28"/>
  </r>
  <r>
    <n v="1736"/>
    <s v="In His Presence"/>
    <s v="A unique meditative album reflecting on the life of Christ, inviting Him into your presence"/>
    <x v="9"/>
    <n v="22"/>
    <x v="60"/>
    <x v="2"/>
    <x v="0"/>
    <s v="USD"/>
    <n v="1447018833"/>
    <n v="1444423233"/>
    <b v="0"/>
    <x v="29"/>
    <n v="22"/>
    <b v="0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70"/>
    <x v="2"/>
    <x v="0"/>
    <s v="USD"/>
    <n v="1437432392"/>
    <n v="1434840392"/>
    <b v="0"/>
    <x v="41"/>
    <n v="56.67"/>
    <b v="0"/>
    <x v="4"/>
    <x v="28"/>
  </r>
  <r>
    <n v="1738"/>
    <s v="The Flashing Lights"/>
    <s v="Music that inspires and gives hope for overcoming and change. And it is good music."/>
    <x v="10"/>
    <n v="20"/>
    <x v="50"/>
    <x v="2"/>
    <x v="0"/>
    <s v="USD"/>
    <n v="1412283542"/>
    <n v="1409691542"/>
    <b v="0"/>
    <x v="29"/>
    <n v="20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50"/>
    <x v="2"/>
    <x v="0"/>
    <s v="USD"/>
    <n v="1462391932"/>
    <n v="1457297932"/>
    <b v="0"/>
    <x v="29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50"/>
    <x v="2"/>
    <x v="0"/>
    <s v="USD"/>
    <n v="1437075422"/>
    <n v="1434483422"/>
    <b v="0"/>
    <x v="78"/>
    <n v="0"/>
    <b v="0"/>
    <x v="4"/>
    <x v="28"/>
  </r>
  <r>
    <n v="1741"/>
    <s v="Caught off Guard"/>
    <s v="A photo journal documenting my experiences and travels across New Zealand"/>
    <x v="38"/>
    <n v="1330"/>
    <x v="38"/>
    <x v="0"/>
    <x v="1"/>
    <s v="GBP"/>
    <n v="1433948671"/>
    <n v="1430060671"/>
    <b v="0"/>
    <x v="47"/>
    <n v="25.58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15"/>
    <x v="0"/>
    <x v="0"/>
    <s v="USD"/>
    <n v="1483822800"/>
    <n v="1481058170"/>
    <b v="0"/>
    <x v="69"/>
    <n v="63.97"/>
    <b v="1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8"/>
    <x v="0"/>
    <x v="0"/>
    <s v="USD"/>
    <n v="1472270340"/>
    <n v="1470348775"/>
    <b v="0"/>
    <x v="85"/>
    <n v="89.93"/>
    <b v="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90"/>
    <x v="0"/>
    <x v="1"/>
    <s v="GBP"/>
    <n v="1425821477"/>
    <n v="1421937077"/>
    <b v="0"/>
    <x v="16"/>
    <n v="93.07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35"/>
    <x v="0"/>
    <x v="0"/>
    <s v="USD"/>
    <n v="1482372000"/>
    <n v="1479276838"/>
    <b v="0"/>
    <x v="30"/>
    <n v="89.67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34"/>
    <x v="0"/>
    <x v="0"/>
    <s v="USD"/>
    <n v="1479952800"/>
    <n v="1477368867"/>
    <b v="0"/>
    <x v="329"/>
    <n v="207.62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2"/>
    <x v="0"/>
    <x v="1"/>
    <s v="GBP"/>
    <n v="1447426800"/>
    <n v="1444904830"/>
    <b v="0"/>
    <x v="180"/>
    <n v="59.41"/>
    <b v="1"/>
    <x v="8"/>
    <x v="20"/>
  </r>
  <r>
    <n v="1748"/>
    <s v="So It Is: Vancouver"/>
    <s v="Telling the story of the city through remarkable people who live in Vancouver today."/>
    <x v="63"/>
    <n v="64974"/>
    <x v="22"/>
    <x v="0"/>
    <x v="5"/>
    <s v="CAD"/>
    <n v="1441234143"/>
    <n v="1438642143"/>
    <b v="0"/>
    <x v="331"/>
    <n v="358.97"/>
    <b v="1"/>
    <x v="8"/>
    <x v="20"/>
  </r>
  <r>
    <n v="1749"/>
    <s v="E FOTOGRAFESCHE RECKBLECK - 367 DEEG AM AUSLAND ASAZ"/>
    <s v="Help me fund the production run of my first book by local Photographer Sandro Ortolani."/>
    <x v="283"/>
    <n v="12410.5"/>
    <x v="4"/>
    <x v="0"/>
    <x v="19"/>
    <s v="EUR"/>
    <n v="1488394800"/>
    <n v="1485213921"/>
    <b v="0"/>
    <x v="132"/>
    <n v="94.74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180"/>
    <x v="0"/>
    <x v="0"/>
    <s v="USD"/>
    <n v="1461096304"/>
    <n v="1458936304"/>
    <b v="0"/>
    <x v="207"/>
    <n v="80.650000000000006"/>
    <b v="1"/>
    <x v="8"/>
    <x v="20"/>
  </r>
  <r>
    <n v="1751"/>
    <s v="Daily Bread: Stories from Rural Greece"/>
    <s v="Photographs and stories culled from 10 years of road trips through rural Greece"/>
    <x v="3"/>
    <n v="10290"/>
    <x v="33"/>
    <x v="0"/>
    <x v="0"/>
    <s v="USD"/>
    <n v="1426787123"/>
    <n v="1424198723"/>
    <b v="0"/>
    <x v="42"/>
    <n v="168.69"/>
    <b v="1"/>
    <x v="8"/>
    <x v="20"/>
  </r>
  <r>
    <n v="1752"/>
    <s v="Adfectus Book"/>
    <s v="A little book of calm, in picture form, that will soothe the soul and un-furrow the brow."/>
    <x v="38"/>
    <n v="3122"/>
    <x v="218"/>
    <x v="0"/>
    <x v="1"/>
    <s v="GBP"/>
    <n v="1476425082"/>
    <n v="1473833082"/>
    <b v="0"/>
    <x v="240"/>
    <n v="34.69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29"/>
    <x v="0"/>
    <x v="8"/>
    <s v="DKK"/>
    <n v="1458579568"/>
    <n v="1455991168"/>
    <b v="0"/>
    <x v="2"/>
    <n v="462.86"/>
    <b v="1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38"/>
    <x v="0"/>
    <x v="5"/>
    <s v="CAD"/>
    <n v="1428091353"/>
    <n v="1425502953"/>
    <b v="0"/>
    <x v="240"/>
    <n v="104.39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28"/>
    <x v="0"/>
    <x v="0"/>
    <s v="USD"/>
    <n v="1444071361"/>
    <n v="1441479361"/>
    <b v="0"/>
    <x v="80"/>
    <n v="7.5"/>
    <b v="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33"/>
    <x v="0"/>
    <x v="0"/>
    <s v="USD"/>
    <n v="1472443269"/>
    <n v="1468987269"/>
    <b v="0"/>
    <x v="148"/>
    <n v="47.13"/>
    <b v="1"/>
    <x v="8"/>
    <x v="20"/>
  </r>
  <r>
    <n v="1757"/>
    <s v="The Resurgence of Femininity Photo Thesis"/>
    <s v="I want to create a self published photo art book on the topic of the resurgence of femininity."/>
    <x v="10"/>
    <n v="5800"/>
    <x v="31"/>
    <x v="0"/>
    <x v="0"/>
    <s v="USD"/>
    <n v="1485631740"/>
    <n v="1483041083"/>
    <b v="0"/>
    <x v="25"/>
    <n v="414.29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41"/>
    <x v="0"/>
    <x v="0"/>
    <s v="USD"/>
    <n v="1468536992"/>
    <n v="1463352992"/>
    <b v="0"/>
    <x v="74"/>
    <n v="42.48"/>
    <b v="1"/>
    <x v="8"/>
    <x v="20"/>
  </r>
  <r>
    <n v="1759"/>
    <s v="Death Valley"/>
    <s v="Death Valley will be the first photo book of Andi State"/>
    <x v="10"/>
    <n v="5330"/>
    <x v="13"/>
    <x v="0"/>
    <x v="0"/>
    <s v="USD"/>
    <n v="1427309629"/>
    <n v="1425585229"/>
    <b v="0"/>
    <x v="72"/>
    <n v="108.78"/>
    <b v="1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11"/>
    <x v="0"/>
    <x v="0"/>
    <s v="USD"/>
    <n v="1456416513"/>
    <n v="1454688513"/>
    <b v="0"/>
    <x v="332"/>
    <n v="81.099999999999994"/>
    <b v="1"/>
    <x v="8"/>
    <x v="20"/>
  </r>
  <r>
    <n v="1761"/>
    <s v="I Wanted To See Boobs"/>
    <s v="A hardcover photobook telling the naked truth of a young photographers journey."/>
    <x v="213"/>
    <n v="155"/>
    <x v="19"/>
    <x v="0"/>
    <x v="1"/>
    <s v="GBP"/>
    <n v="1442065060"/>
    <n v="1437745060"/>
    <b v="0"/>
    <x v="83"/>
    <n v="51.67"/>
    <b v="1"/>
    <x v="8"/>
    <x v="20"/>
  </r>
  <r>
    <n v="1762"/>
    <s v="&quot;The Naked Pixel&quot; Ali Pakele"/>
    <s v="Project rewards $25 gets you 190+ digital images"/>
    <x v="213"/>
    <n v="885"/>
    <x v="219"/>
    <x v="0"/>
    <x v="0"/>
    <s v="USD"/>
    <n v="1457739245"/>
    <n v="1455147245"/>
    <b v="0"/>
    <x v="20"/>
    <n v="35.4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21"/>
    <x v="0"/>
    <x v="0"/>
    <s v="USD"/>
    <n v="1477255840"/>
    <n v="1474663840"/>
    <b v="0"/>
    <x v="115"/>
    <n v="103.64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68"/>
    <x v="2"/>
    <x v="1"/>
    <s v="GBP"/>
    <n v="1407065979"/>
    <n v="1404560379"/>
    <b v="1"/>
    <x v="70"/>
    <n v="55.28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155"/>
    <x v="2"/>
    <x v="0"/>
    <s v="USD"/>
    <n v="1407972712"/>
    <n v="1405380712"/>
    <b v="1"/>
    <x v="273"/>
    <n v="72.17"/>
    <b v="0"/>
    <x v="8"/>
    <x v="20"/>
  </r>
  <r>
    <n v="1766"/>
    <s v="Photographic book on Melbourne's music scene"/>
    <s v="I want to create a beautiful book which documents the Melbourne music scene."/>
    <x v="15"/>
    <n v="0"/>
    <x v="50"/>
    <x v="2"/>
    <x v="2"/>
    <s v="AUD"/>
    <n v="1408999088"/>
    <n v="1407184688"/>
    <b v="1"/>
    <x v="78"/>
    <n v="0"/>
    <b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132"/>
    <x v="2"/>
    <x v="0"/>
    <s v="USD"/>
    <n v="1407080884"/>
    <n v="1404488884"/>
    <b v="1"/>
    <x v="70"/>
    <n v="58.62"/>
    <b v="0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65"/>
    <x v="2"/>
    <x v="0"/>
    <s v="USD"/>
    <n v="1411824444"/>
    <n v="1406640444"/>
    <b v="1"/>
    <x v="41"/>
    <n v="12.47"/>
    <b v="0"/>
    <x v="8"/>
    <x v="20"/>
  </r>
  <r>
    <n v="1769"/>
    <s v="Navajo Textile Project"/>
    <s v="To create a publication, and exhibition documenting the collection of Jamie Ross, longtime collector of Navajo Textiles"/>
    <x v="79"/>
    <n v="1081"/>
    <x v="56"/>
    <x v="2"/>
    <x v="0"/>
    <s v="USD"/>
    <n v="1421177959"/>
    <n v="1418585959"/>
    <b v="1"/>
    <x v="19"/>
    <n v="49.14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20"/>
    <x v="2"/>
    <x v="0"/>
    <s v="USD"/>
    <n v="1413312194"/>
    <n v="1410288194"/>
    <b v="1"/>
    <x v="297"/>
    <n v="150.5"/>
    <b v="0"/>
    <x v="8"/>
    <x v="20"/>
  </r>
  <r>
    <n v="1771"/>
    <s v="&quot;Drakes Folly&quot;"/>
    <s v="Photographic book on the historic oil region of Pennsylvania where Edwin Drake drilled the well that started the modern oil industry."/>
    <x v="284"/>
    <n v="895"/>
    <x v="70"/>
    <x v="2"/>
    <x v="1"/>
    <s v="GBP"/>
    <n v="1414107040"/>
    <n v="1411515040"/>
    <b v="1"/>
    <x v="20"/>
    <n v="35.799999999999997"/>
    <b v="0"/>
    <x v="8"/>
    <x v="20"/>
  </r>
  <r>
    <n v="1772"/>
    <s v="White Mountain"/>
    <s v="A photobook and a short documentary film telling the story of Holocaust in Northwestern Lithuania"/>
    <x v="62"/>
    <n v="858"/>
    <x v="63"/>
    <x v="2"/>
    <x v="1"/>
    <s v="GBP"/>
    <n v="1404666836"/>
    <n v="1399482836"/>
    <b v="1"/>
    <x v="10"/>
    <n v="45.16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52"/>
    <x v="2"/>
    <x v="0"/>
    <s v="USD"/>
    <n v="1421691298"/>
    <n v="1417803298"/>
    <b v="1"/>
    <x v="10"/>
    <n v="98.79"/>
    <b v="0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132"/>
    <x v="2"/>
    <x v="0"/>
    <s v="USD"/>
    <n v="1417273140"/>
    <n v="1413609292"/>
    <b v="1"/>
    <x v="62"/>
    <n v="88.31"/>
    <b v="0"/>
    <x v="8"/>
    <x v="20"/>
  </r>
  <r>
    <n v="1775"/>
    <s v="Muhammad Ali - The Comeback"/>
    <s v="Rarely seen images of Muhammad Ali in his prime as he trained in Miami Beach at the famous 5th Street Gym in the early 70s"/>
    <x v="285"/>
    <n v="21158"/>
    <x v="187"/>
    <x v="2"/>
    <x v="0"/>
    <s v="USD"/>
    <n v="1414193160"/>
    <n v="1410305160"/>
    <b v="1"/>
    <x v="204"/>
    <n v="170.63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113"/>
    <x v="2"/>
    <x v="1"/>
    <s v="GBP"/>
    <n v="1414623471"/>
    <n v="1411513071"/>
    <b v="1"/>
    <x v="80"/>
    <n v="83.75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51"/>
    <x v="2"/>
    <x v="9"/>
    <s v="EUR"/>
    <n v="1424421253"/>
    <n v="1421829253"/>
    <b v="1"/>
    <x v="73"/>
    <n v="65.099999999999994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53"/>
    <x v="2"/>
    <x v="0"/>
    <s v="USD"/>
    <n v="1427485395"/>
    <n v="1423600995"/>
    <b v="1"/>
    <x v="41"/>
    <n v="66.33"/>
    <b v="0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71"/>
    <x v="2"/>
    <x v="0"/>
    <s v="USD"/>
    <n v="1472834180"/>
    <n v="1470242180"/>
    <b v="1"/>
    <x v="44"/>
    <n v="104.89"/>
    <b v="0"/>
    <x v="8"/>
    <x v="20"/>
  </r>
  <r>
    <n v="1780"/>
    <s v="Native Nation"/>
    <s v="It is time to recognize and give to the indigenus groups the credit they deserve. It is time to understand where we come from."/>
    <x v="11"/>
    <n v="11923"/>
    <x v="67"/>
    <x v="2"/>
    <x v="0"/>
    <s v="USD"/>
    <n v="1467469510"/>
    <n v="1462285510"/>
    <b v="1"/>
    <x v="215"/>
    <n v="78.44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73"/>
    <x v="2"/>
    <x v="0"/>
    <s v="USD"/>
    <n v="1473950945"/>
    <n v="1471272545"/>
    <b v="1"/>
    <x v="54"/>
    <n v="59.0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77"/>
    <x v="2"/>
    <x v="0"/>
    <s v="USD"/>
    <n v="1456062489"/>
    <n v="1453211289"/>
    <b v="1"/>
    <x v="88"/>
    <n v="71.34"/>
    <b v="0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148"/>
    <x v="2"/>
    <x v="0"/>
    <s v="USD"/>
    <n v="1432248478"/>
    <n v="1429656478"/>
    <b v="1"/>
    <x v="333"/>
    <n v="51.23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67"/>
    <x v="2"/>
    <x v="0"/>
    <s v="USD"/>
    <n v="1422674700"/>
    <n v="1419954240"/>
    <b v="1"/>
    <x v="51"/>
    <n v="60.24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68"/>
    <x v="2"/>
    <x v="0"/>
    <s v="USD"/>
    <n v="1413417600"/>
    <n v="1410750855"/>
    <b v="1"/>
    <x v="52"/>
    <n v="44.94"/>
    <b v="0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16"/>
    <x v="2"/>
    <x v="9"/>
    <s v="EUR"/>
    <n v="1418649177"/>
    <n v="1416057177"/>
    <b v="1"/>
    <x v="60"/>
    <n v="31.21"/>
    <b v="0"/>
    <x v="8"/>
    <x v="20"/>
  </r>
  <r>
    <n v="1787"/>
    <s v="Alpamayo to Yerupaja"/>
    <s v="Raising awareness to the effects of global warming through photographs of the high mountains of Peru."/>
    <x v="3"/>
    <n v="1533"/>
    <x v="77"/>
    <x v="2"/>
    <x v="0"/>
    <s v="USD"/>
    <n v="1428158637"/>
    <n v="1425570237"/>
    <b v="1"/>
    <x v="54"/>
    <n v="63.88"/>
    <b v="0"/>
    <x v="8"/>
    <x v="20"/>
  </r>
  <r>
    <n v="1788"/>
    <s v="Beyond the Pale"/>
    <s v="A photo book celebrating Goths, exploring their lives and giving an insight into what Goth is for them."/>
    <x v="62"/>
    <n v="76"/>
    <x v="60"/>
    <x v="2"/>
    <x v="1"/>
    <s v="GBP"/>
    <n v="1414795542"/>
    <n v="1412203542"/>
    <b v="1"/>
    <x v="80"/>
    <n v="19"/>
    <b v="0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60"/>
    <x v="2"/>
    <x v="0"/>
    <s v="USD"/>
    <n v="1421042403"/>
    <n v="1415858403"/>
    <b v="1"/>
    <x v="80"/>
    <n v="10"/>
    <b v="0"/>
    <x v="8"/>
    <x v="20"/>
  </r>
  <r>
    <n v="1790"/>
    <s v="Return to Relevance: The Scott Hyde Archive"/>
    <s v="70 years of incredible photography sits patiently in old film sheet boxes, waiting for a return to relevance."/>
    <x v="286"/>
    <n v="1636"/>
    <x v="62"/>
    <x v="2"/>
    <x v="0"/>
    <s v="USD"/>
    <n v="1423152678"/>
    <n v="1420560678"/>
    <b v="1"/>
    <x v="41"/>
    <n v="109.07"/>
    <b v="0"/>
    <x v="8"/>
    <x v="20"/>
  </r>
  <r>
    <n v="1791"/>
    <s v="disCover: Napoli"/>
    <s v="For the love of street photography and the beauty of traditional cultures in southern Italy."/>
    <x v="9"/>
    <n v="107"/>
    <x v="65"/>
    <x v="2"/>
    <x v="1"/>
    <s v="GBP"/>
    <n v="1422553565"/>
    <n v="1417369565"/>
    <b v="1"/>
    <x v="80"/>
    <n v="26.75"/>
    <b v="0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21"/>
    <x v="2"/>
    <x v="0"/>
    <s v="USD"/>
    <n v="1439189940"/>
    <n v="1435970682"/>
    <b v="1"/>
    <x v="237"/>
    <n v="109.94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60"/>
    <x v="2"/>
    <x v="2"/>
    <s v="AUD"/>
    <n v="1417127040"/>
    <n v="1414531440"/>
    <b v="1"/>
    <x v="84"/>
    <n v="20"/>
    <b v="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57"/>
    <x v="2"/>
    <x v="0"/>
    <s v="USD"/>
    <n v="1423660422"/>
    <n v="1420636422"/>
    <b v="1"/>
    <x v="59"/>
    <n v="55.39"/>
    <b v="0"/>
    <x v="8"/>
    <x v="20"/>
  </r>
  <r>
    <n v="1795"/>
    <s v="THE AFGHANS - A Photo Book"/>
    <s v="A photography book documenting the impact of the ISAF mission on the Afghan people of Mazar-e Sharif."/>
    <x v="89"/>
    <n v="10846"/>
    <x v="115"/>
    <x v="2"/>
    <x v="12"/>
    <s v="EUR"/>
    <n v="1476460800"/>
    <n v="1473922541"/>
    <b v="1"/>
    <x v="75"/>
    <n v="133.9"/>
    <b v="0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66"/>
    <x v="2"/>
    <x v="1"/>
    <s v="GBP"/>
    <n v="1469356366"/>
    <n v="1464172366"/>
    <b v="1"/>
    <x v="48"/>
    <n v="48.72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149"/>
    <x v="2"/>
    <x v="0"/>
    <s v="USD"/>
    <n v="1481809189"/>
    <n v="1479217189"/>
    <b v="1"/>
    <x v="205"/>
    <n v="48.25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51"/>
    <x v="2"/>
    <x v="0"/>
    <s v="USD"/>
    <n v="1454572233"/>
    <n v="1449388233"/>
    <b v="1"/>
    <x v="77"/>
    <n v="58.97"/>
    <b v="0"/>
    <x v="8"/>
    <x v="20"/>
  </r>
  <r>
    <n v="1799"/>
    <s v="The UnDiscovered Image"/>
    <s v="The UnDiscovered Image, a monthly publication dedicated to photographers."/>
    <x v="23"/>
    <n v="69.83"/>
    <x v="53"/>
    <x v="2"/>
    <x v="1"/>
    <s v="GBP"/>
    <n v="1415740408"/>
    <n v="1414008808"/>
    <b v="1"/>
    <x v="79"/>
    <n v="11.64"/>
    <b v="0"/>
    <x v="8"/>
    <x v="20"/>
  </r>
  <r>
    <n v="1800"/>
    <s v="The Sikh Project Book"/>
    <s v="Shot over 3 years in the U.K &amp; U.S, and featured in press worldwide, we need your help to back the highly anticipated Sikh Project book"/>
    <x v="287"/>
    <n v="9460"/>
    <x v="68"/>
    <x v="2"/>
    <x v="1"/>
    <s v="GBP"/>
    <n v="1476109970"/>
    <n v="1473517970"/>
    <b v="1"/>
    <x v="116"/>
    <n v="83.72"/>
    <b v="0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51"/>
    <x v="2"/>
    <x v="1"/>
    <s v="GBP"/>
    <n v="1450181400"/>
    <n v="1447429868"/>
    <b v="1"/>
    <x v="77"/>
    <n v="63.65"/>
    <b v="0"/>
    <x v="8"/>
    <x v="20"/>
  </r>
  <r>
    <n v="1802"/>
    <s v="Out Of The Dark"/>
    <s v="Inner Darkness turned into a photobook. Personal work i shot during my recovery...in Berlin."/>
    <x v="8"/>
    <n v="1697"/>
    <x v="216"/>
    <x v="2"/>
    <x v="12"/>
    <s v="EUR"/>
    <n v="1435442340"/>
    <n v="1433416830"/>
    <b v="1"/>
    <x v="59"/>
    <n v="94.28"/>
    <b v="0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134"/>
    <x v="2"/>
    <x v="0"/>
    <s v="USD"/>
    <n v="1423878182"/>
    <n v="1421199782"/>
    <b v="1"/>
    <x v="11"/>
    <n v="71.87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x v="288"/>
    <n v="5452"/>
    <x v="131"/>
    <x v="2"/>
    <x v="0"/>
    <s v="USD"/>
    <n v="1447521404"/>
    <n v="1444061804"/>
    <b v="1"/>
    <x v="47"/>
    <n v="104.85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x v="289"/>
    <n v="8191"/>
    <x v="71"/>
    <x v="2"/>
    <x v="12"/>
    <s v="EUR"/>
    <n v="1443808800"/>
    <n v="1441048658"/>
    <b v="1"/>
    <x v="259"/>
    <n v="67.14"/>
    <b v="0"/>
    <x v="8"/>
    <x v="20"/>
  </r>
  <r>
    <n v="1806"/>
    <s v="American Presidents Naked"/>
    <s v="Join me in publishing an amazing and unprecedented book with full frontal photopraphs of 8 American Presidents Naked"/>
    <x v="22"/>
    <n v="591"/>
    <x v="56"/>
    <x v="2"/>
    <x v="1"/>
    <s v="GBP"/>
    <n v="1412090349"/>
    <n v="1409066349"/>
    <b v="1"/>
    <x v="22"/>
    <n v="73.88"/>
    <b v="0"/>
    <x v="8"/>
    <x v="20"/>
  </r>
  <r>
    <n v="1807"/>
    <s v="Anywhere but Here"/>
    <s v="I want to explore alternative cultures and lifestyles in America."/>
    <x v="10"/>
    <n v="553"/>
    <x v="57"/>
    <x v="2"/>
    <x v="0"/>
    <s v="USD"/>
    <n v="1411868313"/>
    <n v="1409276313"/>
    <b v="1"/>
    <x v="22"/>
    <n v="69.13"/>
    <b v="0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139"/>
    <x v="2"/>
    <x v="0"/>
    <s v="USD"/>
    <n v="1486830030"/>
    <n v="1483806030"/>
    <b v="1"/>
    <x v="93"/>
    <n v="120.77"/>
    <b v="0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57"/>
    <x v="2"/>
    <x v="5"/>
    <s v="CAD"/>
    <n v="1425246439"/>
    <n v="1422222439"/>
    <b v="1"/>
    <x v="82"/>
    <n v="42.22"/>
    <b v="0"/>
    <x v="8"/>
    <x v="20"/>
  </r>
  <r>
    <n v="1810"/>
    <s v="Film Speed"/>
    <s v="Film Speed is a series of Zines focusing on architecture shot completely on 35 and 120mm film."/>
    <x v="52"/>
    <n v="15"/>
    <x v="56"/>
    <x v="2"/>
    <x v="0"/>
    <s v="USD"/>
    <n v="1408657826"/>
    <n v="1407621026"/>
    <b v="0"/>
    <x v="84"/>
    <n v="7.5"/>
    <b v="0"/>
    <x v="8"/>
    <x v="20"/>
  </r>
  <r>
    <n v="1811"/>
    <s v="The Year of Sunsets"/>
    <s v="A collection of 365 color photographs of sunsets in 2014, beautifully presented in a hardcover book."/>
    <x v="214"/>
    <n v="40"/>
    <x v="50"/>
    <x v="2"/>
    <x v="0"/>
    <s v="USD"/>
    <n v="1414123200"/>
    <n v="1408962270"/>
    <b v="0"/>
    <x v="55"/>
    <n v="1.54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55"/>
    <x v="2"/>
    <x v="1"/>
    <s v="GBP"/>
    <n v="1467531536"/>
    <n v="1464939536"/>
    <b v="0"/>
    <x v="23"/>
    <n v="37.61"/>
    <b v="0"/>
    <x v="8"/>
    <x v="20"/>
  </r>
  <r>
    <n v="1813"/>
    <s v="Libya : The Lost Days"/>
    <s v="This project aims to document, Libyan photographic history; through both print and artisan mediums ."/>
    <x v="222"/>
    <n v="0"/>
    <x v="50"/>
    <x v="2"/>
    <x v="1"/>
    <s v="GBP"/>
    <n v="1407532812"/>
    <n v="1404940812"/>
    <b v="0"/>
    <x v="78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190"/>
    <x v="2"/>
    <x v="1"/>
    <s v="GBP"/>
    <n v="1425108736"/>
    <n v="1422516736"/>
    <b v="0"/>
    <x v="205"/>
    <n v="42.16"/>
    <b v="0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50"/>
    <x v="2"/>
    <x v="0"/>
    <s v="USD"/>
    <n v="1435787137"/>
    <n v="1434577537"/>
    <b v="0"/>
    <x v="78"/>
    <n v="0"/>
    <b v="0"/>
    <x v="8"/>
    <x v="20"/>
  </r>
  <r>
    <n v="1816"/>
    <s v="Moments of Passion"/>
    <s v="A unique Photographic Book Project about the Passionate Moments and Strong Emotions that lie within Karate"/>
    <x v="31"/>
    <n v="509"/>
    <x v="53"/>
    <x v="2"/>
    <x v="16"/>
    <s v="CHF"/>
    <n v="1469473200"/>
    <n v="1467061303"/>
    <b v="0"/>
    <x v="79"/>
    <n v="84.83"/>
    <b v="0"/>
    <x v="8"/>
    <x v="20"/>
  </r>
  <r>
    <n v="1817"/>
    <s v="Through the Lens of Jerry Gustafson"/>
    <s v="Hundreds of breathtaking rodeo photographs collected in a beautiful coffee table book."/>
    <x v="102"/>
    <n v="9419"/>
    <x v="217"/>
    <x v="2"/>
    <x v="0"/>
    <s v="USD"/>
    <n v="1485759540"/>
    <n v="1480607607"/>
    <b v="0"/>
    <x v="61"/>
    <n v="94.19"/>
    <b v="0"/>
    <x v="8"/>
    <x v="20"/>
  </r>
  <r>
    <n v="1818"/>
    <s v="Give Me Your Goofy-ist"/>
    <s v="We are all different, this is a way to honor and celebrate the authenticity in being different."/>
    <x v="36"/>
    <n v="0"/>
    <x v="50"/>
    <x v="2"/>
    <x v="0"/>
    <s v="USD"/>
    <n v="1428035850"/>
    <n v="1425447450"/>
    <b v="0"/>
    <x v="78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53"/>
    <x v="2"/>
    <x v="0"/>
    <s v="USD"/>
    <n v="1406743396"/>
    <n v="1404151396"/>
    <b v="0"/>
    <x v="80"/>
    <n v="6.25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113"/>
    <x v="2"/>
    <x v="0"/>
    <s v="USD"/>
    <n v="1427850090"/>
    <n v="1425261690"/>
    <b v="0"/>
    <x v="22"/>
    <n v="213.38"/>
    <b v="0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165"/>
    <x v="0"/>
    <x v="0"/>
    <s v="USD"/>
    <n v="1330760367"/>
    <n v="1326872367"/>
    <b v="0"/>
    <x v="7"/>
    <n v="59.16"/>
    <b v="1"/>
    <x v="4"/>
    <x v="11"/>
  </r>
  <r>
    <n v="1822"/>
    <s v="Wood Butcher's new music video- I Don't Wanna Party"/>
    <s v="Wood Butcher needs your help to make this happen. Buy a CD, support local music!"/>
    <x v="43"/>
    <n v="300"/>
    <x v="8"/>
    <x v="0"/>
    <x v="5"/>
    <s v="CAD"/>
    <n v="1391194860"/>
    <n v="1388084862"/>
    <b v="0"/>
    <x v="202"/>
    <n v="27.27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31"/>
    <x v="0"/>
    <x v="0"/>
    <s v="USD"/>
    <n v="1351095976"/>
    <n v="1348503976"/>
    <b v="0"/>
    <x v="51"/>
    <n v="24.58"/>
    <b v="1"/>
    <x v="4"/>
    <x v="11"/>
  </r>
  <r>
    <n v="1824"/>
    <s v="Tin Man's Broken Wisdom Fund"/>
    <s v="cd fund raiser"/>
    <x v="9"/>
    <n v="3002"/>
    <x v="8"/>
    <x v="0"/>
    <x v="0"/>
    <s v="USD"/>
    <n v="1389146880"/>
    <n v="1387403967"/>
    <b v="0"/>
    <x v="244"/>
    <n v="75.05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2"/>
    <x v="0"/>
    <x v="0"/>
    <s v="USD"/>
    <n v="1373572903"/>
    <n v="1371585703"/>
    <b v="0"/>
    <x v="133"/>
    <n v="42.02"/>
    <b v="1"/>
    <x v="4"/>
    <x v="11"/>
  </r>
  <r>
    <n v="1826"/>
    <s v="BEAR GHOST! Professional Recording! Yay!"/>
    <s v="Hear your favorite Bear Ghost in eargasmic quality!"/>
    <x v="13"/>
    <n v="2020"/>
    <x v="7"/>
    <x v="0"/>
    <x v="0"/>
    <s v="USD"/>
    <n v="1392675017"/>
    <n v="1390083017"/>
    <b v="0"/>
    <x v="44"/>
    <n v="53.16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7"/>
    <x v="0"/>
    <x v="0"/>
    <s v="USD"/>
    <n v="1299138561"/>
    <n v="1294818561"/>
    <b v="0"/>
    <x v="93"/>
    <n v="83.89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8"/>
    <x v="0"/>
    <x v="0"/>
    <s v="USD"/>
    <n v="1399672800"/>
    <n v="1396906530"/>
    <b v="0"/>
    <x v="53"/>
    <n v="417.33"/>
    <b v="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23"/>
    <x v="0"/>
    <x v="0"/>
    <s v="USD"/>
    <n v="1295647200"/>
    <n v="1291428371"/>
    <b v="0"/>
    <x v="51"/>
    <n v="75.77"/>
    <b v="1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21"/>
    <x v="0"/>
    <x v="0"/>
    <s v="USD"/>
    <n v="1393259107"/>
    <n v="1390667107"/>
    <b v="0"/>
    <x v="334"/>
    <n v="67.39"/>
    <b v="1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33"/>
    <x v="0"/>
    <x v="0"/>
    <s v="USD"/>
    <n v="1336866863"/>
    <n v="1335570863"/>
    <b v="0"/>
    <x v="25"/>
    <n v="73.569999999999993"/>
    <b v="1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1"/>
    <x v="0"/>
    <x v="0"/>
    <s v="USD"/>
    <n v="1299243427"/>
    <n v="1296651427"/>
    <b v="0"/>
    <x v="9"/>
    <n v="25"/>
    <b v="1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222"/>
    <x v="0"/>
    <x v="0"/>
    <s v="USD"/>
    <n v="1362211140"/>
    <n v="1359421403"/>
    <b v="0"/>
    <x v="20"/>
    <n v="42"/>
    <b v="1"/>
    <x v="4"/>
    <x v="11"/>
  </r>
  <r>
    <n v="1834"/>
    <s v="TDJ - All Part of the Plan EP/Tour"/>
    <s v="Help us fund our first tour and promote our new EP!"/>
    <x v="3"/>
    <n v="11805"/>
    <x v="90"/>
    <x v="0"/>
    <x v="0"/>
    <s v="USD"/>
    <n v="1422140895"/>
    <n v="1418684895"/>
    <b v="0"/>
    <x v="240"/>
    <n v="131.16999999999999"/>
    <b v="1"/>
    <x v="4"/>
    <x v="11"/>
  </r>
  <r>
    <n v="1835"/>
    <s v="DIRTY LITTLE REBEL EP"/>
    <s v="WE ARE A HARD ROCK/PUNK BAND SEEKING FUNDS TO RECORD A NEW EP. _x000a__x000a_https://www.reverbnation.com/dirtylittlerebel"/>
    <x v="2"/>
    <n v="520"/>
    <x v="3"/>
    <x v="0"/>
    <x v="1"/>
    <s v="GBP"/>
    <n v="1459439471"/>
    <n v="1456851071"/>
    <b v="0"/>
    <x v="202"/>
    <n v="47.27"/>
    <b v="1"/>
    <x v="4"/>
    <x v="11"/>
  </r>
  <r>
    <n v="1836"/>
    <s v="KICKSTART OUR &lt;+3"/>
    <s v="Help fund our 2013 Sound &amp; Lighting Touring rig!"/>
    <x v="10"/>
    <n v="10017"/>
    <x v="177"/>
    <x v="0"/>
    <x v="0"/>
    <s v="USD"/>
    <n v="1361129129"/>
    <n v="1359660329"/>
    <b v="0"/>
    <x v="165"/>
    <n v="182.13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223"/>
    <x v="0"/>
    <x v="0"/>
    <s v="USD"/>
    <n v="1332029335"/>
    <n v="1326848935"/>
    <b v="0"/>
    <x v="209"/>
    <n v="61.37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8"/>
    <x v="0"/>
    <x v="0"/>
    <s v="USD"/>
    <n v="1317438000"/>
    <n v="1314989557"/>
    <b v="0"/>
    <x v="33"/>
    <n v="35.770000000000003"/>
    <b v="1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207"/>
    <x v="0"/>
    <x v="0"/>
    <s v="USD"/>
    <n v="1475342382"/>
    <n v="1472750382"/>
    <b v="0"/>
    <x v="43"/>
    <n v="45.62"/>
    <b v="1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15"/>
    <x v="0"/>
    <x v="0"/>
    <s v="USD"/>
    <n v="1367902740"/>
    <n v="1366251510"/>
    <b v="0"/>
    <x v="62"/>
    <n v="75.38"/>
    <b v="1"/>
    <x v="4"/>
    <x v="11"/>
  </r>
  <r>
    <n v="1841"/>
    <s v="Hydra Effect Debut EP"/>
    <s v="Hard Rock with a Positive Message. Help us fund, release and promote our debut EP!"/>
    <x v="13"/>
    <n v="2035"/>
    <x v="21"/>
    <x v="0"/>
    <x v="0"/>
    <s v="USD"/>
    <n v="1400561940"/>
    <n v="1397679445"/>
    <b v="0"/>
    <x v="244"/>
    <n v="50.88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105"/>
    <x v="0"/>
    <x v="0"/>
    <s v="USD"/>
    <n v="1425275940"/>
    <n v="1422371381"/>
    <b v="0"/>
    <x v="64"/>
    <n v="119.29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39"/>
    <x v="0"/>
    <x v="0"/>
    <s v="USD"/>
    <n v="1298245954"/>
    <n v="1295653954"/>
    <b v="0"/>
    <x v="179"/>
    <n v="92.5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7"/>
    <x v="0"/>
    <x v="0"/>
    <s v="USD"/>
    <n v="1307761200"/>
    <n v="1304464914"/>
    <b v="0"/>
    <x v="9"/>
    <n v="76.05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8"/>
    <x v="0"/>
    <x v="0"/>
    <s v="USD"/>
    <n v="1466139300"/>
    <n v="1464854398"/>
    <b v="0"/>
    <x v="10"/>
    <n v="52.63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178"/>
    <x v="0"/>
    <x v="0"/>
    <s v="USD"/>
    <n v="1355585777"/>
    <n v="1352993777"/>
    <b v="0"/>
    <x v="335"/>
    <n v="98.9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10"/>
    <x v="0"/>
    <x v="0"/>
    <s v="USD"/>
    <n v="1429594832"/>
    <n v="1427780432"/>
    <b v="0"/>
    <x v="44"/>
    <n v="79.53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13"/>
    <x v="0"/>
    <x v="0"/>
    <s v="USD"/>
    <n v="1312095540"/>
    <n v="1306608888"/>
    <b v="0"/>
    <x v="54"/>
    <n v="134.21"/>
    <b v="1"/>
    <x v="4"/>
    <x v="11"/>
  </r>
  <r>
    <n v="1849"/>
    <s v="Release the Skyline Album"/>
    <s v="Release the Skylines is a small, local Cleveland metal band looking to record an album."/>
    <x v="43"/>
    <n v="301"/>
    <x v="8"/>
    <x v="0"/>
    <x v="0"/>
    <s v="USD"/>
    <n v="1350505059"/>
    <n v="1347913059"/>
    <b v="0"/>
    <x v="22"/>
    <n v="37.630000000000003"/>
    <b v="1"/>
    <x v="4"/>
    <x v="11"/>
  </r>
  <r>
    <n v="1850"/>
    <s v="WILKES EP"/>
    <s v="WILKES is the solo venture of HighFlightSociety singer / Disciple bassist, Jason Wilkes. This project is to fund the debut 6 song EP."/>
    <x v="7"/>
    <n v="9137"/>
    <x v="21"/>
    <x v="0"/>
    <x v="0"/>
    <s v="USD"/>
    <n v="1405033300"/>
    <n v="1402441300"/>
    <b v="0"/>
    <x v="122"/>
    <n v="51.04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8"/>
    <x v="0"/>
    <x v="0"/>
    <s v="USD"/>
    <n v="1406509200"/>
    <n v="1404769538"/>
    <b v="0"/>
    <x v="55"/>
    <n v="50.04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16"/>
    <x v="0"/>
    <x v="0"/>
    <s v="USD"/>
    <n v="1429920000"/>
    <n v="1426703452"/>
    <b v="0"/>
    <x v="132"/>
    <n v="133.93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21"/>
    <x v="0"/>
    <x v="0"/>
    <s v="USD"/>
    <n v="1352860017"/>
    <n v="1348536417"/>
    <b v="0"/>
    <x v="25"/>
    <n v="58.21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21"/>
    <x v="0"/>
    <x v="0"/>
    <s v="USD"/>
    <n v="1369355437"/>
    <n v="1366763437"/>
    <b v="0"/>
    <x v="49"/>
    <n v="88.04"/>
    <b v="1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224"/>
    <x v="0"/>
    <x v="5"/>
    <s v="CAD"/>
    <n v="1389012940"/>
    <n v="1385124940"/>
    <b v="0"/>
    <x v="277"/>
    <n v="70.58"/>
    <b v="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7"/>
    <x v="0"/>
    <x v="0"/>
    <s v="USD"/>
    <n v="1405715472"/>
    <n v="1403901072"/>
    <b v="0"/>
    <x v="44"/>
    <n v="53.29"/>
    <b v="1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8"/>
    <x v="0"/>
    <x v="0"/>
    <s v="USD"/>
    <n v="1410546413"/>
    <n v="1407954413"/>
    <b v="0"/>
    <x v="19"/>
    <n v="136.36000000000001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0"/>
    <n v="6041.55"/>
    <x v="15"/>
    <x v="0"/>
    <x v="0"/>
    <s v="USD"/>
    <n v="1324014521"/>
    <n v="1318826921"/>
    <b v="0"/>
    <x v="184"/>
    <n v="40.549999999999997"/>
    <b v="1"/>
    <x v="4"/>
    <x v="11"/>
  </r>
  <r>
    <n v="1859"/>
    <s v="Queen Kwong Tour to London and Paris"/>
    <s v="Queen Kwong is going ON TOUR to London and Paris!"/>
    <x v="9"/>
    <n v="3955"/>
    <x v="88"/>
    <x v="0"/>
    <x v="0"/>
    <s v="USD"/>
    <n v="1316716129"/>
    <n v="1314124129"/>
    <b v="0"/>
    <x v="66"/>
    <n v="70.63"/>
    <b v="1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18"/>
    <x v="0"/>
    <x v="0"/>
    <s v="USD"/>
    <n v="1391706084"/>
    <n v="1389891684"/>
    <b v="0"/>
    <x v="10"/>
    <n v="52.68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50"/>
    <x v="2"/>
    <x v="1"/>
    <s v="GBP"/>
    <n v="1422256341"/>
    <n v="1419664341"/>
    <b v="0"/>
    <x v="78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59"/>
    <x v="2"/>
    <x v="0"/>
    <s v="USD"/>
    <n v="1488958200"/>
    <n v="1484912974"/>
    <b v="0"/>
    <x v="38"/>
    <n v="90.94"/>
    <b v="0"/>
    <x v="6"/>
    <x v="18"/>
  </r>
  <r>
    <n v="1863"/>
    <s v="Project: 20M813"/>
    <s v="This is an Android game where you take control of the zombies and try to eat your way to world domination!"/>
    <x v="30"/>
    <n v="10"/>
    <x v="50"/>
    <x v="2"/>
    <x v="0"/>
    <s v="USD"/>
    <n v="1402600085"/>
    <n v="1400008085"/>
    <b v="0"/>
    <x v="84"/>
    <n v="5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152"/>
    <x v="2"/>
    <x v="0"/>
    <s v="USD"/>
    <n v="1399223500"/>
    <n v="1396631500"/>
    <b v="0"/>
    <x v="53"/>
    <n v="58.08"/>
    <b v="0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50"/>
    <x v="2"/>
    <x v="1"/>
    <s v="GBP"/>
    <n v="1478425747"/>
    <n v="1475398147"/>
    <b v="0"/>
    <x v="84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60"/>
    <x v="2"/>
    <x v="0"/>
    <s v="USD"/>
    <n v="1488340800"/>
    <n v="1483768497"/>
    <b v="0"/>
    <x v="84"/>
    <n v="62.5"/>
    <b v="0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50"/>
    <x v="2"/>
    <x v="0"/>
    <s v="USD"/>
    <n v="1478383912"/>
    <n v="1475791912"/>
    <b v="0"/>
    <x v="29"/>
    <n v="10"/>
    <b v="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62"/>
    <x v="2"/>
    <x v="0"/>
    <s v="USD"/>
    <n v="1450166340"/>
    <n v="1448044925"/>
    <b v="0"/>
    <x v="57"/>
    <n v="71.59"/>
    <b v="0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50"/>
    <x v="2"/>
    <x v="0"/>
    <s v="USD"/>
    <n v="1483488249"/>
    <n v="1480896249"/>
    <b v="0"/>
    <x v="78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54"/>
    <x v="2"/>
    <x v="0"/>
    <s v="USD"/>
    <n v="1454213820"/>
    <n v="1451723535"/>
    <b v="0"/>
    <x v="202"/>
    <n v="32.82"/>
    <b v="0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25"/>
    <x v="2"/>
    <x v="0"/>
    <s v="USD"/>
    <n v="1416512901"/>
    <n v="1413053301"/>
    <b v="0"/>
    <x v="195"/>
    <n v="49.12"/>
    <b v="0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60"/>
    <x v="2"/>
    <x v="0"/>
    <s v="USD"/>
    <n v="1435633602"/>
    <n v="1433041602"/>
    <b v="0"/>
    <x v="62"/>
    <n v="16.309999999999999"/>
    <b v="0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50"/>
    <x v="2"/>
    <x v="5"/>
    <s v="CAD"/>
    <n v="1436373900"/>
    <n v="1433861210"/>
    <b v="0"/>
    <x v="84"/>
    <n v="18"/>
    <b v="0"/>
    <x v="6"/>
    <x v="18"/>
  </r>
  <r>
    <n v="1874"/>
    <s v="PATH to Reading Brain Training"/>
    <s v="PATH to Reading (PATH) is a patented break-through technology  that dramatically and permanently improves attention, reading, memory"/>
    <x v="291"/>
    <n v="26"/>
    <x v="50"/>
    <x v="2"/>
    <x v="0"/>
    <s v="USD"/>
    <n v="1467155733"/>
    <n v="1465427733"/>
    <b v="0"/>
    <x v="84"/>
    <n v="13"/>
    <b v="0"/>
    <x v="6"/>
    <x v="18"/>
  </r>
  <r>
    <n v="1875"/>
    <s v="Claws &amp; Fins"/>
    <s v="Sea opposition of Crab's family and angry fishes. Who is going to win, and who is going to loose ?!"/>
    <x v="3"/>
    <n v="51"/>
    <x v="60"/>
    <x v="2"/>
    <x v="0"/>
    <s v="USD"/>
    <n v="1470519308"/>
    <n v="1465335308"/>
    <b v="0"/>
    <x v="83"/>
    <n v="17"/>
    <b v="0"/>
    <x v="6"/>
    <x v="18"/>
  </r>
  <r>
    <n v="1876"/>
    <s v="Migration Madness (Android)"/>
    <s v="An arcade styled side scroller. Help Bob the pilot steer his plane through hordes of migrating birds strapped with explosives."/>
    <x v="292"/>
    <n v="0"/>
    <x v="50"/>
    <x v="2"/>
    <x v="2"/>
    <s v="AUD"/>
    <n v="1402901405"/>
    <n v="1400309405"/>
    <b v="0"/>
    <x v="78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x v="293"/>
    <n v="0"/>
    <x v="50"/>
    <x v="2"/>
    <x v="0"/>
    <s v="USD"/>
    <n v="1425170525"/>
    <n v="1422664925"/>
    <b v="0"/>
    <x v="78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50"/>
    <x v="2"/>
    <x v="2"/>
    <s v="AUD"/>
    <n v="1402618355"/>
    <n v="1400026355"/>
    <b v="0"/>
    <x v="78"/>
    <n v="0"/>
    <b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50"/>
    <x v="2"/>
    <x v="3"/>
    <s v="EUR"/>
    <n v="1457966129"/>
    <n v="1455377729"/>
    <b v="0"/>
    <x v="84"/>
    <n v="3"/>
    <b v="0"/>
    <x v="6"/>
    <x v="18"/>
  </r>
  <r>
    <n v="1880"/>
    <s v="Sim Betting Football"/>
    <s v="Sim Betting Football is the only football (soccer) betting simulation  game."/>
    <x v="10"/>
    <n v="1004"/>
    <x v="68"/>
    <x v="2"/>
    <x v="1"/>
    <s v="GBP"/>
    <n v="1459341380"/>
    <n v="1456839380"/>
    <b v="0"/>
    <x v="54"/>
    <n v="41.83"/>
    <b v="0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36"/>
    <x v="0"/>
    <x v="0"/>
    <s v="USD"/>
    <n v="1425955189"/>
    <n v="1423366789"/>
    <b v="0"/>
    <x v="16"/>
    <n v="49.34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4"/>
    <n v="3380"/>
    <x v="7"/>
    <x v="0"/>
    <x v="0"/>
    <s v="USD"/>
    <n v="1341964080"/>
    <n v="1339109212"/>
    <b v="0"/>
    <x v="75"/>
    <n v="41.73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2"/>
    <x v="0"/>
    <x v="0"/>
    <s v="USD"/>
    <n v="1333921508"/>
    <n v="1331333108"/>
    <b v="0"/>
    <x v="58"/>
    <n v="32.7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165"/>
    <x v="0"/>
    <x v="0"/>
    <s v="USD"/>
    <n v="1354017600"/>
    <n v="1350967535"/>
    <b v="0"/>
    <x v="55"/>
    <n v="51.9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x v="295"/>
    <n v="5322"/>
    <x v="31"/>
    <x v="0"/>
    <x v="0"/>
    <s v="USD"/>
    <n v="1344636000"/>
    <n v="1341800110"/>
    <b v="0"/>
    <x v="217"/>
    <n v="50.69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21"/>
    <x v="0"/>
    <x v="0"/>
    <s v="USD"/>
    <n v="1415832338"/>
    <n v="1413236738"/>
    <b v="0"/>
    <x v="60"/>
    <n v="42.24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38"/>
    <x v="0"/>
    <x v="3"/>
    <s v="EUR"/>
    <n v="1449178200"/>
    <n v="1447614732"/>
    <b v="0"/>
    <x v="22"/>
    <n v="416.8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183"/>
    <x v="0"/>
    <x v="0"/>
    <s v="USD"/>
    <n v="1275368340"/>
    <n v="1272692732"/>
    <b v="0"/>
    <x v="30"/>
    <n v="46.65"/>
    <b v="1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13"/>
    <x v="0"/>
    <x v="0"/>
    <s v="USD"/>
    <n v="1363024946"/>
    <n v="1359140546"/>
    <b v="0"/>
    <x v="34"/>
    <n v="48.45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14"/>
    <x v="0"/>
    <x v="0"/>
    <s v="USD"/>
    <n v="1355597528"/>
    <n v="1353005528"/>
    <b v="0"/>
    <x v="336"/>
    <n v="70.53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6"/>
    <x v="0"/>
    <x v="0"/>
    <s v="USD"/>
    <n v="1279778400"/>
    <n v="1275851354"/>
    <b v="0"/>
    <x v="148"/>
    <n v="87.96"/>
    <b v="1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s v="USD"/>
    <n v="1307459881"/>
    <n v="1304867881"/>
    <b v="0"/>
    <x v="55"/>
    <n v="26.27"/>
    <b v="1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3"/>
    <x v="0"/>
    <x v="0"/>
    <s v="USD"/>
    <n v="1302926340"/>
    <n v="1301524585"/>
    <b v="0"/>
    <x v="43"/>
    <n v="57.78"/>
    <b v="1"/>
    <x v="4"/>
    <x v="14"/>
  </r>
  <r>
    <n v="1894"/>
    <s v="Help me release my first 3 song EP!!"/>
    <s v="Im trying to raise $1000 for a 3 song EP in a studio!"/>
    <x v="28"/>
    <n v="1145"/>
    <x v="41"/>
    <x v="0"/>
    <x v="0"/>
    <s v="USD"/>
    <n v="1329082983"/>
    <n v="1326404583"/>
    <b v="0"/>
    <x v="9"/>
    <n v="57.25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6"/>
    <n v="9228"/>
    <x v="21"/>
    <x v="0"/>
    <x v="0"/>
    <s v="USD"/>
    <n v="1445363722"/>
    <n v="1442771722"/>
    <b v="0"/>
    <x v="5"/>
    <n v="196.34"/>
    <b v="1"/>
    <x v="4"/>
    <x v="14"/>
  </r>
  <r>
    <n v="1896"/>
    <s v="the bridge"/>
    <s v="My barely anticipated second album of self produced songs is ready to go.  Just need a little help to cover mastering, artwork etc."/>
    <x v="297"/>
    <n v="559"/>
    <x v="39"/>
    <x v="0"/>
    <x v="0"/>
    <s v="USD"/>
    <n v="1334250165"/>
    <n v="1331658165"/>
    <b v="0"/>
    <x v="62"/>
    <n v="43"/>
    <b v="1"/>
    <x v="4"/>
    <x v="14"/>
  </r>
  <r>
    <n v="1897"/>
    <s v="Vanessa Lively's New Album 2014"/>
    <s v="My new album produced by Paul Curreri is one of the most unique musical projects I have done. Let's finish it before the baby comes!"/>
    <x v="298"/>
    <n v="6506"/>
    <x v="21"/>
    <x v="0"/>
    <x v="0"/>
    <s v="USD"/>
    <n v="1393966800"/>
    <n v="1392040806"/>
    <b v="0"/>
    <x v="275"/>
    <n v="35.549999999999997"/>
    <b v="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14"/>
    <x v="0"/>
    <x v="0"/>
    <s v="USD"/>
    <n v="1454349600"/>
    <n v="1451277473"/>
    <b v="0"/>
    <x v="64"/>
    <n v="68.8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18"/>
    <x v="0"/>
    <x v="0"/>
    <s v="USD"/>
    <n v="1427319366"/>
    <n v="1424730966"/>
    <b v="0"/>
    <x v="288"/>
    <n v="28.57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15"/>
    <x v="0"/>
    <x v="0"/>
    <s v="USD"/>
    <n v="1349517540"/>
    <n v="1347137731"/>
    <b v="0"/>
    <x v="241"/>
    <n v="50.63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299"/>
    <n v="2670"/>
    <x v="56"/>
    <x v="2"/>
    <x v="1"/>
    <s v="GBP"/>
    <n v="1432299600"/>
    <n v="1429707729"/>
    <b v="0"/>
    <x v="20"/>
    <n v="106.8"/>
    <b v="0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60"/>
    <x v="2"/>
    <x v="9"/>
    <s v="EUR"/>
    <n v="1425495447"/>
    <n v="1422903447"/>
    <b v="0"/>
    <x v="83"/>
    <n v="4"/>
    <b v="0"/>
    <x v="2"/>
    <x v="29"/>
  </r>
  <r>
    <n v="1903"/>
    <s v="MiPointer"/>
    <s v="A cool smart laser pointer for presenting professionals. Unique by design, widest functional coverage for both IOS and Android."/>
    <x v="9"/>
    <n v="1398"/>
    <x v="153"/>
    <x v="2"/>
    <x v="0"/>
    <s v="USD"/>
    <n v="1485541791"/>
    <n v="1480357791"/>
    <b v="0"/>
    <x v="14"/>
    <n v="34.1"/>
    <b v="0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50"/>
    <x v="2"/>
    <x v="0"/>
    <s v="USD"/>
    <n v="1451752021"/>
    <n v="1447864021"/>
    <b v="0"/>
    <x v="84"/>
    <n v="25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50"/>
    <x v="2"/>
    <x v="0"/>
    <s v="USD"/>
    <n v="1410127994"/>
    <n v="1407535994"/>
    <b v="0"/>
    <x v="80"/>
    <n v="10.5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152"/>
    <x v="2"/>
    <x v="0"/>
    <s v="USD"/>
    <n v="1466697983"/>
    <n v="1464105983"/>
    <b v="0"/>
    <x v="221"/>
    <n v="215.96"/>
    <b v="0"/>
    <x v="2"/>
    <x v="29"/>
  </r>
  <r>
    <n v="1907"/>
    <s v="Litter-Buddy"/>
    <s v="Litter-Buddy is great economical alternative to leading pet waste disposal systems with cartridge bag elements."/>
    <x v="11"/>
    <n v="85"/>
    <x v="50"/>
    <x v="2"/>
    <x v="0"/>
    <s v="USD"/>
    <n v="1400853925"/>
    <n v="1399557925"/>
    <b v="0"/>
    <x v="80"/>
    <n v="21.25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53"/>
    <x v="2"/>
    <x v="0"/>
    <s v="USD"/>
    <n v="1483048900"/>
    <n v="1480456900"/>
    <b v="0"/>
    <x v="80"/>
    <n v="108.25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51"/>
    <x v="2"/>
    <x v="0"/>
    <s v="USD"/>
    <n v="1414059479"/>
    <n v="1411467479"/>
    <b v="0"/>
    <x v="44"/>
    <n v="129.97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115"/>
    <x v="2"/>
    <x v="9"/>
    <s v="EUR"/>
    <n v="1446331500"/>
    <n v="1442531217"/>
    <b v="0"/>
    <x v="168"/>
    <n v="117.49"/>
    <b v="0"/>
    <x v="2"/>
    <x v="29"/>
  </r>
  <r>
    <n v="1911"/>
    <s v="Charge Furniture"/>
    <s v="Charge furniture, making it simple and comfortable to charge your USB devices without leaving the comfort of your couch or armchair"/>
    <x v="300"/>
    <n v="10"/>
    <x v="50"/>
    <x v="2"/>
    <x v="4"/>
    <s v="NZD"/>
    <n v="1407545334"/>
    <n v="1404953334"/>
    <b v="0"/>
    <x v="29"/>
    <n v="10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155"/>
    <x v="2"/>
    <x v="0"/>
    <s v="USD"/>
    <n v="1433395560"/>
    <n v="1430803560"/>
    <b v="0"/>
    <x v="288"/>
    <n v="70.599999999999994"/>
    <b v="0"/>
    <x v="2"/>
    <x v="29"/>
  </r>
  <r>
    <n v="1913"/>
    <s v="Tibio - Spreading warmth in everyones home"/>
    <s v="Tibio is a revolutionary new product designed to solve an age old problem."/>
    <x v="240"/>
    <n v="637"/>
    <x v="60"/>
    <x v="2"/>
    <x v="1"/>
    <s v="GBP"/>
    <n v="1412770578"/>
    <n v="1410178578"/>
    <b v="0"/>
    <x v="55"/>
    <n v="24.5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1"/>
    <n v="60"/>
    <x v="114"/>
    <x v="2"/>
    <x v="0"/>
    <s v="USD"/>
    <n v="1414814340"/>
    <n v="1413519073"/>
    <b v="0"/>
    <x v="84"/>
    <n v="30"/>
    <b v="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53"/>
    <x v="2"/>
    <x v="0"/>
    <s v="USD"/>
    <n v="1409620222"/>
    <n v="1407892222"/>
    <b v="0"/>
    <x v="80"/>
    <n v="2"/>
    <b v="0"/>
    <x v="2"/>
    <x v="29"/>
  </r>
  <r>
    <n v="1916"/>
    <s v="The Paint Can Holder by U.S. Green Products"/>
    <s v="The Paint Can Holder Makes Painting Easier and Safer on Extension Ladders."/>
    <x v="22"/>
    <n v="102"/>
    <x v="60"/>
    <x v="2"/>
    <x v="0"/>
    <s v="USD"/>
    <n v="1478542375"/>
    <n v="1476378775"/>
    <b v="0"/>
    <x v="79"/>
    <n v="17"/>
    <b v="0"/>
    <x v="2"/>
    <x v="29"/>
  </r>
  <r>
    <n v="1917"/>
    <s v="Chronovisor:The MOST innovative watch for night time reading"/>
    <s v="Let's build a legendary brand altogether"/>
    <x v="302"/>
    <n v="205025"/>
    <x v="226"/>
    <x v="2"/>
    <x v="7"/>
    <s v="HKD"/>
    <n v="1486708133"/>
    <n v="1484116133"/>
    <b v="0"/>
    <x v="16"/>
    <n v="2928.93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60"/>
    <x v="2"/>
    <x v="0"/>
    <s v="USD"/>
    <n v="1407869851"/>
    <n v="1404845851"/>
    <b v="0"/>
    <x v="82"/>
    <n v="28.8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153"/>
    <x v="2"/>
    <x v="0"/>
    <s v="USD"/>
    <n v="1432069249"/>
    <n v="1429477249"/>
    <b v="0"/>
    <x v="22"/>
    <n v="29.63"/>
    <b v="0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152"/>
    <x v="2"/>
    <x v="1"/>
    <s v="GBP"/>
    <n v="1445468400"/>
    <n v="1443042061"/>
    <b v="0"/>
    <x v="217"/>
    <n v="40.98"/>
    <b v="0"/>
    <x v="2"/>
    <x v="29"/>
  </r>
  <r>
    <n v="1921"/>
    <s v="The Fine Spirits are making an album!"/>
    <s v="The Fine Spirits are making an album, but we need your help!"/>
    <x v="15"/>
    <n v="2052"/>
    <x v="0"/>
    <x v="0"/>
    <x v="0"/>
    <s v="USD"/>
    <n v="1342243143"/>
    <n v="1339651143"/>
    <b v="0"/>
    <x v="44"/>
    <n v="54"/>
    <b v="1"/>
    <x v="4"/>
    <x v="14"/>
  </r>
  <r>
    <n v="1922"/>
    <s v="Low Weather // Debut Album"/>
    <s v="Low Weather's debut album is halfway finished.  With your help and your help alone we can record the rest!"/>
    <x v="13"/>
    <n v="2311"/>
    <x v="31"/>
    <x v="0"/>
    <x v="0"/>
    <s v="USD"/>
    <n v="1386828507"/>
    <n v="1384236507"/>
    <b v="0"/>
    <x v="31"/>
    <n v="36.11"/>
    <b v="1"/>
    <x v="4"/>
    <x v="14"/>
  </r>
  <r>
    <n v="1923"/>
    <s v="Help Lions&amp;Creators print their album!"/>
    <s v="We just finished recording our first album! All we need is a little extra help to be able to get it printed!"/>
    <x v="303"/>
    <n v="301"/>
    <x v="227"/>
    <x v="0"/>
    <x v="0"/>
    <s v="USD"/>
    <n v="1317099540"/>
    <n v="1313612532"/>
    <b v="0"/>
    <x v="62"/>
    <n v="23.15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35"/>
    <x v="0"/>
    <x v="0"/>
    <s v="USD"/>
    <n v="1389814380"/>
    <n v="1387390555"/>
    <b v="0"/>
    <x v="51"/>
    <n v="104"/>
    <b v="1"/>
    <x v="4"/>
    <x v="14"/>
  </r>
  <r>
    <n v="1925"/>
    <s v="The Freakniks Debut Album: Infinite Love"/>
    <s v="The Freakniks are making their psychedelic freak-folk debut studio album and they need your help."/>
    <x v="15"/>
    <n v="1655"/>
    <x v="5"/>
    <x v="0"/>
    <x v="0"/>
    <s v="USD"/>
    <n v="1381449600"/>
    <n v="1379540288"/>
    <b v="0"/>
    <x v="47"/>
    <n v="31.83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228"/>
    <x v="0"/>
    <x v="0"/>
    <s v="USD"/>
    <n v="1288657560"/>
    <n v="1286319256"/>
    <b v="0"/>
    <x v="329"/>
    <n v="27.39"/>
    <b v="1"/>
    <x v="4"/>
    <x v="14"/>
  </r>
  <r>
    <n v="1927"/>
    <s v="GBS Detroit Presents Hampshire"/>
    <s v="Hampshire is headed to GBS Detroit."/>
    <x v="20"/>
    <n v="620"/>
    <x v="33"/>
    <x v="0"/>
    <x v="0"/>
    <s v="USD"/>
    <n v="1331182740"/>
    <n v="1329856839"/>
    <b v="0"/>
    <x v="202"/>
    <n v="56.36"/>
    <b v="1"/>
    <x v="4"/>
    <x v="14"/>
  </r>
  <r>
    <n v="1928"/>
    <s v="Jollyheads Circus Debut Album &quot;The Kaleidoscope Dawn&quot;"/>
    <s v="Help us master and release our debut album &quot;The Kaleidoscope Dawn&quot;"/>
    <x v="304"/>
    <n v="2630"/>
    <x v="33"/>
    <x v="0"/>
    <x v="0"/>
    <s v="USD"/>
    <n v="1367940794"/>
    <n v="1365348794"/>
    <b v="0"/>
    <x v="69"/>
    <n v="77.349999999999994"/>
    <b v="1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8"/>
    <x v="0"/>
    <x v="0"/>
    <s v="USD"/>
    <n v="1309825866"/>
    <n v="1306197066"/>
    <b v="0"/>
    <x v="11"/>
    <n v="42.8"/>
    <b v="1"/>
    <x v="4"/>
    <x v="14"/>
  </r>
  <r>
    <n v="1930"/>
    <s v="Magnetic Flowers Presents: Old, Cold. Losing It."/>
    <s v="We're nearly done recording, but we're out of money! Help us release the record!!!"/>
    <x v="28"/>
    <n v="1270"/>
    <x v="37"/>
    <x v="0"/>
    <x v="0"/>
    <s v="USD"/>
    <n v="1373203482"/>
    <n v="1368019482"/>
    <b v="0"/>
    <x v="55"/>
    <n v="48.85"/>
    <b v="1"/>
    <x v="4"/>
    <x v="14"/>
  </r>
  <r>
    <n v="1931"/>
    <s v="New Lions After Dark EP!"/>
    <s v="We're an indie rock band from Clearwater, FL headed back into the studio to finish our latest EP."/>
    <x v="13"/>
    <n v="2412.02"/>
    <x v="10"/>
    <x v="0"/>
    <x v="0"/>
    <s v="USD"/>
    <n v="1337657400"/>
    <n v="1336512309"/>
    <b v="0"/>
    <x v="133"/>
    <n v="48.24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13"/>
    <x v="0"/>
    <x v="0"/>
    <s v="USD"/>
    <n v="1327433173"/>
    <n v="1325618773"/>
    <b v="0"/>
    <x v="144"/>
    <n v="70.209999999999994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174"/>
    <x v="0"/>
    <x v="0"/>
    <s v="USD"/>
    <n v="1411787307"/>
    <n v="1409195307"/>
    <b v="0"/>
    <x v="238"/>
    <n v="94.05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39"/>
    <x v="0"/>
    <x v="0"/>
    <s v="USD"/>
    <n v="1324789200"/>
    <n v="1321649321"/>
    <b v="0"/>
    <x v="99"/>
    <n v="80.27"/>
    <b v="1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29"/>
    <x v="0"/>
    <x v="0"/>
    <s v="USD"/>
    <n v="1403326740"/>
    <n v="1400106171"/>
    <b v="0"/>
    <x v="133"/>
    <n v="54.2"/>
    <b v="1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16"/>
    <x v="0"/>
    <x v="0"/>
    <s v="USD"/>
    <n v="1323151140"/>
    <n v="1320528070"/>
    <b v="0"/>
    <x v="108"/>
    <n v="60.27"/>
    <b v="1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229"/>
    <x v="0"/>
    <x v="0"/>
    <s v="USD"/>
    <n v="1339732740"/>
    <n v="1338346281"/>
    <b v="0"/>
    <x v="60"/>
    <n v="38.74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31"/>
    <x v="0"/>
    <x v="0"/>
    <s v="USD"/>
    <n v="1372741200"/>
    <n v="1370067231"/>
    <b v="0"/>
    <x v="229"/>
    <n v="152.5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38"/>
    <x v="0"/>
    <x v="0"/>
    <s v="USD"/>
    <n v="1362955108"/>
    <n v="1360366708"/>
    <b v="0"/>
    <x v="93"/>
    <n v="115.31"/>
    <b v="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193"/>
    <x v="0"/>
    <x v="0"/>
    <s v="USD"/>
    <n v="1308110340"/>
    <n v="1304770233"/>
    <b v="0"/>
    <x v="162"/>
    <n v="35.840000000000003"/>
    <b v="1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9"/>
    <x v="0"/>
    <x v="0"/>
    <s v="USD"/>
    <n v="1400137131"/>
    <n v="1397545131"/>
    <b v="1"/>
    <x v="337"/>
    <n v="64.56999999999999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178"/>
    <x v="0"/>
    <x v="0"/>
    <s v="USD"/>
    <n v="1309809140"/>
    <n v="1302033140"/>
    <b v="1"/>
    <x v="195"/>
    <n v="87.44"/>
    <b v="1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230"/>
    <x v="0"/>
    <x v="0"/>
    <s v="USD"/>
    <n v="1470896916"/>
    <n v="1467008916"/>
    <b v="1"/>
    <x v="338"/>
    <n v="68.819999999999993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231"/>
    <x v="0"/>
    <x v="0"/>
    <s v="USD"/>
    <n v="1398952890"/>
    <n v="1396360890"/>
    <b v="1"/>
    <x v="339"/>
    <n v="176.2"/>
    <b v="1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232"/>
    <x v="0"/>
    <x v="3"/>
    <s v="EUR"/>
    <n v="1436680958"/>
    <n v="1433224958"/>
    <b v="1"/>
    <x v="340"/>
    <n v="511.79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95"/>
    <x v="0"/>
    <x v="0"/>
    <s v="USD"/>
    <n v="1397961361"/>
    <n v="1392780961"/>
    <b v="1"/>
    <x v="16"/>
    <n v="160.44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7"/>
    <x v="0"/>
    <x v="0"/>
    <s v="USD"/>
    <n v="1258955940"/>
    <n v="1255730520"/>
    <b v="1"/>
    <x v="23"/>
    <n v="35"/>
    <b v="1"/>
    <x v="2"/>
    <x v="30"/>
  </r>
  <r>
    <n v="1948"/>
    <s v="UDOO X86: The Most Powerful Maker Board Ever"/>
    <s v="10 times more powerful than Raspberry Pi 3, x86 64-bit architecture"/>
    <x v="57"/>
    <n v="800211"/>
    <x v="233"/>
    <x v="0"/>
    <x v="0"/>
    <s v="USD"/>
    <n v="1465232520"/>
    <n v="1460557809"/>
    <b v="1"/>
    <x v="341"/>
    <n v="188.51"/>
    <b v="1"/>
    <x v="2"/>
    <x v="30"/>
  </r>
  <r>
    <n v="1949"/>
    <s v="Shake Your Power"/>
    <s v="#ShakeYourPower brings clean energy to places in the world without electricity through the power of music."/>
    <x v="63"/>
    <n v="53001.3"/>
    <x v="6"/>
    <x v="0"/>
    <x v="1"/>
    <s v="GBP"/>
    <n v="1404986951"/>
    <n v="1402394951"/>
    <b v="1"/>
    <x v="342"/>
    <n v="56.2"/>
    <b v="1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234"/>
    <x v="0"/>
    <x v="0"/>
    <s v="USD"/>
    <n v="1303446073"/>
    <n v="1300767673"/>
    <b v="1"/>
    <x v="343"/>
    <n v="51.31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197"/>
    <x v="0"/>
    <x v="0"/>
    <s v="USD"/>
    <n v="1478516737"/>
    <n v="1475921137"/>
    <b v="1"/>
    <x v="344"/>
    <n v="127.36"/>
    <b v="1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45"/>
    <x v="0"/>
    <x v="5"/>
    <s v="CAD"/>
    <n v="1381934015"/>
    <n v="1378737215"/>
    <b v="1"/>
    <x v="345"/>
    <n v="101.86"/>
    <b v="1"/>
    <x v="2"/>
    <x v="30"/>
  </r>
  <r>
    <n v="1953"/>
    <s v="NTH Music Synthesizer"/>
    <s v="The NTH is an open source music synthesizer featuring instant fun, awesome sound, and a hackable design."/>
    <x v="36"/>
    <n v="33892"/>
    <x v="235"/>
    <x v="0"/>
    <x v="0"/>
    <s v="USD"/>
    <n v="1330657200"/>
    <n v="1328158065"/>
    <b v="1"/>
    <x v="206"/>
    <n v="230.56"/>
    <b v="1"/>
    <x v="2"/>
    <x v="30"/>
  </r>
  <r>
    <n v="1954"/>
    <s v="Orison â€“ Rethink the Power of Energy"/>
    <s v="The First Home Battery System You Simply Plug in to Install"/>
    <x v="63"/>
    <n v="349474"/>
    <x v="236"/>
    <x v="0"/>
    <x v="0"/>
    <s v="USD"/>
    <n v="1457758800"/>
    <n v="1453730176"/>
    <b v="1"/>
    <x v="119"/>
    <n v="842.11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237"/>
    <x v="0"/>
    <x v="0"/>
    <s v="USD"/>
    <n v="1337799600"/>
    <n v="1334989881"/>
    <b v="1"/>
    <x v="126"/>
    <n v="577.28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238"/>
    <x v="0"/>
    <x v="0"/>
    <s v="USD"/>
    <n v="1429391405"/>
    <n v="1425507005"/>
    <b v="1"/>
    <x v="346"/>
    <n v="483.34"/>
    <b v="1"/>
    <x v="2"/>
    <x v="30"/>
  </r>
  <r>
    <n v="1957"/>
    <s v="freeSoC and freeSoC Mini"/>
    <s v="An open hardware platform for the best microcontroller in the world."/>
    <x v="11"/>
    <n v="50251.41"/>
    <x v="239"/>
    <x v="0"/>
    <x v="0"/>
    <s v="USD"/>
    <n v="1351304513"/>
    <n v="1348712513"/>
    <b v="1"/>
    <x v="347"/>
    <n v="76.14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240"/>
    <x v="0"/>
    <x v="0"/>
    <s v="USD"/>
    <n v="1364078561"/>
    <n v="1361490161"/>
    <b v="1"/>
    <x v="348"/>
    <n v="74.11"/>
    <b v="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96"/>
    <x v="0"/>
    <x v="0"/>
    <s v="USD"/>
    <n v="1412121600"/>
    <n v="1408565860"/>
    <b v="1"/>
    <x v="349"/>
    <n v="36.97"/>
    <b v="1"/>
    <x v="2"/>
    <x v="30"/>
  </r>
  <r>
    <n v="1960"/>
    <s v="TREKKAYAK"/>
    <s v="Trekkayak is an ultralight, durable and inflatable boat to be carried in your backpack to cross a lake or paddle down a river."/>
    <x v="54"/>
    <n v="82532"/>
    <x v="90"/>
    <x v="0"/>
    <x v="11"/>
    <s v="SEK"/>
    <n v="1419151341"/>
    <n v="1416559341"/>
    <b v="1"/>
    <x v="51"/>
    <n v="2500.9699999999998"/>
    <b v="1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241"/>
    <x v="0"/>
    <x v="0"/>
    <s v="USD"/>
    <n v="1349495940"/>
    <n v="1346042417"/>
    <b v="1"/>
    <x v="350"/>
    <n v="67.69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242"/>
    <x v="0"/>
    <x v="0"/>
    <s v="USD"/>
    <n v="1400006636"/>
    <n v="1397414636"/>
    <b v="1"/>
    <x v="351"/>
    <n v="63.05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37"/>
    <x v="0"/>
    <x v="1"/>
    <s v="GBP"/>
    <n v="1410862734"/>
    <n v="1407838734"/>
    <b v="1"/>
    <x v="242"/>
    <n v="117.6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x v="305"/>
    <n v="231543.12"/>
    <x v="218"/>
    <x v="0"/>
    <x v="13"/>
    <s v="EUR"/>
    <n v="1461306772"/>
    <n v="1458714772"/>
    <b v="1"/>
    <x v="352"/>
    <n v="180.75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243"/>
    <x v="0"/>
    <x v="0"/>
    <s v="USD"/>
    <n v="1326330000"/>
    <n v="1324433310"/>
    <b v="1"/>
    <x v="273"/>
    <n v="127.32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110"/>
    <x v="0"/>
    <x v="0"/>
    <s v="USD"/>
    <n v="1408021098"/>
    <n v="1405429098"/>
    <b v="1"/>
    <x v="353"/>
    <n v="136.63999999999999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244"/>
    <x v="0"/>
    <x v="0"/>
    <s v="USD"/>
    <n v="1398959729"/>
    <n v="1396367729"/>
    <b v="1"/>
    <x v="316"/>
    <n v="182.78"/>
    <b v="1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245"/>
    <x v="0"/>
    <x v="0"/>
    <s v="USD"/>
    <n v="1480777515"/>
    <n v="1478095515"/>
    <b v="1"/>
    <x v="354"/>
    <n v="279.38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246"/>
    <x v="0"/>
    <x v="1"/>
    <s v="GBP"/>
    <n v="1470423668"/>
    <n v="1467831668"/>
    <b v="1"/>
    <x v="355"/>
    <n v="61.38"/>
    <b v="1"/>
    <x v="2"/>
    <x v="30"/>
  </r>
  <r>
    <n v="1970"/>
    <s v="APOC: Mini Radiation Detector"/>
    <s v="The APOC is a gamma particle detector that will help you learn about radiation and find radioactive things!"/>
    <x v="10"/>
    <n v="56590"/>
    <x v="247"/>
    <x v="0"/>
    <x v="0"/>
    <s v="USD"/>
    <n v="1366429101"/>
    <n v="1361248701"/>
    <b v="1"/>
    <x v="356"/>
    <n v="80.73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6"/>
    <n v="1052110.8700000001"/>
    <x v="222"/>
    <x v="0"/>
    <x v="0"/>
    <s v="USD"/>
    <n v="1384488000"/>
    <n v="1381752061"/>
    <b v="1"/>
    <x v="357"/>
    <n v="272.36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248"/>
    <x v="0"/>
    <x v="0"/>
    <s v="USD"/>
    <n v="1353201444"/>
    <n v="1350605844"/>
    <b v="1"/>
    <x v="146"/>
    <n v="70.849999999999994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7"/>
    <n v="508525.01"/>
    <x v="249"/>
    <x v="0"/>
    <x v="0"/>
    <s v="USD"/>
    <n v="1470466800"/>
    <n v="1467134464"/>
    <b v="1"/>
    <x v="358"/>
    <n v="247.94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250"/>
    <x v="0"/>
    <x v="1"/>
    <s v="GBP"/>
    <n v="1376899269"/>
    <n v="1371715269"/>
    <b v="1"/>
    <x v="359"/>
    <n v="186.81"/>
    <b v="1"/>
    <x v="2"/>
    <x v="30"/>
  </r>
  <r>
    <n v="1975"/>
    <s v="Bugle2: A DIY Phono Preamp"/>
    <s v="The Bugle2 is a second generation DIY kit phono preamplifier for vinyl playback."/>
    <x v="194"/>
    <n v="33393.339999999997"/>
    <x v="251"/>
    <x v="0"/>
    <x v="0"/>
    <s v="USD"/>
    <n v="1362938851"/>
    <n v="1360346851"/>
    <b v="1"/>
    <x v="35"/>
    <n v="131.99"/>
    <b v="1"/>
    <x v="2"/>
    <x v="30"/>
  </r>
  <r>
    <n v="1976"/>
    <s v="Pi Lite white - Bright white LED display for Raspberry Pi"/>
    <s v="Can you help us make an ultra bright white one a reality?"/>
    <x v="23"/>
    <n v="13864"/>
    <x v="252"/>
    <x v="0"/>
    <x v="1"/>
    <s v="GBP"/>
    <n v="1373751325"/>
    <n v="1371159325"/>
    <b v="1"/>
    <x v="360"/>
    <n v="29.31"/>
    <b v="1"/>
    <x v="2"/>
    <x v="30"/>
  </r>
  <r>
    <n v="1977"/>
    <s v="Ario: Smart Lighting. Better Health."/>
    <s v="Ario learns about you, syncs your body clock, and keeps you healthy through natural lighting patterns."/>
    <x v="63"/>
    <n v="201165"/>
    <x v="253"/>
    <x v="0"/>
    <x v="0"/>
    <s v="USD"/>
    <n v="1450511940"/>
    <n v="1446527540"/>
    <b v="1"/>
    <x v="361"/>
    <n v="245.02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254"/>
    <x v="0"/>
    <x v="0"/>
    <s v="USD"/>
    <n v="1339484400"/>
    <n v="1336627492"/>
    <b v="1"/>
    <x v="362"/>
    <n v="1323.25"/>
    <b v="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41"/>
    <x v="0"/>
    <x v="0"/>
    <s v="USD"/>
    <n v="1447909140"/>
    <n v="1444734146"/>
    <b v="1"/>
    <x v="363"/>
    <n v="282.66000000000003"/>
    <b v="1"/>
    <x v="2"/>
    <x v="30"/>
  </r>
  <r>
    <n v="1980"/>
    <s v="YOUMO - Your Smart Modular Power Strip"/>
    <s v="Multi-power charging that is smarter, stylish and designed for you."/>
    <x v="63"/>
    <n v="177412.01"/>
    <x v="255"/>
    <x v="0"/>
    <x v="12"/>
    <s v="EUR"/>
    <n v="1459684862"/>
    <n v="1456232462"/>
    <b v="1"/>
    <x v="364"/>
    <n v="91.21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62"/>
    <x v="2"/>
    <x v="5"/>
    <s v="CAD"/>
    <n v="1404926665"/>
    <n v="1402334665"/>
    <b v="0"/>
    <x v="8"/>
    <n v="31.75"/>
    <b v="0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50"/>
    <x v="2"/>
    <x v="7"/>
    <s v="HKD"/>
    <n v="1480863887"/>
    <n v="1478268287"/>
    <b v="0"/>
    <x v="78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x v="286"/>
    <n v="1419"/>
    <x v="65"/>
    <x v="2"/>
    <x v="0"/>
    <s v="USD"/>
    <n v="1472799600"/>
    <n v="1470874618"/>
    <b v="0"/>
    <x v="38"/>
    <n v="88.69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70"/>
    <x v="2"/>
    <x v="0"/>
    <s v="USD"/>
    <n v="1417377481"/>
    <n v="1412189881"/>
    <b v="0"/>
    <x v="63"/>
    <n v="453.14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56"/>
    <x v="2"/>
    <x v="1"/>
    <s v="GBP"/>
    <n v="1470178800"/>
    <n v="1467650771"/>
    <b v="0"/>
    <x v="80"/>
    <n v="12.75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50"/>
    <x v="2"/>
    <x v="1"/>
    <s v="GBP"/>
    <n v="1457947483"/>
    <n v="1455359083"/>
    <b v="0"/>
    <x v="29"/>
    <n v="1"/>
    <b v="0"/>
    <x v="8"/>
    <x v="31"/>
  </r>
  <r>
    <n v="1987"/>
    <s v="Ethiopia: Beheld"/>
    <s v="A collection of images that depicts the beauty and diversity within Ethiopia"/>
    <x v="62"/>
    <n v="2336"/>
    <x v="72"/>
    <x v="2"/>
    <x v="1"/>
    <s v="GBP"/>
    <n v="1425223276"/>
    <n v="1422631276"/>
    <b v="0"/>
    <x v="33"/>
    <n v="83.43"/>
    <b v="0"/>
    <x v="8"/>
    <x v="31"/>
  </r>
  <r>
    <n v="1988"/>
    <s v="Phillip Michael Photography"/>
    <s v="Expressing art in an image!"/>
    <x v="12"/>
    <n v="25"/>
    <x v="50"/>
    <x v="2"/>
    <x v="0"/>
    <s v="USD"/>
    <n v="1440094742"/>
    <n v="1437502742"/>
    <b v="0"/>
    <x v="29"/>
    <n v="25"/>
    <b v="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60"/>
    <x v="2"/>
    <x v="0"/>
    <s v="USD"/>
    <n v="1481473208"/>
    <n v="1478881208"/>
    <b v="0"/>
    <x v="29"/>
    <n v="50"/>
    <b v="0"/>
    <x v="8"/>
    <x v="31"/>
  </r>
  <r>
    <n v="1990"/>
    <s v="The Virgin of the Path"/>
    <s v="An art nude photography book that includes traditional black and white sepia nudes as well as experimiental color nudes."/>
    <x v="9"/>
    <n v="509"/>
    <x v="123"/>
    <x v="2"/>
    <x v="0"/>
    <s v="USD"/>
    <n v="1455338532"/>
    <n v="1454042532"/>
    <b v="0"/>
    <x v="81"/>
    <n v="101.8"/>
    <b v="0"/>
    <x v="8"/>
    <x v="31"/>
  </r>
  <r>
    <n v="1991"/>
    <s v="Portraits of Resilience"/>
    <s v="Taking (and giving) professional portraits of survivors of human trafficking in Myanmar."/>
    <x v="13"/>
    <n v="140"/>
    <x v="113"/>
    <x v="2"/>
    <x v="0"/>
    <s v="USD"/>
    <n v="1435958786"/>
    <n v="1434144386"/>
    <b v="0"/>
    <x v="83"/>
    <n v="46.67"/>
    <b v="0"/>
    <x v="8"/>
    <x v="31"/>
  </r>
  <r>
    <n v="1992"/>
    <s v="The Wonderful World of Princes &amp; Princesses"/>
    <s v="A complete revamp of all the Disney Princes &amp; Princesses!"/>
    <x v="15"/>
    <n v="2"/>
    <x v="50"/>
    <x v="2"/>
    <x v="0"/>
    <s v="USD"/>
    <n v="1424229991"/>
    <n v="1421637991"/>
    <b v="0"/>
    <x v="84"/>
    <n v="1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50"/>
    <x v="2"/>
    <x v="1"/>
    <s v="GBP"/>
    <n v="1450706837"/>
    <n v="1448114837"/>
    <b v="0"/>
    <x v="78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50"/>
    <x v="2"/>
    <x v="0"/>
    <s v="USD"/>
    <n v="1481072942"/>
    <n v="1475885342"/>
    <b v="0"/>
    <x v="78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59"/>
    <x v="2"/>
    <x v="5"/>
    <s v="CAD"/>
    <n v="1437082736"/>
    <n v="1435354736"/>
    <b v="0"/>
    <x v="83"/>
    <n v="26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x v="308"/>
    <n v="0"/>
    <x v="50"/>
    <x v="2"/>
    <x v="0"/>
    <s v="USD"/>
    <n v="1405021211"/>
    <n v="1402429211"/>
    <b v="0"/>
    <x v="78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50"/>
    <x v="2"/>
    <x v="0"/>
    <s v="USD"/>
    <n v="1409091612"/>
    <n v="1406499612"/>
    <b v="0"/>
    <x v="78"/>
    <n v="0"/>
    <b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73"/>
    <x v="2"/>
    <x v="0"/>
    <s v="USD"/>
    <n v="1406861438"/>
    <n v="1402973438"/>
    <b v="0"/>
    <x v="83"/>
    <n v="218.33"/>
    <b v="0"/>
    <x v="8"/>
    <x v="31"/>
  </r>
  <r>
    <n v="1999"/>
    <s v="Planet Venus"/>
    <s v="This is a portrait photo project aiming to inspire women to explore themselves and live their passion"/>
    <x v="309"/>
    <n v="236"/>
    <x v="60"/>
    <x v="2"/>
    <x v="1"/>
    <s v="GBP"/>
    <n v="1415882108"/>
    <n v="1413286508"/>
    <b v="0"/>
    <x v="63"/>
    <n v="33.71"/>
    <b v="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55"/>
    <x v="2"/>
    <x v="5"/>
    <s v="CAD"/>
    <n v="1452120613"/>
    <n v="1449528613"/>
    <b v="0"/>
    <x v="20"/>
    <n v="25"/>
    <b v="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256"/>
    <x v="0"/>
    <x v="12"/>
    <s v="EUR"/>
    <n v="1434139200"/>
    <n v="1431406916"/>
    <b v="1"/>
    <x v="365"/>
    <n v="128.38999999999999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257"/>
    <x v="0"/>
    <x v="0"/>
    <s v="USD"/>
    <n v="1485191143"/>
    <n v="1482599143"/>
    <b v="1"/>
    <x v="366"/>
    <n v="78.83"/>
    <b v="1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258"/>
    <x v="0"/>
    <x v="0"/>
    <s v="USD"/>
    <n v="1278111600"/>
    <n v="1276830052"/>
    <b v="1"/>
    <x v="57"/>
    <n v="91.76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259"/>
    <x v="0"/>
    <x v="0"/>
    <s v="USD"/>
    <n v="1405002663"/>
    <n v="1402410663"/>
    <b v="1"/>
    <x v="178"/>
    <n v="331.1"/>
    <b v="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39"/>
    <x v="0"/>
    <x v="0"/>
    <s v="USD"/>
    <n v="1381895940"/>
    <n v="1379532618"/>
    <b v="1"/>
    <x v="277"/>
    <n v="194.26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260"/>
    <x v="0"/>
    <x v="0"/>
    <s v="USD"/>
    <n v="1417611645"/>
    <n v="1414584045"/>
    <b v="1"/>
    <x v="175"/>
    <n v="408.98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31"/>
    <x v="0"/>
    <x v="0"/>
    <s v="USD"/>
    <n v="1282622400"/>
    <n v="1276891586"/>
    <b v="1"/>
    <x v="89"/>
    <n v="84.46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0"/>
    <n v="1839"/>
    <x v="16"/>
    <x v="0"/>
    <x v="0"/>
    <s v="USD"/>
    <n v="1316442622"/>
    <n v="1312641022"/>
    <b v="1"/>
    <x v="14"/>
    <n v="44.85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83"/>
    <x v="0"/>
    <x v="12"/>
    <s v="EUR"/>
    <n v="1479890743"/>
    <n v="1476776743"/>
    <b v="1"/>
    <x v="367"/>
    <n v="383.36"/>
    <b v="1"/>
    <x v="2"/>
    <x v="30"/>
  </r>
  <r>
    <n v="2010"/>
    <s v="Weighitz: Weigh Smarter"/>
    <s v="Weighitz are miniature smart scales designed to weigh anything in the home."/>
    <x v="11"/>
    <n v="96015.9"/>
    <x v="261"/>
    <x v="0"/>
    <x v="0"/>
    <s v="USD"/>
    <n v="1471564491"/>
    <n v="1468972491"/>
    <b v="1"/>
    <x v="368"/>
    <n v="55.28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262"/>
    <x v="0"/>
    <x v="15"/>
    <s v="EUR"/>
    <n v="1452553200"/>
    <n v="1449650173"/>
    <b v="1"/>
    <x v="369"/>
    <n v="422.02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263"/>
    <x v="0"/>
    <x v="0"/>
    <s v="USD"/>
    <n v="1423165441"/>
    <n v="1420573441"/>
    <b v="1"/>
    <x v="275"/>
    <n v="64.180000000000007"/>
    <b v="1"/>
    <x v="2"/>
    <x v="30"/>
  </r>
  <r>
    <n v="2013"/>
    <s v="Portal: Turbocharged WiFi"/>
    <s v="Crowds can slow WiFi to a crawl, but not Portal. Stream ultraHD videos without buffering and play Internet games without lagging."/>
    <x v="291"/>
    <n v="791862"/>
    <x v="264"/>
    <x v="0"/>
    <x v="0"/>
    <s v="USD"/>
    <n v="1468019014"/>
    <n v="1462835014"/>
    <b v="1"/>
    <x v="370"/>
    <n v="173.58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265"/>
    <x v="0"/>
    <x v="0"/>
    <s v="USD"/>
    <n v="1364184539"/>
    <n v="1361250539"/>
    <b v="1"/>
    <x v="371"/>
    <n v="88.6"/>
    <b v="1"/>
    <x v="2"/>
    <x v="30"/>
  </r>
  <r>
    <n v="2015"/>
    <s v="ExtraCore (Arduino Compatible)"/>
    <s v="ExtraCore is a 1&quot; x 1&quot; 22 I/O pin Arduino Compatible. It's 1.7 grams and 16mhz of tiny Arduino style coolness."/>
    <x v="311"/>
    <n v="8136.01"/>
    <x v="40"/>
    <x v="0"/>
    <x v="0"/>
    <s v="USD"/>
    <n v="1315602163"/>
    <n v="1313010163"/>
    <b v="1"/>
    <x v="372"/>
    <n v="50.22"/>
    <b v="1"/>
    <x v="2"/>
    <x v="30"/>
  </r>
  <r>
    <n v="2016"/>
    <s v="Hydra: a triple-output power supply for electronics projects"/>
    <s v="A smart, compact power supply designed to power anything, anywhere"/>
    <x v="3"/>
    <n v="92154.22"/>
    <x v="266"/>
    <x v="0"/>
    <x v="0"/>
    <s v="USD"/>
    <n v="1362863299"/>
    <n v="1360271299"/>
    <b v="1"/>
    <x v="373"/>
    <n v="192.3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105"/>
    <x v="0"/>
    <x v="0"/>
    <s v="USD"/>
    <n v="1332561600"/>
    <n v="1329873755"/>
    <b v="1"/>
    <x v="374"/>
    <n v="73.42"/>
    <b v="1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21"/>
    <x v="0"/>
    <x v="17"/>
    <s v="EUR"/>
    <n v="1439455609"/>
    <n v="1436863609"/>
    <b v="1"/>
    <x v="375"/>
    <n v="147.68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267"/>
    <x v="0"/>
    <x v="0"/>
    <s v="USD"/>
    <n v="1474563621"/>
    <n v="1471971621"/>
    <b v="1"/>
    <x v="376"/>
    <n v="108.97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268"/>
    <x v="0"/>
    <x v="0"/>
    <s v="USD"/>
    <n v="1400108640"/>
    <n v="1396923624"/>
    <b v="1"/>
    <x v="259"/>
    <n v="23.65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269"/>
    <x v="0"/>
    <x v="0"/>
    <s v="USD"/>
    <n v="1411522897"/>
    <n v="1407634897"/>
    <b v="1"/>
    <x v="195"/>
    <n v="147.94999999999999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105"/>
    <x v="0"/>
    <x v="0"/>
    <s v="USD"/>
    <n v="1465652372"/>
    <n v="1463060372"/>
    <b v="1"/>
    <x v="166"/>
    <n v="385.04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164"/>
    <x v="0"/>
    <x v="0"/>
    <s v="USD"/>
    <n v="1434017153"/>
    <n v="1431425153"/>
    <b v="1"/>
    <x v="377"/>
    <n v="457.39"/>
    <b v="1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270"/>
    <x v="0"/>
    <x v="0"/>
    <s v="USD"/>
    <n v="1344826800"/>
    <n v="1341875544"/>
    <b v="1"/>
    <x v="217"/>
    <n v="222.99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234"/>
    <x v="0"/>
    <x v="12"/>
    <s v="EUR"/>
    <n v="1433996746"/>
    <n v="1431404746"/>
    <b v="1"/>
    <x v="378"/>
    <n v="220.74"/>
    <b v="1"/>
    <x v="2"/>
    <x v="30"/>
  </r>
  <r>
    <n v="2026"/>
    <s v="MIDI Sprout - Biodata Sonification Device"/>
    <s v="MIDI Sprout enables plants to play synthesizers in real time."/>
    <x v="31"/>
    <n v="33370.769999999997"/>
    <x v="18"/>
    <x v="0"/>
    <x v="0"/>
    <s v="USD"/>
    <n v="1398052740"/>
    <n v="1394127585"/>
    <b v="1"/>
    <x v="379"/>
    <n v="73.5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28"/>
    <x v="0"/>
    <x v="0"/>
    <s v="USD"/>
    <n v="1427740319"/>
    <n v="1423855919"/>
    <b v="1"/>
    <x v="380"/>
    <n v="223.1"/>
    <b v="1"/>
    <x v="2"/>
    <x v="30"/>
  </r>
  <r>
    <n v="2028"/>
    <s v="Building the Open Source Bussard Fusion Reactor "/>
    <s v="Building an open source Bussard fusion reactor, aka the Polywell."/>
    <x v="9"/>
    <n v="3785"/>
    <x v="9"/>
    <x v="0"/>
    <x v="0"/>
    <s v="USD"/>
    <n v="1268690100"/>
    <n v="1265493806"/>
    <b v="1"/>
    <x v="1"/>
    <n v="47.91"/>
    <b v="1"/>
    <x v="2"/>
    <x v="30"/>
  </r>
  <r>
    <n v="2029"/>
    <s v="Lumin8 Pro"/>
    <s v="Lumin8 Pro is a fun and easy to use light controller that makes light dance to your favorite music."/>
    <x v="30"/>
    <n v="9030"/>
    <x v="271"/>
    <x v="0"/>
    <x v="0"/>
    <s v="USD"/>
    <n v="1409099481"/>
    <n v="1406507481"/>
    <b v="1"/>
    <x v="225"/>
    <n v="96.06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2"/>
    <n v="74134"/>
    <x v="235"/>
    <x v="0"/>
    <x v="1"/>
    <s v="GBP"/>
    <n v="1354233296"/>
    <n v="1351641296"/>
    <b v="1"/>
    <x v="381"/>
    <n v="118.61"/>
    <b v="1"/>
    <x v="2"/>
    <x v="30"/>
  </r>
  <r>
    <n v="2031"/>
    <s v="Linkio: the $100 Smart Home Devices Solution"/>
    <s v="With Linkio you can use your smartphone to control every electronic you own- for only $100!"/>
    <x v="63"/>
    <n v="60175"/>
    <x v="28"/>
    <x v="0"/>
    <x v="9"/>
    <s v="EUR"/>
    <n v="1420765200"/>
    <n v="1417506853"/>
    <b v="1"/>
    <x v="278"/>
    <n v="118.45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272"/>
    <x v="0"/>
    <x v="0"/>
    <s v="USD"/>
    <n v="1481778000"/>
    <n v="1479216874"/>
    <b v="1"/>
    <x v="382"/>
    <n v="143.21"/>
    <b v="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99"/>
    <x v="0"/>
    <x v="0"/>
    <s v="USD"/>
    <n v="1398477518"/>
    <n v="1395885518"/>
    <b v="1"/>
    <x v="150"/>
    <n v="282.72000000000003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3"/>
    <n v="301719.59000000003"/>
    <x v="273"/>
    <x v="0"/>
    <x v="0"/>
    <s v="USD"/>
    <n v="1430981880"/>
    <n v="1426216033"/>
    <b v="1"/>
    <x v="278"/>
    <n v="593.94000000000005"/>
    <b v="1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185"/>
    <x v="0"/>
    <x v="0"/>
    <s v="USD"/>
    <n v="1450486800"/>
    <n v="1446562807"/>
    <b v="1"/>
    <x v="383"/>
    <n v="262.16000000000003"/>
    <b v="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88"/>
    <x v="0"/>
    <x v="0"/>
    <s v="USD"/>
    <n v="1399668319"/>
    <n v="1397076319"/>
    <b v="1"/>
    <x v="384"/>
    <n v="46.58"/>
    <b v="1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126"/>
    <x v="0"/>
    <x v="0"/>
    <s v="USD"/>
    <n v="1388383353"/>
    <n v="1383195753"/>
    <b v="1"/>
    <x v="385"/>
    <n v="70.040000000000006"/>
    <b v="1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274"/>
    <x v="0"/>
    <x v="1"/>
    <s v="GBP"/>
    <n v="1372701600"/>
    <n v="1369895421"/>
    <b v="1"/>
    <x v="386"/>
    <n v="164.91"/>
    <b v="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104"/>
    <x v="0"/>
    <x v="0"/>
    <s v="USD"/>
    <n v="1480568340"/>
    <n v="1477996325"/>
    <b v="1"/>
    <x v="169"/>
    <n v="449.26"/>
    <b v="1"/>
    <x v="2"/>
    <x v="30"/>
  </r>
  <r>
    <n v="2040"/>
    <s v="Programmable Capacitor"/>
    <s v="4.29 Billion+ Capacitor Combinations._x000a_No Coding Required."/>
    <x v="9"/>
    <n v="7445.14"/>
    <x v="260"/>
    <x v="0"/>
    <x v="0"/>
    <s v="USD"/>
    <n v="1384557303"/>
    <n v="1383257703"/>
    <b v="1"/>
    <x v="197"/>
    <n v="27.47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112"/>
    <x v="0"/>
    <x v="0"/>
    <s v="USD"/>
    <n v="1478785027"/>
    <n v="1476189427"/>
    <b v="0"/>
    <x v="148"/>
    <n v="143.97999999999999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39"/>
    <x v="0"/>
    <x v="0"/>
    <s v="USD"/>
    <n v="1453481974"/>
    <n v="1448297974"/>
    <b v="0"/>
    <x v="205"/>
    <n v="88.24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4"/>
    <n v="7011"/>
    <x v="275"/>
    <x v="0"/>
    <x v="0"/>
    <s v="USD"/>
    <n v="1481432340"/>
    <n v="1476764077"/>
    <b v="0"/>
    <x v="189"/>
    <n v="36.33"/>
    <b v="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29"/>
    <x v="0"/>
    <x v="0"/>
    <s v="USD"/>
    <n v="1434212714"/>
    <n v="1431620714"/>
    <b v="0"/>
    <x v="387"/>
    <n v="90.18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276"/>
    <x v="0"/>
    <x v="0"/>
    <s v="USD"/>
    <n v="1341799647"/>
    <n v="1339207647"/>
    <b v="0"/>
    <x v="40"/>
    <n v="152.62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10"/>
    <x v="0"/>
    <x v="0"/>
    <s v="USD"/>
    <n v="1369282044"/>
    <n v="1366690044"/>
    <b v="0"/>
    <x v="37"/>
    <n v="55.81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5"/>
    <n v="100939"/>
    <x v="33"/>
    <x v="0"/>
    <x v="2"/>
    <s v="AUD"/>
    <n v="1429228800"/>
    <n v="1426714870"/>
    <b v="0"/>
    <x v="388"/>
    <n v="227.85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34"/>
    <x v="0"/>
    <x v="0"/>
    <s v="USD"/>
    <n v="1369323491"/>
    <n v="1366731491"/>
    <b v="0"/>
    <x v="389"/>
    <n v="91.83"/>
    <b v="1"/>
    <x v="2"/>
    <x v="30"/>
  </r>
  <r>
    <n v="2049"/>
    <s v="LOCK8 - the World's First Smart Bike Lock"/>
    <s v="Keyless. Alarm secured. GPS tracking."/>
    <x v="63"/>
    <n v="60095.35"/>
    <x v="28"/>
    <x v="0"/>
    <x v="1"/>
    <s v="GBP"/>
    <n v="1386025140"/>
    <n v="1382963963"/>
    <b v="0"/>
    <x v="390"/>
    <n v="80.989999999999995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277"/>
    <x v="0"/>
    <x v="0"/>
    <s v="USD"/>
    <n v="1433036578"/>
    <n v="1429580578"/>
    <b v="0"/>
    <x v="203"/>
    <n v="278.39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22"/>
    <x v="0"/>
    <x v="0"/>
    <s v="USD"/>
    <n v="1388017937"/>
    <n v="1385425937"/>
    <b v="0"/>
    <x v="391"/>
    <n v="43.1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278"/>
    <x v="0"/>
    <x v="0"/>
    <s v="USD"/>
    <n v="1455933653"/>
    <n v="1452045653"/>
    <b v="0"/>
    <x v="392"/>
    <n v="326.29000000000002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7"/>
    <x v="0"/>
    <x v="0"/>
    <s v="USD"/>
    <n v="1448466551"/>
    <n v="1445870951"/>
    <b v="0"/>
    <x v="212"/>
    <n v="41.74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35"/>
    <x v="0"/>
    <x v="1"/>
    <s v="GBP"/>
    <n v="1399033810"/>
    <n v="1396441810"/>
    <b v="0"/>
    <x v="393"/>
    <n v="64.02"/>
    <b v="1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23"/>
    <x v="0"/>
    <x v="0"/>
    <s v="USD"/>
    <n v="1417579200"/>
    <n v="1415031043"/>
    <b v="0"/>
    <x v="21"/>
    <n v="99.46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42"/>
    <x v="0"/>
    <x v="0"/>
    <s v="USD"/>
    <n v="1366222542"/>
    <n v="1363630542"/>
    <b v="0"/>
    <x v="394"/>
    <n v="138.49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180"/>
    <x v="0"/>
    <x v="1"/>
    <s v="GBP"/>
    <n v="1456487532"/>
    <n v="1453895532"/>
    <b v="0"/>
    <x v="395"/>
    <n v="45.55"/>
    <b v="1"/>
    <x v="2"/>
    <x v="30"/>
  </r>
  <r>
    <n v="2058"/>
    <s v="Raspberry Pi Debug Clip"/>
    <s v="Making using the serial terminal on the Raspberry Pi as easy as Pi!"/>
    <x v="316"/>
    <n v="4308"/>
    <x v="239"/>
    <x v="0"/>
    <x v="1"/>
    <s v="GBP"/>
    <n v="1425326400"/>
    <n v="1421916830"/>
    <b v="0"/>
    <x v="396"/>
    <n v="10.51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1"/>
    <x v="0"/>
    <x v="0"/>
    <s v="USD"/>
    <n v="1454277540"/>
    <n v="1450880854"/>
    <b v="0"/>
    <x v="269"/>
    <n v="114.77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279"/>
    <x v="0"/>
    <x v="0"/>
    <s v="USD"/>
    <n v="1406129150"/>
    <n v="1400945150"/>
    <b v="0"/>
    <x v="397"/>
    <n v="36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29"/>
    <x v="0"/>
    <x v="0"/>
    <s v="USD"/>
    <n v="1483208454"/>
    <n v="1480616454"/>
    <b v="0"/>
    <x v="2"/>
    <n v="154.16999999999999"/>
    <b v="1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41"/>
    <x v="0"/>
    <x v="8"/>
    <s v="DKK"/>
    <n v="1458807098"/>
    <n v="1456218698"/>
    <b v="0"/>
    <x v="398"/>
    <n v="566.39"/>
    <b v="1"/>
    <x v="2"/>
    <x v="30"/>
  </r>
  <r>
    <n v="2063"/>
    <s v="Up to 4 axis Beaglebone black based CNC control"/>
    <s v="Build a professional grade Linux CNC control with Beaglebone black and our CNC cape."/>
    <x v="23"/>
    <n v="5922"/>
    <x v="34"/>
    <x v="0"/>
    <x v="12"/>
    <s v="EUR"/>
    <n v="1463333701"/>
    <n v="1460482501"/>
    <b v="0"/>
    <x v="72"/>
    <n v="120.86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7"/>
    <n v="500784.27"/>
    <x v="87"/>
    <x v="0"/>
    <x v="0"/>
    <s v="USD"/>
    <n v="1370001600"/>
    <n v="1366879523"/>
    <b v="0"/>
    <x v="399"/>
    <n v="86.16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171"/>
    <x v="0"/>
    <x v="1"/>
    <s v="GBP"/>
    <n v="1387958429"/>
    <n v="1385366429"/>
    <b v="0"/>
    <x v="400"/>
    <n v="51.21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198"/>
    <x v="0"/>
    <x v="0"/>
    <s v="USD"/>
    <n v="1408818683"/>
    <n v="1406226683"/>
    <b v="0"/>
    <x v="71"/>
    <n v="67.260000000000005"/>
    <b v="1"/>
    <x v="2"/>
    <x v="30"/>
  </r>
  <r>
    <n v="2067"/>
    <s v="Luminite (LED lighting)"/>
    <s v="The next generation of premium quality LED lighting. Extreme power efficiency in a small package."/>
    <x v="318"/>
    <n v="628"/>
    <x v="37"/>
    <x v="0"/>
    <x v="1"/>
    <s v="GBP"/>
    <n v="1432499376"/>
    <n v="1429648176"/>
    <b v="0"/>
    <x v="73"/>
    <n v="62.8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2"/>
    <x v="0"/>
    <x v="0"/>
    <s v="USD"/>
    <n v="1476994315"/>
    <n v="1474402315"/>
    <b v="0"/>
    <x v="88"/>
    <n v="346.13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30"/>
    <x v="0"/>
    <x v="0"/>
    <s v="USD"/>
    <n v="1451776791"/>
    <n v="1449098391"/>
    <b v="0"/>
    <x v="40"/>
    <n v="244.12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280"/>
    <x v="0"/>
    <x v="12"/>
    <s v="EUR"/>
    <n v="1467128723"/>
    <n v="1464536723"/>
    <b v="0"/>
    <x v="401"/>
    <n v="259.25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269"/>
    <x v="0"/>
    <x v="0"/>
    <s v="USD"/>
    <n v="1475390484"/>
    <n v="1471502484"/>
    <b v="0"/>
    <x v="402"/>
    <n v="201.96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19"/>
    <n v="79173"/>
    <x v="38"/>
    <x v="0"/>
    <x v="0"/>
    <s v="USD"/>
    <n v="1462629432"/>
    <n v="1460037432"/>
    <b v="0"/>
    <x v="403"/>
    <n v="226.21"/>
    <b v="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42"/>
    <x v="0"/>
    <x v="0"/>
    <s v="USD"/>
    <n v="1431100918"/>
    <n v="1427212918"/>
    <b v="0"/>
    <x v="404"/>
    <n v="324.69"/>
    <b v="1"/>
    <x v="2"/>
    <x v="30"/>
  </r>
  <r>
    <n v="2074"/>
    <s v="Advanced Simulation Products - PC Gaming Controllers"/>
    <s v="Creating PC gaming controllers to bring your gaming experience to a new level."/>
    <x v="20"/>
    <n v="615"/>
    <x v="33"/>
    <x v="0"/>
    <x v="0"/>
    <s v="USD"/>
    <n v="1462564182"/>
    <n v="1459972182"/>
    <b v="0"/>
    <x v="83"/>
    <n v="205"/>
    <b v="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281"/>
    <x v="0"/>
    <x v="0"/>
    <s v="USD"/>
    <n v="1374769288"/>
    <n v="1372177288"/>
    <b v="0"/>
    <x v="405"/>
    <n v="20.47"/>
    <b v="1"/>
    <x v="2"/>
    <x v="30"/>
  </r>
  <r>
    <n v="2076"/>
    <s v="Earin - The Worlds Smallest Wireless Earbuds"/>
    <s v="Wireless earbuds filled with sound, yet so small they are almost invisible!"/>
    <x v="320"/>
    <n v="972594.99"/>
    <x v="282"/>
    <x v="0"/>
    <x v="1"/>
    <s v="GBP"/>
    <n v="1406149689"/>
    <n v="1402693689"/>
    <b v="0"/>
    <x v="406"/>
    <n v="116.35"/>
    <b v="1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31"/>
    <x v="0"/>
    <x v="0"/>
    <s v="USD"/>
    <n v="1433538000"/>
    <n v="1428541276"/>
    <b v="0"/>
    <x v="101"/>
    <n v="307.2"/>
    <b v="1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26"/>
    <x v="0"/>
    <x v="3"/>
    <s v="EUR"/>
    <n v="1482085857"/>
    <n v="1479493857"/>
    <b v="0"/>
    <x v="53"/>
    <n v="546.69000000000005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283"/>
    <x v="0"/>
    <x v="1"/>
    <s v="GBP"/>
    <n v="1435258800"/>
    <n v="1432659793"/>
    <b v="0"/>
    <x v="407"/>
    <n v="47.4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284"/>
    <x v="0"/>
    <x v="0"/>
    <s v="USD"/>
    <n v="1447286300"/>
    <n v="1444690700"/>
    <b v="0"/>
    <x v="133"/>
    <n v="101.56"/>
    <b v="1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41"/>
    <x v="0"/>
    <x v="0"/>
    <s v="USD"/>
    <n v="1337144340"/>
    <n v="1333597555"/>
    <b v="0"/>
    <x v="165"/>
    <n v="72.91"/>
    <b v="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38"/>
    <x v="0"/>
    <x v="0"/>
    <s v="USD"/>
    <n v="1322106796"/>
    <n v="1316919196"/>
    <b v="0"/>
    <x v="44"/>
    <n v="43.71"/>
    <b v="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40"/>
    <x v="0"/>
    <x v="0"/>
    <s v="USD"/>
    <n v="1338830395"/>
    <n v="1336238395"/>
    <b v="0"/>
    <x v="20"/>
    <n v="34"/>
    <b v="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29"/>
    <x v="0"/>
    <x v="0"/>
    <s v="USD"/>
    <n v="1399186740"/>
    <n v="1396468782"/>
    <b v="0"/>
    <x v="67"/>
    <n v="70.65000000000000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39"/>
    <x v="0"/>
    <x v="0"/>
    <s v="USD"/>
    <n v="1342382587"/>
    <n v="1339790587"/>
    <b v="0"/>
    <x v="183"/>
    <n v="89.3"/>
    <b v="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7"/>
    <x v="0"/>
    <x v="0"/>
    <s v="USD"/>
    <n v="1323838740"/>
    <n v="1321200332"/>
    <b v="0"/>
    <x v="2"/>
    <n v="115.09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3"/>
    <x v="0"/>
    <x v="0"/>
    <s v="USD"/>
    <n v="1315457658"/>
    <n v="1312865658"/>
    <b v="0"/>
    <x v="20"/>
    <n v="62.12"/>
    <b v="1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31"/>
    <x v="0"/>
    <x v="0"/>
    <s v="USD"/>
    <n v="1284177540"/>
    <n v="1281028152"/>
    <b v="0"/>
    <x v="11"/>
    <n v="46.2"/>
    <b v="1"/>
    <x v="4"/>
    <x v="14"/>
  </r>
  <r>
    <n v="2089"/>
    <s v="Little Moses EP"/>
    <s v="Little Moses is trying to record their first EP, and we can't do it without your help!"/>
    <x v="30"/>
    <n v="3010.01"/>
    <x v="28"/>
    <x v="0"/>
    <x v="0"/>
    <s v="USD"/>
    <n v="1375408194"/>
    <n v="1372384194"/>
    <b v="0"/>
    <x v="95"/>
    <n v="48.55"/>
    <b v="1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41"/>
    <x v="0"/>
    <x v="0"/>
    <s v="USD"/>
    <n v="1361696955"/>
    <n v="1359104955"/>
    <b v="0"/>
    <x v="322"/>
    <n v="57.52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28"/>
    <x v="0"/>
    <x v="0"/>
    <s v="USD"/>
    <n v="1299009600"/>
    <n v="1294818278"/>
    <b v="0"/>
    <x v="336"/>
    <n v="88.15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7"/>
    <x v="0"/>
    <x v="0"/>
    <s v="USD"/>
    <n v="1318006732"/>
    <n v="1312822732"/>
    <b v="0"/>
    <x v="165"/>
    <n v="110.49"/>
    <b v="1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21"/>
    <x v="0"/>
    <x v="0"/>
    <s v="USD"/>
    <n v="1356211832"/>
    <n v="1351024232"/>
    <b v="0"/>
    <x v="23"/>
    <n v="66.8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10"/>
    <x v="0"/>
    <x v="0"/>
    <s v="USD"/>
    <n v="1330916400"/>
    <n v="1327969730"/>
    <b v="0"/>
    <x v="250"/>
    <n v="58.6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8"/>
    <x v="0"/>
    <x v="0"/>
    <s v="USD"/>
    <n v="1317576973"/>
    <n v="1312392973"/>
    <b v="0"/>
    <x v="19"/>
    <n v="113.64"/>
    <b v="1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21"/>
    <x v="0"/>
    <x v="0"/>
    <s v="USD"/>
    <n v="1351223940"/>
    <n v="1349892735"/>
    <b v="0"/>
    <x v="25"/>
    <n v="43.57"/>
    <b v="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8"/>
    <x v="0"/>
    <x v="0"/>
    <s v="USD"/>
    <n v="1322751735"/>
    <n v="1317564135"/>
    <b v="0"/>
    <x v="44"/>
    <n v="78.95"/>
    <b v="1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8"/>
    <x v="0"/>
    <x v="0"/>
    <s v="USD"/>
    <n v="1331174635"/>
    <n v="1328582635"/>
    <b v="0"/>
    <x v="58"/>
    <n v="188.13"/>
    <b v="1"/>
    <x v="4"/>
    <x v="14"/>
  </r>
  <r>
    <n v="2099"/>
    <s v="Roosevelt Died."/>
    <s v="Our tour van died, we need help!"/>
    <x v="9"/>
    <n v="3971"/>
    <x v="88"/>
    <x v="0"/>
    <x v="0"/>
    <s v="USD"/>
    <n v="1435808400"/>
    <n v="1434650084"/>
    <b v="0"/>
    <x v="287"/>
    <n v="63.0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s v="USD"/>
    <n v="1341028740"/>
    <n v="1339704141"/>
    <b v="0"/>
    <x v="74"/>
    <n v="30.3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40"/>
    <x v="0"/>
    <x v="0"/>
    <s v="USD"/>
    <n v="1329104114"/>
    <n v="1323920114"/>
    <b v="0"/>
    <x v="34"/>
    <n v="51.48"/>
    <b v="1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104"/>
    <x v="0"/>
    <x v="0"/>
    <s v="USD"/>
    <n v="1304628648"/>
    <n v="1302036648"/>
    <b v="0"/>
    <x v="44"/>
    <n v="35.79"/>
    <b v="1"/>
    <x v="4"/>
    <x v="14"/>
  </r>
  <r>
    <n v="2103"/>
    <s v="Matthew Moon's New Album"/>
    <s v="Indie rocker, Matthew Moon, has something to share with you..."/>
    <x v="198"/>
    <n v="11364"/>
    <x v="91"/>
    <x v="0"/>
    <x v="0"/>
    <s v="USD"/>
    <n v="1352488027"/>
    <n v="1349892427"/>
    <b v="0"/>
    <x v="248"/>
    <n v="98.82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22"/>
    <x v="0"/>
    <x v="0"/>
    <s v="USD"/>
    <n v="1369958400"/>
    <n v="1367286434"/>
    <b v="0"/>
    <x v="77"/>
    <n v="28"/>
    <b v="1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172"/>
    <x v="0"/>
    <x v="0"/>
    <s v="USD"/>
    <n v="1416542400"/>
    <n v="1415472953"/>
    <b v="0"/>
    <x v="221"/>
    <n v="51.31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13"/>
    <x v="0"/>
    <x v="0"/>
    <s v="USD"/>
    <n v="1359176974"/>
    <n v="1356584974"/>
    <b v="0"/>
    <x v="34"/>
    <n v="53.52"/>
    <b v="1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29"/>
    <x v="0"/>
    <x v="0"/>
    <s v="USD"/>
    <n v="1415815393"/>
    <n v="1413997393"/>
    <b v="0"/>
    <x v="6"/>
    <n v="37.15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13"/>
    <x v="0"/>
    <x v="0"/>
    <s v="USD"/>
    <n v="1347249300"/>
    <n v="1344917580"/>
    <b v="0"/>
    <x v="277"/>
    <n v="89.9"/>
    <b v="1"/>
    <x v="4"/>
    <x v="14"/>
  </r>
  <r>
    <n v="2109"/>
    <s v="Skyline Sounds - First Studio Album (and Merch!)"/>
    <s v="We are ready to make our first full-length album, and with your help, we can make it happen!"/>
    <x v="23"/>
    <n v="4261"/>
    <x v="13"/>
    <x v="0"/>
    <x v="0"/>
    <s v="USD"/>
    <n v="1436115617"/>
    <n v="1433523617"/>
    <b v="0"/>
    <x v="244"/>
    <n v="106.53"/>
    <b v="1"/>
    <x v="4"/>
    <x v="14"/>
  </r>
  <r>
    <n v="2110"/>
    <s v="&quot;Vision&quot; - New Album - Brent Brown"/>
    <s v="Brent Brown's breakout new album! Requires help from the record label... You!"/>
    <x v="13"/>
    <n v="2007"/>
    <x v="8"/>
    <x v="0"/>
    <x v="0"/>
    <s v="USD"/>
    <n v="1401253140"/>
    <n v="1398873969"/>
    <b v="0"/>
    <x v="44"/>
    <n v="52.82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13"/>
    <x v="0"/>
    <x v="0"/>
    <s v="USD"/>
    <n v="1313370000"/>
    <n v="1307594625"/>
    <b v="0"/>
    <x v="70"/>
    <n v="54.62"/>
    <b v="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8"/>
    <x v="0"/>
    <x v="0"/>
    <s v="USD"/>
    <n v="1366064193"/>
    <n v="1364854593"/>
    <b v="0"/>
    <x v="202"/>
    <n v="27.27"/>
    <b v="1"/>
    <x v="4"/>
    <x v="14"/>
  </r>
  <r>
    <n v="2113"/>
    <s v="Summer Underground // Honeycomb LP"/>
    <s v="Help us fund our second full-length album Honeycomb!"/>
    <x v="39"/>
    <n v="7340"/>
    <x v="2"/>
    <x v="0"/>
    <x v="0"/>
    <s v="USD"/>
    <n v="1411505176"/>
    <n v="1408481176"/>
    <b v="0"/>
    <x v="329"/>
    <n v="68.599999999999994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2"/>
    <x v="0"/>
    <x v="0"/>
    <s v="USD"/>
    <n v="1291870740"/>
    <n v="1286480070"/>
    <b v="0"/>
    <x v="206"/>
    <n v="35.61"/>
    <b v="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235"/>
    <x v="0"/>
    <x v="0"/>
    <s v="USD"/>
    <n v="1298167001"/>
    <n v="1295575001"/>
    <b v="0"/>
    <x v="17"/>
    <n v="94.03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7"/>
    <x v="0"/>
    <x v="0"/>
    <s v="USD"/>
    <n v="1349203203"/>
    <n v="1345056003"/>
    <b v="0"/>
    <x v="297"/>
    <n v="526.46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34"/>
    <x v="0"/>
    <x v="0"/>
    <s v="USD"/>
    <n v="1445921940"/>
    <n v="1444699549"/>
    <b v="0"/>
    <x v="2"/>
    <n v="50.66"/>
    <b v="1"/>
    <x v="4"/>
    <x v="14"/>
  </r>
  <r>
    <n v="2118"/>
    <s v="PORCHES. vs. THE U.S.A."/>
    <s v="PORCHES.  and Documentarians tour from New York to San Francisco and back."/>
    <x v="28"/>
    <n v="1346.11"/>
    <x v="165"/>
    <x v="0"/>
    <x v="0"/>
    <s v="USD"/>
    <n v="1311538136"/>
    <n v="1308946136"/>
    <b v="0"/>
    <x v="57"/>
    <n v="79.180000000000007"/>
    <b v="1"/>
    <x v="4"/>
    <x v="14"/>
  </r>
  <r>
    <n v="2119"/>
    <s v="Big Long Now's Debut Album"/>
    <s v="big long now is recording our debut album and we are looking for help mastering and pressing it to vinyl"/>
    <x v="13"/>
    <n v="2015"/>
    <x v="7"/>
    <x v="0"/>
    <x v="0"/>
    <s v="USD"/>
    <n v="1345086445"/>
    <n v="1342494445"/>
    <b v="0"/>
    <x v="19"/>
    <n v="91.59"/>
    <b v="1"/>
    <x v="4"/>
    <x v="14"/>
  </r>
  <r>
    <n v="2120"/>
    <s v="Hearty Har Full Length Album"/>
    <s v="&lt;3_x000a_Coming in from outer space. Help Hearty Har record their 1st album!!"/>
    <x v="6"/>
    <n v="8070.43"/>
    <x v="7"/>
    <x v="0"/>
    <x v="0"/>
    <s v="USD"/>
    <n v="1388617736"/>
    <n v="1384384136"/>
    <b v="0"/>
    <x v="50"/>
    <n v="116.96"/>
    <b v="1"/>
    <x v="4"/>
    <x v="14"/>
  </r>
  <r>
    <n v="2121"/>
    <s v="Legend of Decay"/>
    <s v="Join us on an epic journey to discover a millennia old secret which will change the world forever."/>
    <x v="63"/>
    <n v="284"/>
    <x v="60"/>
    <x v="2"/>
    <x v="16"/>
    <s v="CHF"/>
    <n v="1484156948"/>
    <n v="1481564948"/>
    <b v="0"/>
    <x v="73"/>
    <n v="28.4"/>
    <b v="0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50"/>
    <x v="2"/>
    <x v="14"/>
    <s v="MXN"/>
    <n v="1483773169"/>
    <n v="1481181169"/>
    <b v="0"/>
    <x v="83"/>
    <n v="103.3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54"/>
    <x v="2"/>
    <x v="0"/>
    <s v="USD"/>
    <n v="1268636340"/>
    <n v="1263982307"/>
    <b v="0"/>
    <x v="81"/>
    <n v="10"/>
    <b v="0"/>
    <x v="6"/>
    <x v="17"/>
  </r>
  <r>
    <n v="2124"/>
    <s v="AZAMAR"/>
    <s v="AZAMAR is a Role Playing Game world involving fantasy and high magic, based on the popular OpenD6 OGL using the Cinema6 RPG Framework."/>
    <x v="184"/>
    <n v="115"/>
    <x v="54"/>
    <x v="2"/>
    <x v="0"/>
    <s v="USD"/>
    <n v="1291093200"/>
    <n v="1286930435"/>
    <b v="0"/>
    <x v="81"/>
    <n v="23"/>
    <b v="0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60"/>
    <x v="2"/>
    <x v="0"/>
    <s v="USD"/>
    <n v="1438734833"/>
    <n v="1436142833"/>
    <b v="0"/>
    <x v="74"/>
    <n v="31.56"/>
    <b v="0"/>
    <x v="6"/>
    <x v="17"/>
  </r>
  <r>
    <n v="2126"/>
    <s v="DodgeBall Blitz"/>
    <s v="Lead your team to victory in this fast-paced, action, sports game! Use Power-ups and avoid attacks as you fight for victory!"/>
    <x v="22"/>
    <n v="10"/>
    <x v="50"/>
    <x v="2"/>
    <x v="0"/>
    <s v="USD"/>
    <n v="1418080887"/>
    <n v="1415488887"/>
    <b v="0"/>
    <x v="84"/>
    <n v="5"/>
    <b v="0"/>
    <x v="6"/>
    <x v="17"/>
  </r>
  <r>
    <n v="2127"/>
    <s v="Three Monkeys - Part 1: Into the Abyss"/>
    <s v="Three Monkeys is an audio adventure game for PC."/>
    <x v="89"/>
    <n v="8076"/>
    <x v="129"/>
    <x v="2"/>
    <x v="1"/>
    <s v="GBP"/>
    <n v="1426158463"/>
    <n v="1423570063"/>
    <b v="0"/>
    <x v="163"/>
    <n v="34.22"/>
    <b v="0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50"/>
    <x v="2"/>
    <x v="5"/>
    <s v="CAD"/>
    <n v="1411324369"/>
    <n v="1406140369"/>
    <b v="0"/>
    <x v="29"/>
    <n v="25"/>
    <b v="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81"/>
    <x v="2"/>
    <x v="0"/>
    <s v="USD"/>
    <n v="1457570100"/>
    <n v="1454978100"/>
    <b v="0"/>
    <x v="8"/>
    <n v="19.670000000000002"/>
    <b v="0"/>
    <x v="6"/>
    <x v="17"/>
  </r>
  <r>
    <n v="2130"/>
    <s v="Wondrous Adventures: A Kid's Game"/>
    <s v="You are the hero tasked to save your home from the villainous Sanword."/>
    <x v="247"/>
    <n v="85"/>
    <x v="50"/>
    <x v="2"/>
    <x v="0"/>
    <s v="USD"/>
    <n v="1408154663"/>
    <n v="1405130663"/>
    <b v="0"/>
    <x v="80"/>
    <n v="21.25"/>
    <b v="0"/>
    <x v="6"/>
    <x v="17"/>
  </r>
  <r>
    <n v="2131"/>
    <s v="Scout's Honor"/>
    <s v="From frightened girl to empowered woman, Scout's Honor is a tale about facing your fears and overcoming odds."/>
    <x v="2"/>
    <n v="25"/>
    <x v="62"/>
    <x v="2"/>
    <x v="0"/>
    <s v="USD"/>
    <n v="1436677091"/>
    <n v="1434085091"/>
    <b v="0"/>
    <x v="83"/>
    <n v="8.33"/>
    <b v="0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53"/>
    <x v="2"/>
    <x v="0"/>
    <s v="USD"/>
    <n v="1391427692"/>
    <n v="1388835692"/>
    <b v="0"/>
    <x v="221"/>
    <n v="21.34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53"/>
    <x v="2"/>
    <x v="0"/>
    <s v="USD"/>
    <n v="1303628340"/>
    <n v="1300328399"/>
    <b v="0"/>
    <x v="83"/>
    <n v="5.33"/>
    <b v="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53"/>
    <x v="2"/>
    <x v="0"/>
    <s v="USD"/>
    <n v="1367097391"/>
    <n v="1364505391"/>
    <b v="0"/>
    <x v="83"/>
    <n v="34.67"/>
    <b v="0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54"/>
    <x v="2"/>
    <x v="0"/>
    <s v="USD"/>
    <n v="1349392033"/>
    <n v="1346800033"/>
    <b v="0"/>
    <x v="19"/>
    <n v="21.73"/>
    <b v="0"/>
    <x v="6"/>
    <x v="17"/>
  </r>
  <r>
    <n v="2136"/>
    <s v="Dark Paradise"/>
    <s v="A dark and twisted game with physiological madness and corruption as a man becomes the ultimate bio weapon."/>
    <x v="58"/>
    <n v="47.69"/>
    <x v="50"/>
    <x v="2"/>
    <x v="0"/>
    <s v="USD"/>
    <n v="1382184786"/>
    <n v="1379592786"/>
    <b v="0"/>
    <x v="80"/>
    <n v="11.92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58"/>
    <x v="2"/>
    <x v="5"/>
    <s v="CAD"/>
    <n v="1417804229"/>
    <n v="1415212229"/>
    <b v="0"/>
    <x v="408"/>
    <n v="26.6"/>
    <b v="0"/>
    <x v="6"/>
    <x v="17"/>
  </r>
  <r>
    <n v="2138"/>
    <s v="Tales Of Tameria - Dawning Light"/>
    <s v="A game with a mixture of a few genres from RPG, Simulation and to adventure elements."/>
    <x v="28"/>
    <n v="128"/>
    <x v="55"/>
    <x v="2"/>
    <x v="1"/>
    <s v="GBP"/>
    <n v="1383959939"/>
    <n v="1381364339"/>
    <b v="0"/>
    <x v="8"/>
    <n v="10.67"/>
    <b v="0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62"/>
    <x v="2"/>
    <x v="0"/>
    <s v="USD"/>
    <n v="1478196008"/>
    <n v="1475604008"/>
    <b v="0"/>
    <x v="66"/>
    <n v="29.04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50"/>
    <x v="2"/>
    <x v="0"/>
    <s v="USD"/>
    <n v="1357934424"/>
    <n v="1355342424"/>
    <b v="0"/>
    <x v="202"/>
    <n v="50.91"/>
    <b v="0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50"/>
    <x v="2"/>
    <x v="0"/>
    <s v="USD"/>
    <n v="1415947159"/>
    <n v="1413351559"/>
    <b v="0"/>
    <x v="78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52"/>
    <x v="2"/>
    <x v="12"/>
    <s v="EUR"/>
    <n v="1451494210"/>
    <n v="1449075010"/>
    <b v="0"/>
    <x v="8"/>
    <n v="50.08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57"/>
    <x v="2"/>
    <x v="0"/>
    <s v="USD"/>
    <n v="1279738800"/>
    <n v="1275599812"/>
    <b v="0"/>
    <x v="81"/>
    <n v="45"/>
    <b v="0"/>
    <x v="6"/>
    <x v="17"/>
  </r>
  <r>
    <n v="2144"/>
    <s v="Project Starborn"/>
    <s v="A thousand community-built sandbox games (and more!) with a fully-customizable game engine."/>
    <x v="321"/>
    <n v="607"/>
    <x v="53"/>
    <x v="2"/>
    <x v="0"/>
    <s v="USD"/>
    <n v="1379164040"/>
    <n v="1376399240"/>
    <b v="0"/>
    <x v="54"/>
    <n v="25.29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75"/>
    <x v="2"/>
    <x v="0"/>
    <s v="USD"/>
    <n v="1385534514"/>
    <n v="1382938914"/>
    <b v="0"/>
    <x v="30"/>
    <n v="51.29"/>
    <b v="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50"/>
    <x v="2"/>
    <x v="0"/>
    <s v="USD"/>
    <n v="1455207510"/>
    <n v="1453997910"/>
    <b v="0"/>
    <x v="29"/>
    <n v="1"/>
    <b v="0"/>
    <x v="6"/>
    <x v="17"/>
  </r>
  <r>
    <n v="2147"/>
    <s v="Johnny Rocketfingers 3"/>
    <s v="A Point and Click Adventure on Steroids."/>
    <x v="302"/>
    <n v="2716"/>
    <x v="60"/>
    <x v="2"/>
    <x v="0"/>
    <s v="USD"/>
    <n v="1416125148"/>
    <n v="1413356748"/>
    <b v="0"/>
    <x v="165"/>
    <n v="49.38"/>
    <b v="0"/>
    <x v="6"/>
    <x v="17"/>
  </r>
  <r>
    <n v="2148"/>
    <s v="ZomBlock's"/>
    <s v="zomblock's is a online zombie survival game where you can craft new weapons,find food and water to keep yourself alive."/>
    <x v="213"/>
    <n v="2"/>
    <x v="53"/>
    <x v="2"/>
    <x v="1"/>
    <s v="GBP"/>
    <n v="1427992582"/>
    <n v="1425404182"/>
    <b v="0"/>
    <x v="84"/>
    <n v="1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50"/>
    <x v="2"/>
    <x v="0"/>
    <s v="USD"/>
    <n v="1280534400"/>
    <n v="1277512556"/>
    <b v="0"/>
    <x v="78"/>
    <n v="0"/>
    <b v="0"/>
    <x v="6"/>
    <x v="17"/>
  </r>
  <r>
    <n v="2150"/>
    <s v="The Unknown Door"/>
    <s v="A pixel styled open world detective game."/>
    <x v="63"/>
    <n v="405"/>
    <x v="60"/>
    <x v="2"/>
    <x v="10"/>
    <s v="NOK"/>
    <n v="1468392599"/>
    <n v="1465800599"/>
    <b v="0"/>
    <x v="80"/>
    <n v="101.25"/>
    <b v="0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50"/>
    <x v="2"/>
    <x v="0"/>
    <s v="USD"/>
    <n v="1467231614"/>
    <n v="1464639614"/>
    <b v="0"/>
    <x v="79"/>
    <n v="19.670000000000002"/>
    <b v="0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50"/>
    <x v="2"/>
    <x v="0"/>
    <s v="USD"/>
    <n v="1394909909"/>
    <n v="1392321509"/>
    <b v="0"/>
    <x v="80"/>
    <n v="12.5"/>
    <b v="0"/>
    <x v="6"/>
    <x v="17"/>
  </r>
  <r>
    <n v="2153"/>
    <s v="It's The GOD Complex"/>
    <s v="Crowdfunding the Gamers Way. An online game with real world consequences.Do you dare to play? Can you turn the world around?"/>
    <x v="322"/>
    <n v="34"/>
    <x v="50"/>
    <x v="2"/>
    <x v="0"/>
    <s v="USD"/>
    <n v="1420876740"/>
    <n v="1417470718"/>
    <b v="0"/>
    <x v="80"/>
    <n v="8.5"/>
    <b v="0"/>
    <x v="6"/>
    <x v="17"/>
  </r>
  <r>
    <n v="2154"/>
    <s v="Demigods - Rise of the Children - Part 1 (Design)"/>
    <s v="A Real Time Strategy game based on Greek mythology in a fictional world."/>
    <x v="49"/>
    <n v="2"/>
    <x v="60"/>
    <x v="2"/>
    <x v="0"/>
    <s v="USD"/>
    <n v="1390921827"/>
    <n v="1389193827"/>
    <b v="0"/>
    <x v="84"/>
    <n v="1"/>
    <b v="0"/>
    <x v="6"/>
    <x v="17"/>
  </r>
  <r>
    <n v="2155"/>
    <s v="VoxelMaze"/>
    <s v="A Level Editor, Turned up to eleven. Infinite creativity in one package, solo or with up to 16 of your friends."/>
    <x v="10"/>
    <n v="115"/>
    <x v="53"/>
    <x v="2"/>
    <x v="1"/>
    <s v="GBP"/>
    <n v="1459443385"/>
    <n v="1456854985"/>
    <b v="0"/>
    <x v="81"/>
    <n v="23"/>
    <b v="0"/>
    <x v="6"/>
    <x v="17"/>
  </r>
  <r>
    <n v="2156"/>
    <s v="Beyond Black Space"/>
    <s v="Captain and manage your ship along with your crew in this deep space adventure! (PC/Linux/Mac)"/>
    <x v="323"/>
    <n v="1493"/>
    <x v="56"/>
    <x v="2"/>
    <x v="0"/>
    <s v="USD"/>
    <n v="1379363406"/>
    <n v="1375475406"/>
    <b v="0"/>
    <x v="183"/>
    <n v="17.989999999999998"/>
    <b v="0"/>
    <x v="6"/>
    <x v="17"/>
  </r>
  <r>
    <n v="2157"/>
    <s v="Nin"/>
    <s v="Gamers and 90's fans unite in this small tale of epic proportions!"/>
    <x v="96"/>
    <n v="21144"/>
    <x v="58"/>
    <x v="2"/>
    <x v="0"/>
    <s v="USD"/>
    <n v="1482479940"/>
    <n v="1479684783"/>
    <b v="0"/>
    <x v="7"/>
    <n v="370.95"/>
    <b v="0"/>
    <x v="6"/>
    <x v="17"/>
  </r>
  <r>
    <n v="2158"/>
    <s v="PerfectGolf"/>
    <s v="A next generation golf game with a course designer and a massively multiplayer online tour. Join the fun and help us create it"/>
    <x v="82"/>
    <n v="19770.11"/>
    <x v="113"/>
    <x v="2"/>
    <x v="0"/>
    <s v="USD"/>
    <n v="1360009774"/>
    <n v="1356121774"/>
    <b v="0"/>
    <x v="409"/>
    <n v="63.57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60"/>
    <x v="2"/>
    <x v="0"/>
    <s v="USD"/>
    <n v="1310837574"/>
    <n v="1308245574"/>
    <b v="0"/>
    <x v="84"/>
    <n v="13"/>
    <b v="0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60"/>
    <x v="2"/>
    <x v="0"/>
    <s v="USD"/>
    <n v="1337447105"/>
    <n v="1334855105"/>
    <b v="0"/>
    <x v="38"/>
    <n v="5.31"/>
    <b v="0"/>
    <x v="6"/>
    <x v="17"/>
  </r>
  <r>
    <n v="2161"/>
    <s v="CallMeGhost DEBUT ALBUM preorder!"/>
    <s v="We're trying to fund hard copies of our debut album!"/>
    <x v="44"/>
    <n v="463"/>
    <x v="31"/>
    <x v="0"/>
    <x v="0"/>
    <s v="USD"/>
    <n v="1443040059"/>
    <n v="1440448059"/>
    <b v="0"/>
    <x v="62"/>
    <n v="35.619999999999997"/>
    <b v="1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20"/>
    <x v="0"/>
    <x v="0"/>
    <s v="USD"/>
    <n v="1406226191"/>
    <n v="1403547791"/>
    <b v="0"/>
    <x v="6"/>
    <n v="87.1"/>
    <b v="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88"/>
    <x v="0"/>
    <x v="0"/>
    <s v="USD"/>
    <n v="1433735400"/>
    <n v="1429306520"/>
    <b v="0"/>
    <x v="34"/>
    <n v="75.11"/>
    <b v="1"/>
    <x v="4"/>
    <x v="11"/>
  </r>
  <r>
    <n v="2164"/>
    <s v="Rosaline debut record"/>
    <s v="South Florida roots country/rock outfit's long awaited debut record"/>
    <x v="62"/>
    <n v="5645"/>
    <x v="33"/>
    <x v="0"/>
    <x v="0"/>
    <s v="USD"/>
    <n v="1466827140"/>
    <n v="1464196414"/>
    <b v="0"/>
    <x v="183"/>
    <n v="68.010000000000005"/>
    <b v="1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86"/>
    <x v="0"/>
    <x v="6"/>
    <s v="EUR"/>
    <n v="1460127635"/>
    <n v="1457539235"/>
    <b v="0"/>
    <x v="27"/>
    <n v="29.62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92"/>
    <x v="0"/>
    <x v="0"/>
    <s v="USD"/>
    <n v="1417813618"/>
    <n v="1413922018"/>
    <b v="0"/>
    <x v="58"/>
    <n v="91.63"/>
    <b v="1"/>
    <x v="4"/>
    <x v="11"/>
  </r>
  <r>
    <n v="2167"/>
    <s v="Planes and Planets needs to get their EP finished!!"/>
    <s v="We need YOUR HELP to take one more step to this make release sound amazing!"/>
    <x v="324"/>
    <n v="180"/>
    <x v="28"/>
    <x v="0"/>
    <x v="0"/>
    <s v="USD"/>
    <n v="1347672937"/>
    <n v="1346463337"/>
    <b v="0"/>
    <x v="22"/>
    <n v="22.5"/>
    <b v="1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108"/>
    <x v="0"/>
    <x v="0"/>
    <s v="USD"/>
    <n v="1486702800"/>
    <n v="1484058261"/>
    <b v="0"/>
    <x v="158"/>
    <n v="64.37"/>
    <b v="1"/>
    <x v="4"/>
    <x v="11"/>
  </r>
  <r>
    <n v="2169"/>
    <s v="Pedals and Effects Arena Corner"/>
    <s v="An innovative new YouTube series reviewing the HOT new music technology that people love. For Rockers, Jazzers, Rappers and everyone"/>
    <x v="325"/>
    <n v="153"/>
    <x v="8"/>
    <x v="0"/>
    <x v="0"/>
    <s v="USD"/>
    <n v="1488473351"/>
    <n v="1488214151"/>
    <b v="0"/>
    <x v="63"/>
    <n v="21.86"/>
    <b v="1"/>
    <x v="4"/>
    <x v="11"/>
  </r>
  <r>
    <n v="2170"/>
    <s v="STETSON'S NEW EP"/>
    <s v="We are a hard rock band from Northern California trying to raise $350 for our next EP. Be a part of our journey!"/>
    <x v="18"/>
    <n v="633"/>
    <x v="141"/>
    <x v="0"/>
    <x v="0"/>
    <s v="USD"/>
    <n v="1440266422"/>
    <n v="1436810422"/>
    <b v="0"/>
    <x v="10"/>
    <n v="33.32"/>
    <b v="1"/>
    <x v="4"/>
    <x v="11"/>
  </r>
  <r>
    <n v="2171"/>
    <s v="Brainspoonâ€™s New Record"/>
    <s v="Like records? We do, too! Help this Los Angeles based rock 'n' roll band get their new album out on vinyl!"/>
    <x v="23"/>
    <n v="4243"/>
    <x v="6"/>
    <x v="0"/>
    <x v="0"/>
    <s v="USD"/>
    <n v="1434949200"/>
    <n v="1431903495"/>
    <b v="0"/>
    <x v="5"/>
    <n v="90.28"/>
    <b v="1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8"/>
    <x v="0"/>
    <x v="0"/>
    <s v="USD"/>
    <n v="1429365320"/>
    <n v="1426773320"/>
    <b v="0"/>
    <x v="62"/>
    <n v="76.92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4"/>
    <n v="5331"/>
    <x v="37"/>
    <x v="0"/>
    <x v="0"/>
    <s v="USD"/>
    <n v="1378785540"/>
    <n v="1376066243"/>
    <b v="0"/>
    <x v="240"/>
    <n v="59.23"/>
    <b v="1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33"/>
    <x v="0"/>
    <x v="1"/>
    <s v="GBP"/>
    <n v="1462453307"/>
    <n v="1459861307"/>
    <b v="0"/>
    <x v="287"/>
    <n v="65.38"/>
    <b v="1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211"/>
    <x v="0"/>
    <x v="0"/>
    <s v="USD"/>
    <n v="1469059986"/>
    <n v="1468455186"/>
    <b v="0"/>
    <x v="55"/>
    <n v="67.31"/>
    <b v="1"/>
    <x v="4"/>
    <x v="11"/>
  </r>
  <r>
    <n v="2176"/>
    <s v="Mike Farley Band - New Album!"/>
    <s v="The Mike Farley Band has re-assembled its original line up and needs your help to make a new full-length album!"/>
    <x v="10"/>
    <n v="6301"/>
    <x v="9"/>
    <x v="0"/>
    <x v="0"/>
    <s v="USD"/>
    <n v="1430579509"/>
    <n v="1427987509"/>
    <b v="0"/>
    <x v="26"/>
    <n v="88.75"/>
    <b v="1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8"/>
    <x v="0"/>
    <x v="0"/>
    <s v="USD"/>
    <n v="1465192867"/>
    <n v="1463032867"/>
    <b v="0"/>
    <x v="44"/>
    <n v="65.87"/>
    <b v="1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86"/>
    <x v="0"/>
    <x v="0"/>
    <s v="USD"/>
    <n v="1484752597"/>
    <n v="1482160597"/>
    <b v="0"/>
    <x v="410"/>
    <n v="40.35"/>
    <b v="1"/>
    <x v="4"/>
    <x v="11"/>
  </r>
  <r>
    <n v="2179"/>
    <s v="Woodhouse EP"/>
    <s v="Woodhouse is making an EP!  If you are a fan of whiskey and loud guitars, contribute to the cause!"/>
    <x v="28"/>
    <n v="1614"/>
    <x v="164"/>
    <x v="0"/>
    <x v="0"/>
    <s v="USD"/>
    <n v="1428725192"/>
    <n v="1426133192"/>
    <b v="0"/>
    <x v="64"/>
    <n v="76.86"/>
    <b v="1"/>
    <x v="4"/>
    <x v="11"/>
  </r>
  <r>
    <n v="2180"/>
    <s v="FOUR STAR MARY &quot;PIECES&quot;"/>
    <s v="Help fund the new record by independent alternative rockers FOUR STAR MARY &quot;PIECES&quot;"/>
    <x v="10"/>
    <n v="5359.21"/>
    <x v="13"/>
    <x v="0"/>
    <x v="0"/>
    <s v="USD"/>
    <n v="1447434268"/>
    <n v="1443801868"/>
    <b v="0"/>
    <x v="76"/>
    <n v="68.709999999999994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42"/>
    <x v="0"/>
    <x v="0"/>
    <s v="USD"/>
    <n v="1487635653"/>
    <n v="1486426053"/>
    <b v="0"/>
    <x v="28"/>
    <n v="57.77"/>
    <b v="1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285"/>
    <x v="0"/>
    <x v="5"/>
    <s v="CAD"/>
    <n v="1412285825"/>
    <n v="1409261825"/>
    <b v="0"/>
    <x v="289"/>
    <n v="44.17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286"/>
    <x v="0"/>
    <x v="0"/>
    <s v="USD"/>
    <n v="1486616400"/>
    <n v="1484037977"/>
    <b v="0"/>
    <x v="411"/>
    <n v="31.57"/>
    <b v="1"/>
    <x v="6"/>
    <x v="32"/>
  </r>
  <r>
    <n v="2184"/>
    <s v="Liguria"/>
    <s v="Trading beautiful colors on behalf of the bishop! Become the best merchant of the Fresco World in this innovative game by Queen Games."/>
    <x v="3"/>
    <n v="28474"/>
    <x v="245"/>
    <x v="0"/>
    <x v="0"/>
    <s v="USD"/>
    <n v="1453737600"/>
    <n v="1452530041"/>
    <b v="1"/>
    <x v="161"/>
    <n v="107.05"/>
    <b v="1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287"/>
    <x v="0"/>
    <x v="1"/>
    <s v="GBP"/>
    <n v="1364286239"/>
    <n v="1360830239"/>
    <b v="0"/>
    <x v="412"/>
    <n v="149.03"/>
    <b v="1"/>
    <x v="6"/>
    <x v="32"/>
  </r>
  <r>
    <n v="2186"/>
    <s v="Latitude 90Â° : The Origin"/>
    <s v="The real-time digital social deduction game where there's no moderator, no sleeping, and no dying."/>
    <x v="22"/>
    <n v="21935"/>
    <x v="5"/>
    <x v="0"/>
    <x v="0"/>
    <s v="USD"/>
    <n v="1473213600"/>
    <n v="1470062743"/>
    <b v="0"/>
    <x v="413"/>
    <n v="55.96"/>
    <b v="1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288"/>
    <x v="0"/>
    <x v="0"/>
    <s v="USD"/>
    <n v="1428033540"/>
    <n v="1425531666"/>
    <b v="1"/>
    <x v="414"/>
    <n v="56.97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x v="326"/>
    <n v="22645"/>
    <x v="289"/>
    <x v="0"/>
    <x v="2"/>
    <s v="AUD"/>
    <n v="1477414800"/>
    <n v="1474380241"/>
    <b v="0"/>
    <x v="415"/>
    <n v="44.06"/>
    <b v="1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290"/>
    <x v="0"/>
    <x v="1"/>
    <s v="GBP"/>
    <n v="1461276000"/>
    <n v="1460055300"/>
    <b v="0"/>
    <x v="106"/>
    <n v="68.63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85"/>
    <x v="0"/>
    <x v="0"/>
    <s v="USD"/>
    <n v="1458716340"/>
    <n v="1455721204"/>
    <b v="0"/>
    <x v="416"/>
    <n v="65.319999999999993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28"/>
    <x v="0"/>
    <x v="1"/>
    <s v="GBP"/>
    <n v="1487102427"/>
    <n v="1486065627"/>
    <b v="0"/>
    <x v="20"/>
    <n v="35.92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291"/>
    <x v="0"/>
    <x v="1"/>
    <s v="GBP"/>
    <n v="1481842800"/>
    <n v="1479414344"/>
    <b v="0"/>
    <x v="417"/>
    <n v="40.07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292"/>
    <x v="0"/>
    <x v="0"/>
    <s v="USD"/>
    <n v="1479704340"/>
    <n v="1477043072"/>
    <b v="0"/>
    <x v="418"/>
    <n v="75.650000000000006"/>
    <b v="1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293"/>
    <x v="0"/>
    <x v="0"/>
    <s v="USD"/>
    <n v="1459012290"/>
    <n v="1456423890"/>
    <b v="0"/>
    <x v="419"/>
    <n v="61.2"/>
    <b v="1"/>
    <x v="6"/>
    <x v="32"/>
  </r>
  <r>
    <n v="2195"/>
    <s v="Purgatoria: City of Angels"/>
    <s v="A gritty, noir tabletop RPG with a fast-paced combo-based battle system."/>
    <x v="210"/>
    <n v="5535"/>
    <x v="28"/>
    <x v="0"/>
    <x v="0"/>
    <s v="USD"/>
    <n v="1439317900"/>
    <n v="1436725900"/>
    <b v="0"/>
    <x v="248"/>
    <n v="48.13"/>
    <b v="1"/>
    <x v="6"/>
    <x v="32"/>
  </r>
  <r>
    <n v="2196"/>
    <s v="LACORSA Grand Prix Game (relaunch)"/>
    <s v="Race your friends in style with this classic Grand Prix game."/>
    <x v="32"/>
    <n v="15937"/>
    <x v="35"/>
    <x v="0"/>
    <x v="0"/>
    <s v="USD"/>
    <n v="1480662000"/>
    <n v="1478000502"/>
    <b v="0"/>
    <x v="302"/>
    <n v="68.11"/>
    <b v="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294"/>
    <x v="0"/>
    <x v="0"/>
    <s v="USD"/>
    <n v="1425132059"/>
    <n v="1422540059"/>
    <b v="0"/>
    <x v="420"/>
    <n v="65.89"/>
    <b v="1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18"/>
    <x v="0"/>
    <x v="0"/>
    <s v="USD"/>
    <n v="1447507200"/>
    <n v="1444911600"/>
    <b v="0"/>
    <x v="421"/>
    <n v="81.650000000000006"/>
    <b v="1"/>
    <x v="6"/>
    <x v="32"/>
  </r>
  <r>
    <n v="2199"/>
    <s v="Decadolo. Flip it!"/>
    <s v="A new strategic board game designed to flip out your opponent."/>
    <x v="7"/>
    <n v="13228"/>
    <x v="92"/>
    <x v="0"/>
    <x v="17"/>
    <s v="EUR"/>
    <n v="1444903198"/>
    <n v="1442311198"/>
    <b v="1"/>
    <x v="140"/>
    <n v="52.7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295"/>
    <x v="0"/>
    <x v="1"/>
    <s v="GBP"/>
    <n v="1436151600"/>
    <n v="1433775668"/>
    <b v="0"/>
    <x v="40"/>
    <n v="41.2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296"/>
    <x v="0"/>
    <x v="1"/>
    <s v="GBP"/>
    <n v="1358367565"/>
    <n v="1357157965"/>
    <b v="0"/>
    <x v="33"/>
    <n v="15.04"/>
    <b v="1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297"/>
    <x v="0"/>
    <x v="0"/>
    <s v="USD"/>
    <n v="1351801368"/>
    <n v="1349209368"/>
    <b v="0"/>
    <x v="422"/>
    <n v="39.07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5"/>
    <x v="0"/>
    <x v="5"/>
    <s v="CAD"/>
    <n v="1443127082"/>
    <n v="1440535082"/>
    <b v="0"/>
    <x v="133"/>
    <n v="43.82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18"/>
    <x v="0"/>
    <x v="0"/>
    <s v="USD"/>
    <n v="1362814119"/>
    <n v="1360222119"/>
    <b v="0"/>
    <x v="196"/>
    <n v="27.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143"/>
    <x v="0"/>
    <x v="0"/>
    <s v="USD"/>
    <n v="1338579789"/>
    <n v="1335987789"/>
    <b v="0"/>
    <x v="74"/>
    <n v="42.22"/>
    <b v="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33"/>
    <x v="0"/>
    <x v="0"/>
    <s v="USD"/>
    <n v="1334556624"/>
    <n v="1333001424"/>
    <b v="0"/>
    <x v="69"/>
    <n v="33.24"/>
    <b v="1"/>
    <x v="4"/>
    <x v="15"/>
  </r>
  <r>
    <n v="2207"/>
    <s v="Piece of Happy"/>
    <s v="Each piece has a story behind it. Not of some life drama but of an experience you live whilst listening; Happiness evoking"/>
    <x v="13"/>
    <n v="2000"/>
    <x v="8"/>
    <x v="0"/>
    <x v="0"/>
    <s v="USD"/>
    <n v="1384580373"/>
    <n v="1381984773"/>
    <b v="0"/>
    <x v="63"/>
    <n v="285.70999999999998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21"/>
    <x v="0"/>
    <x v="0"/>
    <s v="USD"/>
    <n v="1333771200"/>
    <n v="1328649026"/>
    <b v="0"/>
    <x v="54"/>
    <n v="42.33"/>
    <b v="1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298"/>
    <x v="0"/>
    <x v="1"/>
    <s v="GBP"/>
    <n v="1397516400"/>
    <n v="1396524644"/>
    <b v="0"/>
    <x v="41"/>
    <n v="50.27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38"/>
    <x v="0"/>
    <x v="0"/>
    <s v="USD"/>
    <n v="1334424960"/>
    <n v="1329442510"/>
    <b v="0"/>
    <x v="250"/>
    <n v="61.9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279"/>
    <x v="0"/>
    <x v="0"/>
    <s v="USD"/>
    <n v="1397113140"/>
    <n v="1395168625"/>
    <b v="0"/>
    <x v="148"/>
    <n v="40.75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35"/>
    <x v="0"/>
    <x v="0"/>
    <s v="USD"/>
    <n v="1383526800"/>
    <n v="1380650177"/>
    <b v="0"/>
    <x v="252"/>
    <n v="55.8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7"/>
    <n v="10"/>
    <x v="177"/>
    <x v="0"/>
    <x v="0"/>
    <s v="USD"/>
    <n v="1431719379"/>
    <n v="1429127379"/>
    <b v="0"/>
    <x v="29"/>
    <n v="10"/>
    <b v="1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101"/>
    <x v="0"/>
    <x v="0"/>
    <s v="USD"/>
    <n v="1391713248"/>
    <n v="1389121248"/>
    <b v="0"/>
    <x v="54"/>
    <n v="73.13"/>
    <b v="1"/>
    <x v="4"/>
    <x v="15"/>
  </r>
  <r>
    <n v="2215"/>
    <s v="&quot;Something to See, Not to Say&quot; - Anemometer's First EP Album"/>
    <s v="Ambient Electro Grind-fest!"/>
    <x v="131"/>
    <n v="860"/>
    <x v="94"/>
    <x v="0"/>
    <x v="0"/>
    <s v="USD"/>
    <n v="1331621940"/>
    <n v="1329671572"/>
    <b v="0"/>
    <x v="51"/>
    <n v="26.06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6"/>
    <x v="0"/>
    <x v="0"/>
    <s v="USD"/>
    <n v="1437674545"/>
    <n v="1436464945"/>
    <b v="0"/>
    <x v="25"/>
    <n v="22.6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8"/>
    <n v="425"/>
    <x v="7"/>
    <x v="0"/>
    <x v="0"/>
    <s v="USD"/>
    <n v="1446451200"/>
    <n v="1445539113"/>
    <b v="0"/>
    <x v="82"/>
    <n v="47.22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4"/>
    <x v="0"/>
    <x v="0"/>
    <s v="USD"/>
    <n v="1346198400"/>
    <n v="1344281383"/>
    <b v="0"/>
    <x v="88"/>
    <n v="32.32"/>
    <b v="1"/>
    <x v="4"/>
    <x v="15"/>
  </r>
  <r>
    <n v="2219"/>
    <s v="Moments by eBurner"/>
    <s v="An album that illustrates events in our lives, whether trivial or significant, through the tones of electronic music."/>
    <x v="28"/>
    <n v="1015"/>
    <x v="21"/>
    <x v="0"/>
    <x v="0"/>
    <s v="USD"/>
    <n v="1440004512"/>
    <n v="1437412512"/>
    <b v="0"/>
    <x v="10"/>
    <n v="53.42"/>
    <b v="1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7"/>
    <x v="0"/>
    <x v="0"/>
    <s v="USD"/>
    <n v="1374888436"/>
    <n v="1372296436"/>
    <b v="0"/>
    <x v="50"/>
    <n v="51.3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29"/>
    <x v="0"/>
    <x v="0"/>
    <s v="USD"/>
    <n v="1461369600"/>
    <n v="1458748809"/>
    <b v="0"/>
    <x v="423"/>
    <n v="37.200000000000003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200"/>
    <x v="0"/>
    <x v="0"/>
    <s v="USD"/>
    <n v="1327776847"/>
    <n v="1325184847"/>
    <b v="0"/>
    <x v="209"/>
    <n v="27.1"/>
    <b v="1"/>
    <x v="6"/>
    <x v="32"/>
  </r>
  <r>
    <n v="2223"/>
    <s v="M4 Collapsible Cardboard Scenery"/>
    <s v="Cardboard scenery for Sci-Fi 28-32mm miniature games. Easy to assemble, disassemble and transport. Supplied unpainted. By MCSTUDIO."/>
    <x v="329"/>
    <n v="20631"/>
    <x v="6"/>
    <x v="0"/>
    <x v="5"/>
    <s v="CAD"/>
    <n v="1435418568"/>
    <n v="1432826568"/>
    <b v="0"/>
    <x v="61"/>
    <n v="206.31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299"/>
    <x v="0"/>
    <x v="0"/>
    <s v="USD"/>
    <n v="1477767600"/>
    <n v="1475337675"/>
    <b v="0"/>
    <x v="228"/>
    <n v="82.15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300"/>
    <x v="0"/>
    <x v="1"/>
    <s v="GBP"/>
    <n v="1411326015"/>
    <n v="1408734015"/>
    <b v="0"/>
    <x v="424"/>
    <n v="164.8"/>
    <b v="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29"/>
    <x v="0"/>
    <x v="0"/>
    <s v="USD"/>
    <n v="1455253140"/>
    <n v="1452625822"/>
    <b v="0"/>
    <x v="306"/>
    <n v="60.82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96"/>
    <x v="0"/>
    <x v="1"/>
    <s v="GBP"/>
    <n v="1384374155"/>
    <n v="1381778555"/>
    <b v="0"/>
    <x v="425"/>
    <n v="67.97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301"/>
    <x v="0"/>
    <x v="12"/>
    <s v="EUR"/>
    <n v="1439707236"/>
    <n v="1437115236"/>
    <b v="0"/>
    <x v="296"/>
    <n v="81.56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0"/>
    <n v="13704.33"/>
    <x v="193"/>
    <x v="0"/>
    <x v="0"/>
    <s v="USD"/>
    <n v="1378180800"/>
    <n v="1375113391"/>
    <b v="0"/>
    <x v="380"/>
    <n v="25.43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9"/>
    <x v="0"/>
    <x v="0"/>
    <s v="USD"/>
    <n v="1398460127"/>
    <n v="1395868127"/>
    <b v="0"/>
    <x v="156"/>
    <n v="21.5"/>
    <b v="1"/>
    <x v="6"/>
    <x v="32"/>
  </r>
  <r>
    <n v="2231"/>
    <s v="Kingdom"/>
    <s v="A game about communities by Ben Robbins, creator of Microscope. Do you change the Kingdom or does the Kingdom change you?"/>
    <x v="30"/>
    <n v="30303.24"/>
    <x v="302"/>
    <x v="0"/>
    <x v="0"/>
    <s v="USD"/>
    <n v="1372136400"/>
    <n v="1369864301"/>
    <b v="0"/>
    <x v="426"/>
    <n v="27.23"/>
    <b v="1"/>
    <x v="6"/>
    <x v="32"/>
  </r>
  <r>
    <n v="2232"/>
    <s v="Backstory Cards"/>
    <s v="Backstory Cards help you and your friends create vibrant backstories for roleplaying games, no matter the system or genre."/>
    <x v="10"/>
    <n v="24790"/>
    <x v="303"/>
    <x v="0"/>
    <x v="0"/>
    <s v="USD"/>
    <n v="1405738800"/>
    <n v="1402945408"/>
    <b v="0"/>
    <x v="427"/>
    <n v="25.09"/>
    <b v="1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304"/>
    <x v="0"/>
    <x v="1"/>
    <s v="GBP"/>
    <n v="1450051200"/>
    <n v="1448269539"/>
    <b v="0"/>
    <x v="428"/>
    <n v="21.23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305"/>
    <x v="0"/>
    <x v="0"/>
    <s v="USD"/>
    <n v="1483645647"/>
    <n v="1481053647"/>
    <b v="0"/>
    <x v="33"/>
    <n v="41.61"/>
    <b v="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42"/>
    <x v="0"/>
    <x v="5"/>
    <s v="CAD"/>
    <n v="1427585511"/>
    <n v="1424997111"/>
    <b v="0"/>
    <x v="206"/>
    <n v="135.59"/>
    <b v="1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293"/>
    <x v="0"/>
    <x v="0"/>
    <s v="USD"/>
    <n v="1454338123"/>
    <n v="1451746123"/>
    <b v="0"/>
    <x v="340"/>
    <n v="22.12"/>
    <b v="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278"/>
    <x v="0"/>
    <x v="0"/>
    <s v="USD"/>
    <n v="1415779140"/>
    <n v="1412294683"/>
    <b v="0"/>
    <x v="429"/>
    <n v="64.63"/>
    <b v="1"/>
    <x v="6"/>
    <x v="32"/>
  </r>
  <r>
    <n v="2238"/>
    <s v="28mm Fantasy Miniature range Feral Orcs!"/>
    <s v="28mm Fantasy Miniature Range in leadfree white metal: Orcs, wolves and more."/>
    <x v="23"/>
    <n v="5496"/>
    <x v="0"/>
    <x v="0"/>
    <x v="12"/>
    <s v="EUR"/>
    <n v="1489157716"/>
    <n v="1486565716"/>
    <b v="0"/>
    <x v="1"/>
    <n v="69.569999999999993"/>
    <b v="1"/>
    <x v="6"/>
    <x v="32"/>
  </r>
  <r>
    <n v="2239"/>
    <s v="Pro Tabletop Gaming Audio Collection"/>
    <s v="Next stretch goal unlocks at $33,000 and/or 500 backers unlocks 2 bonus stretch goals."/>
    <x v="31"/>
    <n v="32006.67"/>
    <x v="30"/>
    <x v="0"/>
    <x v="0"/>
    <s v="USD"/>
    <n v="1385870520"/>
    <n v="1382742014"/>
    <b v="0"/>
    <x v="374"/>
    <n v="75.13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306"/>
    <x v="0"/>
    <x v="0"/>
    <s v="USD"/>
    <n v="1461354544"/>
    <n v="1458762544"/>
    <b v="0"/>
    <x v="93"/>
    <n v="140.97999999999999"/>
    <b v="1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307"/>
    <x v="0"/>
    <x v="1"/>
    <s v="GBP"/>
    <n v="1488484300"/>
    <n v="1485892300"/>
    <b v="0"/>
    <x v="430"/>
    <n v="49.47"/>
    <b v="1"/>
    <x v="6"/>
    <x v="32"/>
  </r>
  <r>
    <n v="2242"/>
    <s v="The Princess Bride Playing Cards from USPCC"/>
    <s v="Inconceivable! An amazing new illustrative deck based on The Princess Bride movie."/>
    <x v="3"/>
    <n v="136009.76"/>
    <x v="308"/>
    <x v="0"/>
    <x v="0"/>
    <s v="USD"/>
    <n v="1385521320"/>
    <n v="1382449733"/>
    <b v="0"/>
    <x v="431"/>
    <n v="53.87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1"/>
    <n v="9302.5"/>
    <x v="309"/>
    <x v="0"/>
    <x v="0"/>
    <s v="USD"/>
    <n v="1489374000"/>
    <n v="1488823290"/>
    <b v="0"/>
    <x v="432"/>
    <n v="4.57"/>
    <b v="1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310"/>
    <x v="0"/>
    <x v="0"/>
    <s v="USD"/>
    <n v="1476649800"/>
    <n v="1475609946"/>
    <b v="0"/>
    <x v="126"/>
    <n v="65"/>
    <b v="1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311"/>
    <x v="0"/>
    <x v="0"/>
    <s v="USD"/>
    <n v="1393005600"/>
    <n v="1390323617"/>
    <b v="0"/>
    <x v="433"/>
    <n v="53.48"/>
    <b v="1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8"/>
    <x v="0"/>
    <x v="1"/>
    <s v="GBP"/>
    <n v="1441393210"/>
    <n v="1438801210"/>
    <b v="0"/>
    <x v="7"/>
    <n v="43.91"/>
    <b v="1"/>
    <x v="6"/>
    <x v="32"/>
  </r>
  <r>
    <n v="2247"/>
    <s v="Foragers"/>
    <s v="Take on the role of an ancient forager in this fun strategy game from the designer of Biblios."/>
    <x v="17"/>
    <n v="19324"/>
    <x v="3"/>
    <x v="0"/>
    <x v="0"/>
    <s v="USD"/>
    <n v="1438185565"/>
    <n v="1436975965"/>
    <b v="0"/>
    <x v="434"/>
    <n v="50.85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13"/>
    <x v="0"/>
    <x v="1"/>
    <s v="GBP"/>
    <n v="1481749278"/>
    <n v="1479157278"/>
    <b v="0"/>
    <x v="130"/>
    <n v="58.63"/>
    <b v="1"/>
    <x v="6"/>
    <x v="32"/>
  </r>
  <r>
    <n v="2249"/>
    <s v="Centurion: Legionaries of Rome"/>
    <s v="March with the legions against the enemies of Rome in this role-playing game of military adventures."/>
    <x v="8"/>
    <n v="5907"/>
    <x v="312"/>
    <x v="0"/>
    <x v="0"/>
    <s v="USD"/>
    <n v="1364917965"/>
    <n v="1362329565"/>
    <b v="0"/>
    <x v="387"/>
    <n v="32.82"/>
    <b v="1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313"/>
    <x v="0"/>
    <x v="0"/>
    <s v="USD"/>
    <n v="1480727273"/>
    <n v="1478131673"/>
    <b v="0"/>
    <x v="435"/>
    <n v="426.93"/>
    <b v="1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84"/>
    <x v="0"/>
    <x v="0"/>
    <s v="USD"/>
    <n v="1408177077"/>
    <n v="1406362677"/>
    <b v="0"/>
    <x v="436"/>
    <n v="23.81"/>
    <b v="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212"/>
    <x v="0"/>
    <x v="3"/>
    <s v="EUR"/>
    <n v="1470469938"/>
    <n v="1469173938"/>
    <b v="0"/>
    <x v="437"/>
    <n v="98.41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40"/>
    <x v="0"/>
    <x v="0"/>
    <s v="USD"/>
    <n v="1447862947"/>
    <n v="1445267347"/>
    <b v="0"/>
    <x v="87"/>
    <n v="107.32"/>
    <b v="1"/>
    <x v="6"/>
    <x v="32"/>
  </r>
  <r>
    <n v="2254"/>
    <s v="Green Couch Games Limited: FrogFlip!"/>
    <s v="A dexterity microgame by father/daughter team, Jason and Claire Kotarski. Make 100 project."/>
    <x v="2"/>
    <n v="2299"/>
    <x v="314"/>
    <x v="0"/>
    <x v="0"/>
    <s v="USD"/>
    <n v="1485271968"/>
    <n v="1484667168"/>
    <b v="0"/>
    <x v="438"/>
    <n v="11.67"/>
    <b v="1"/>
    <x v="6"/>
    <x v="32"/>
  </r>
  <r>
    <n v="2255"/>
    <s v="Jumbo Jets - Jet Set Expansion Set #2"/>
    <s v="This is the second set of 5 expansions for our route-building game, Jet Set!"/>
    <x v="332"/>
    <n v="11323"/>
    <x v="315"/>
    <x v="0"/>
    <x v="0"/>
    <s v="USD"/>
    <n v="1462661451"/>
    <n v="1460069451"/>
    <b v="0"/>
    <x v="197"/>
    <n v="41.78"/>
    <b v="1"/>
    <x v="6"/>
    <x v="32"/>
  </r>
  <r>
    <n v="2256"/>
    <s v="Bitcoin Empire"/>
    <s v="Build your crypto-currency empire and sabotage your opponents. A deck building, card game. 2-4 players. 15 minutes."/>
    <x v="333"/>
    <n v="1069"/>
    <x v="316"/>
    <x v="0"/>
    <x v="1"/>
    <s v="GBP"/>
    <n v="1479811846"/>
    <n v="1478602246"/>
    <b v="0"/>
    <x v="133"/>
    <n v="21.38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317"/>
    <x v="0"/>
    <x v="1"/>
    <s v="GBP"/>
    <n v="1466377200"/>
    <n v="1463351329"/>
    <b v="0"/>
    <x v="39"/>
    <n v="94.1"/>
    <b v="1"/>
    <x v="6"/>
    <x v="32"/>
  </r>
  <r>
    <n v="2258"/>
    <s v="A Sundered World"/>
    <s v="A Dungeon World campaign setting that takes place after the end of the worlds."/>
    <x v="41"/>
    <n v="3223"/>
    <x v="92"/>
    <x v="0"/>
    <x v="0"/>
    <s v="USD"/>
    <n v="1434045687"/>
    <n v="1431453687"/>
    <b v="0"/>
    <x v="242"/>
    <n v="15.72"/>
    <b v="1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318"/>
    <x v="0"/>
    <x v="1"/>
    <s v="GBP"/>
    <n v="1481224736"/>
    <n v="1480360736"/>
    <b v="0"/>
    <x v="190"/>
    <n v="90.64"/>
    <b v="1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319"/>
    <x v="0"/>
    <x v="0"/>
    <s v="USD"/>
    <n v="1395876250"/>
    <n v="1393287850"/>
    <b v="0"/>
    <x v="87"/>
    <n v="97.3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320"/>
    <x v="0"/>
    <x v="2"/>
    <s v="AUD"/>
    <n v="1487093020"/>
    <n v="1485278620"/>
    <b v="0"/>
    <x v="439"/>
    <n v="37.119999999999997"/>
    <b v="1"/>
    <x v="6"/>
    <x v="32"/>
  </r>
  <r>
    <n v="2262"/>
    <s v="Riders: A Game About Cheating Doomsday"/>
    <s v="An RPG about mortal servants of the Horsemen of the Apocalypse deciding to not end the world."/>
    <x v="126"/>
    <n v="5087"/>
    <x v="224"/>
    <x v="0"/>
    <x v="0"/>
    <s v="USD"/>
    <n v="1416268800"/>
    <n v="1413295358"/>
    <b v="0"/>
    <x v="331"/>
    <n v="28.1"/>
    <b v="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31"/>
    <x v="0"/>
    <x v="11"/>
    <s v="SEK"/>
    <n v="1422734313"/>
    <n v="1420919913"/>
    <b v="0"/>
    <x v="65"/>
    <n v="144.43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144"/>
    <x v="0"/>
    <x v="0"/>
    <s v="USD"/>
    <n v="1463972400"/>
    <n v="1462543114"/>
    <b v="0"/>
    <x v="440"/>
    <n v="24.27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321"/>
    <x v="0"/>
    <x v="1"/>
    <s v="GBP"/>
    <n v="1479846507"/>
    <n v="1479241707"/>
    <b v="0"/>
    <x v="57"/>
    <n v="35.119999999999997"/>
    <b v="1"/>
    <x v="6"/>
    <x v="32"/>
  </r>
  <r>
    <n v="2266"/>
    <s v="GOAT LORDS."/>
    <s v="Want to be LORD OF THE GOATS? Start building your herd using thievery, magic, bombs and mostly goats."/>
    <x v="15"/>
    <n v="4804"/>
    <x v="261"/>
    <x v="0"/>
    <x v="0"/>
    <s v="USD"/>
    <n v="1461722400"/>
    <n v="1460235592"/>
    <b v="0"/>
    <x v="441"/>
    <n v="24.76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322"/>
    <x v="0"/>
    <x v="0"/>
    <s v="USD"/>
    <n v="1419123600"/>
    <n v="1416945297"/>
    <b v="0"/>
    <x v="442"/>
    <n v="188.38"/>
    <b v="1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33"/>
    <x v="0"/>
    <x v="0"/>
    <s v="USD"/>
    <n v="1489283915"/>
    <n v="1486691915"/>
    <b v="0"/>
    <x v="441"/>
    <n v="148.08000000000001"/>
    <b v="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323"/>
    <x v="0"/>
    <x v="0"/>
    <s v="USD"/>
    <n v="1488862800"/>
    <n v="1486745663"/>
    <b v="0"/>
    <x v="443"/>
    <n v="49.93"/>
    <b v="1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324"/>
    <x v="0"/>
    <x v="0"/>
    <s v="USD"/>
    <n v="1484085540"/>
    <n v="1482353513"/>
    <b v="0"/>
    <x v="444"/>
    <n v="107.82"/>
    <b v="1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103"/>
    <x v="0"/>
    <x v="0"/>
    <s v="USD"/>
    <n v="1481328004"/>
    <n v="1478736004"/>
    <b v="0"/>
    <x v="445"/>
    <n v="42.63"/>
    <b v="1"/>
    <x v="6"/>
    <x v="32"/>
  </r>
  <r>
    <n v="2272"/>
    <s v="Pick the Lock"/>
    <s v="Pick the Lock is a game of chance and strategy. Attempt to obtain priceless treasures and outwit the other players."/>
    <x v="28"/>
    <n v="13566"/>
    <x v="325"/>
    <x v="0"/>
    <x v="0"/>
    <s v="USD"/>
    <n v="1449506836"/>
    <n v="1446914836"/>
    <b v="0"/>
    <x v="446"/>
    <n v="14.37"/>
    <b v="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47"/>
    <x v="0"/>
    <x v="5"/>
    <s v="CAD"/>
    <n v="1489320642"/>
    <n v="1487164242"/>
    <b v="0"/>
    <x v="206"/>
    <n v="37.47999999999999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28"/>
    <x v="0"/>
    <x v="0"/>
    <s v="USD"/>
    <n v="1393156857"/>
    <n v="1390564857"/>
    <b v="0"/>
    <x v="221"/>
    <n v="30.2"/>
    <b v="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326"/>
    <x v="0"/>
    <x v="1"/>
    <s v="GBP"/>
    <n v="1419259679"/>
    <n v="1416667679"/>
    <b v="0"/>
    <x v="1"/>
    <n v="33.549999999999997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4"/>
    <n v="4856"/>
    <x v="6"/>
    <x v="0"/>
    <x v="0"/>
    <s v="USD"/>
    <n v="1388936289"/>
    <n v="1386344289"/>
    <b v="0"/>
    <x v="11"/>
    <n v="64.75"/>
    <b v="1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48"/>
    <x v="0"/>
    <x v="0"/>
    <s v="USD"/>
    <n v="1330359423"/>
    <n v="1327767423"/>
    <b v="0"/>
    <x v="447"/>
    <n v="57.93"/>
    <b v="1"/>
    <x v="6"/>
    <x v="32"/>
  </r>
  <r>
    <n v="2278"/>
    <s v="Eternity Dice - Regular and D6 Charms Edition"/>
    <s v="Dice forged from stone one by one entirely by hand for demanding Gamers and Collectors."/>
    <x v="13"/>
    <n v="5414"/>
    <x v="306"/>
    <x v="0"/>
    <x v="13"/>
    <s v="EUR"/>
    <n v="1451861940"/>
    <n v="1448902867"/>
    <b v="0"/>
    <x v="332"/>
    <n v="53.08"/>
    <b v="1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224"/>
    <x v="0"/>
    <x v="0"/>
    <s v="USD"/>
    <n v="1423022400"/>
    <n v="1421436099"/>
    <b v="0"/>
    <x v="58"/>
    <n v="48.06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x v="335"/>
    <n v="39550.5"/>
    <x v="327"/>
    <x v="0"/>
    <x v="0"/>
    <s v="USD"/>
    <n v="1442501991"/>
    <n v="1439909991"/>
    <b v="0"/>
    <x v="436"/>
    <n v="82.4"/>
    <b v="1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85"/>
    <x v="0"/>
    <x v="0"/>
    <s v="USD"/>
    <n v="1311576600"/>
    <n v="1306219897"/>
    <b v="0"/>
    <x v="202"/>
    <n v="50.45"/>
    <b v="1"/>
    <x v="4"/>
    <x v="11"/>
  </r>
  <r>
    <n v="2282"/>
    <s v="Sage King's Debut Album"/>
    <s v="Sage King is recording his debut album and wants YOU to be a part of the creation process"/>
    <x v="47"/>
    <n v="1390"/>
    <x v="85"/>
    <x v="0"/>
    <x v="0"/>
    <s v="USD"/>
    <n v="1452744686"/>
    <n v="1447560686"/>
    <b v="0"/>
    <x v="8"/>
    <n v="115.83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7"/>
    <x v="0"/>
    <x v="0"/>
    <s v="USD"/>
    <n v="1336528804"/>
    <n v="1331348404"/>
    <b v="0"/>
    <x v="53"/>
    <n v="63.03"/>
    <b v="1"/>
    <x v="4"/>
    <x v="11"/>
  </r>
  <r>
    <n v="2284"/>
    <s v="Make a record, write a song, take the Vinyl Skyway. "/>
    <s v="The Vinyl Skyway reunite to make a third album. "/>
    <x v="12"/>
    <n v="6373.27"/>
    <x v="6"/>
    <x v="0"/>
    <x v="0"/>
    <s v="USD"/>
    <n v="1299902400"/>
    <n v="1297451245"/>
    <b v="0"/>
    <x v="211"/>
    <n v="108.02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10"/>
    <x v="0"/>
    <x v="0"/>
    <s v="USD"/>
    <n v="1340944043"/>
    <n v="1338352043"/>
    <b v="0"/>
    <x v="1"/>
    <n v="46.09"/>
    <b v="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8"/>
    <x v="0"/>
    <x v="0"/>
    <s v="USD"/>
    <n v="1378439940"/>
    <n v="1376003254"/>
    <b v="0"/>
    <x v="25"/>
    <n v="107.21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28"/>
    <x v="0"/>
    <x v="0"/>
    <s v="USD"/>
    <n v="1403539260"/>
    <n v="1401724860"/>
    <b v="0"/>
    <x v="448"/>
    <n v="50.93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8"/>
    <x v="0"/>
    <x v="0"/>
    <s v="USD"/>
    <n v="1340733600"/>
    <n v="1339098689"/>
    <b v="0"/>
    <x v="20"/>
    <n v="40.04"/>
    <b v="1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13"/>
    <x v="0"/>
    <x v="0"/>
    <s v="USD"/>
    <n v="1386372120"/>
    <n v="1382659060"/>
    <b v="0"/>
    <x v="20"/>
    <n v="64.44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3"/>
    <x v="0"/>
    <x v="0"/>
    <s v="USD"/>
    <n v="1259686800"/>
    <n v="1252908330"/>
    <b v="0"/>
    <x v="60"/>
    <n v="53.83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36"/>
    <x v="0"/>
    <x v="0"/>
    <s v="USD"/>
    <n v="1335153600"/>
    <n v="1332199618"/>
    <b v="0"/>
    <x v="68"/>
    <n v="100.47"/>
    <b v="1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13"/>
    <x v="0"/>
    <x v="0"/>
    <s v="USD"/>
    <n v="1334767476"/>
    <n v="1332175476"/>
    <b v="0"/>
    <x v="67"/>
    <n v="46.63"/>
    <b v="1"/>
    <x v="4"/>
    <x v="11"/>
  </r>
  <r>
    <n v="2293"/>
    <s v="&quot;Hurt N' Wrong&quot; New Album Fundraiser!"/>
    <s v="Donate here to be a part of the upcoming album. Every little bit helps!"/>
    <x v="16"/>
    <n v="920"/>
    <x v="29"/>
    <x v="0"/>
    <x v="0"/>
    <s v="USD"/>
    <n v="1348545540"/>
    <n v="1346345999"/>
    <b v="0"/>
    <x v="74"/>
    <n v="34.0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91"/>
    <x v="0"/>
    <x v="0"/>
    <s v="USD"/>
    <n v="1358702480"/>
    <n v="1356110480"/>
    <b v="0"/>
    <x v="300"/>
    <n v="65.209999999999994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105"/>
    <x v="0"/>
    <x v="0"/>
    <s v="USD"/>
    <n v="1359240856"/>
    <n v="1356648856"/>
    <b v="0"/>
    <x v="69"/>
    <n v="44.21"/>
    <b v="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328"/>
    <x v="0"/>
    <x v="0"/>
    <s v="USD"/>
    <n v="1330018426"/>
    <n v="1326994426"/>
    <b v="0"/>
    <x v="108"/>
    <n v="71.97"/>
    <b v="1"/>
    <x v="4"/>
    <x v="11"/>
  </r>
  <r>
    <n v="2297"/>
    <s v="Company Company: Debut EP"/>
    <s v="New Jersey Alternative Rock band COCO needs YOUR help self-releasing debut EP!"/>
    <x v="28"/>
    <n v="1006"/>
    <x v="7"/>
    <x v="0"/>
    <x v="0"/>
    <s v="USD"/>
    <n v="1331697540"/>
    <n v="1328749249"/>
    <b v="0"/>
    <x v="10"/>
    <n v="52.95"/>
    <b v="1"/>
    <x v="4"/>
    <x v="11"/>
  </r>
  <r>
    <n v="2298"/>
    <s v="Jonny Gray: First Full Length Album"/>
    <s v="My name is Jonny Gray, and my friends and I are working together to raise funds for my debut album"/>
    <x v="11"/>
    <n v="31522"/>
    <x v="2"/>
    <x v="0"/>
    <x v="0"/>
    <s v="USD"/>
    <n v="1395861033"/>
    <n v="1393272633"/>
    <b v="0"/>
    <x v="449"/>
    <n v="109.45"/>
    <b v="1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329"/>
    <x v="0"/>
    <x v="0"/>
    <s v="USD"/>
    <n v="1296953209"/>
    <n v="1295657209"/>
    <b v="0"/>
    <x v="25"/>
    <n v="75.040000000000006"/>
    <b v="1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7"/>
    <x v="0"/>
    <x v="0"/>
    <s v="USD"/>
    <n v="1340904416"/>
    <n v="1339694816"/>
    <b v="0"/>
    <x v="63"/>
    <n v="115.71"/>
    <b v="1"/>
    <x v="4"/>
    <x v="11"/>
  </r>
  <r>
    <n v="2301"/>
    <s v="Time Crash"/>
    <s v="We are America's first trock band, and we're ready to bring you our first album!"/>
    <x v="10"/>
    <n v="6680.22"/>
    <x v="84"/>
    <x v="0"/>
    <x v="0"/>
    <s v="USD"/>
    <n v="1371785496"/>
    <n v="1369193496"/>
    <b v="1"/>
    <x v="263"/>
    <n v="31.66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193"/>
    <x v="0"/>
    <x v="0"/>
    <s v="USD"/>
    <n v="1388473200"/>
    <n v="1385585434"/>
    <b v="1"/>
    <x v="268"/>
    <n v="46.18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6"/>
    <n v="7053.61"/>
    <x v="15"/>
    <x v="0"/>
    <x v="0"/>
    <s v="USD"/>
    <n v="1323747596"/>
    <n v="1320287996"/>
    <b v="1"/>
    <x v="273"/>
    <n v="68.48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7"/>
    <x v="0"/>
    <x v="0"/>
    <s v="USD"/>
    <n v="1293857940"/>
    <n v="1290281691"/>
    <b v="1"/>
    <x v="116"/>
    <n v="53.47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7"/>
    <x v="0"/>
    <x v="0"/>
    <s v="USD"/>
    <n v="1407520800"/>
    <n v="1405356072"/>
    <b v="1"/>
    <x v="157"/>
    <n v="109.11"/>
    <b v="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13"/>
    <x v="0"/>
    <x v="0"/>
    <s v="USD"/>
    <n v="1331352129"/>
    <n v="1328760129"/>
    <b v="1"/>
    <x v="196"/>
    <n v="51.19"/>
    <b v="1"/>
    <x v="4"/>
    <x v="14"/>
  </r>
  <r>
    <n v="2307"/>
    <s v="Bones - The New EP by Matt Phillips"/>
    <s v="Printing, copywriting, and album art for my first record. It's 100% ready to listen we just need some help to get it out there."/>
    <x v="337"/>
    <n v="2095.2600000000002"/>
    <x v="13"/>
    <x v="0"/>
    <x v="0"/>
    <s v="USD"/>
    <n v="1336245328"/>
    <n v="1333653333"/>
    <b v="1"/>
    <x v="11"/>
    <n v="27.94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7"/>
    <x v="0"/>
    <x v="0"/>
    <s v="USD"/>
    <n v="1409274000"/>
    <n v="1406847996"/>
    <b v="1"/>
    <x v="450"/>
    <n v="82.5"/>
    <b v="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13"/>
    <x v="0"/>
    <x v="0"/>
    <s v="USD"/>
    <n v="1362872537"/>
    <n v="1359848537"/>
    <b v="1"/>
    <x v="329"/>
    <n v="59.82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330"/>
    <x v="0"/>
    <x v="0"/>
    <s v="USD"/>
    <n v="1363889015"/>
    <n v="1361300615"/>
    <b v="1"/>
    <x v="451"/>
    <n v="64.819999999999993"/>
    <b v="1"/>
    <x v="4"/>
    <x v="14"/>
  </r>
  <r>
    <n v="2311"/>
    <s v="Mary Fagan's CD Project!"/>
    <s v="I'm heading back into the studio!  I'm planning to record a CD of original songs and one with some jazz standards."/>
    <x v="7"/>
    <n v="9370"/>
    <x v="3"/>
    <x v="0"/>
    <x v="0"/>
    <s v="USD"/>
    <n v="1399421189"/>
    <n v="1396829189"/>
    <b v="1"/>
    <x v="201"/>
    <n v="90.1"/>
    <b v="1"/>
    <x v="4"/>
    <x v="14"/>
  </r>
  <r>
    <n v="2312"/>
    <s v="DINOWALRUS: 3RD RECORD ON VINYL"/>
    <s v="Help Brooklyn psychedelic synth rockers DINOWALRUS release their 3rd Record, COMPLEXION, on vinyl!"/>
    <x v="9"/>
    <n v="3236"/>
    <x v="29"/>
    <x v="0"/>
    <x v="0"/>
    <s v="USD"/>
    <n v="1397862000"/>
    <n v="1395155478"/>
    <b v="1"/>
    <x v="1"/>
    <n v="40.96"/>
    <b v="1"/>
    <x v="4"/>
    <x v="14"/>
  </r>
  <r>
    <n v="2313"/>
    <s v="A SUNNY DAY IN GLASGOW"/>
    <s v="A Sunny Day in Glasgow are recording a new album and we need your help!"/>
    <x v="10"/>
    <n v="8792.02"/>
    <x v="98"/>
    <x v="0"/>
    <x v="0"/>
    <s v="USD"/>
    <n v="1336086026"/>
    <n v="1333494026"/>
    <b v="1"/>
    <x v="328"/>
    <n v="56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96"/>
    <x v="0"/>
    <x v="0"/>
    <s v="USD"/>
    <n v="1339074857"/>
    <n v="1336482857"/>
    <b v="1"/>
    <x v="133"/>
    <n v="37.67"/>
    <b v="1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33"/>
    <x v="0"/>
    <x v="0"/>
    <s v="USD"/>
    <n v="1336238743"/>
    <n v="1333646743"/>
    <b v="1"/>
    <x v="31"/>
    <n v="40.08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3"/>
    <x v="0"/>
    <x v="0"/>
    <s v="USD"/>
    <n v="1260383040"/>
    <n v="1253726650"/>
    <b v="1"/>
    <x v="452"/>
    <n v="78.03"/>
    <b v="1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3"/>
    <x v="0"/>
    <x v="0"/>
    <s v="USD"/>
    <n v="1266210000"/>
    <n v="1263474049"/>
    <b v="1"/>
    <x v="19"/>
    <n v="18.91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10"/>
    <x v="0"/>
    <x v="0"/>
    <s v="USD"/>
    <n v="1253937540"/>
    <n v="1251214014"/>
    <b v="1"/>
    <x v="430"/>
    <n v="37.13000000000000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29"/>
    <x v="0"/>
    <x v="0"/>
    <s v="USD"/>
    <n v="1387072685"/>
    <n v="1384480685"/>
    <b v="1"/>
    <x v="99"/>
    <n v="41.96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15"/>
    <x v="0"/>
    <x v="0"/>
    <s v="USD"/>
    <n v="1396463800"/>
    <n v="1393443400"/>
    <b v="1"/>
    <x v="30"/>
    <n v="61.04"/>
    <b v="1"/>
    <x v="4"/>
    <x v="14"/>
  </r>
  <r>
    <n v="2321"/>
    <s v="WienerWÃ¼rze"/>
    <s v="Universal organic liquid seasoning brewed all natural from lupine, oat, salt and water for soups, salads, stews and more"/>
    <x v="31"/>
    <n v="0"/>
    <x v="50"/>
    <x v="3"/>
    <x v="15"/>
    <s v="EUR"/>
    <n v="1491282901"/>
    <n v="1488694501"/>
    <b v="0"/>
    <x v="31"/>
    <n v="0"/>
    <b v="0"/>
    <x v="7"/>
    <x v="33"/>
  </r>
  <r>
    <n v="2322"/>
    <s v="Jen bakes shortbread needs a commercial kitchen!"/>
    <s v="Jen bakes shortbread is a small batch, all natural shortbread cookie business looking for smart funding to grow!"/>
    <x v="30"/>
    <n v="635"/>
    <x v="78"/>
    <x v="3"/>
    <x v="0"/>
    <s v="USD"/>
    <n v="1491769769"/>
    <n v="1489181369"/>
    <b v="0"/>
    <x v="80"/>
    <n v="158.75"/>
    <b v="0"/>
    <x v="7"/>
    <x v="33"/>
  </r>
  <r>
    <n v="2323"/>
    <s v="Beef Sticks, the Ultimate Protein Snack"/>
    <s v="You can never go wrong with a Beef Stick, great taste with no fillers and can easily goes with you everywhere."/>
    <x v="9"/>
    <n v="280"/>
    <x v="114"/>
    <x v="3"/>
    <x v="0"/>
    <s v="USD"/>
    <n v="1490033247"/>
    <n v="1489428447"/>
    <b v="0"/>
    <x v="80"/>
    <n v="70"/>
    <b v="0"/>
    <x v="7"/>
    <x v="33"/>
  </r>
  <r>
    <n v="2324"/>
    <s v="Pies not Lies"/>
    <s v="A city centre shop selling great locally made food with room to chat and learn about eachother."/>
    <x v="3"/>
    <n v="3441"/>
    <x v="122"/>
    <x v="3"/>
    <x v="1"/>
    <s v="GBP"/>
    <n v="1490559285"/>
    <n v="1487970885"/>
    <b v="0"/>
    <x v="42"/>
    <n v="56.41"/>
    <b v="0"/>
    <x v="7"/>
    <x v="33"/>
  </r>
  <r>
    <n v="2325"/>
    <s v="MAGA Private Label Spicy Sauce"/>
    <s v="Do you like to Maga? Do you like hot sauce as spicy as your memes? Do you like sexy frogs? Of course you do were all adults here."/>
    <x v="262"/>
    <n v="2400"/>
    <x v="8"/>
    <x v="3"/>
    <x v="0"/>
    <s v="USD"/>
    <n v="1490830331"/>
    <n v="1488241931"/>
    <b v="0"/>
    <x v="63"/>
    <n v="342.86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181"/>
    <n v="45"/>
    <x v="53"/>
    <x v="3"/>
    <x v="0"/>
    <s v="USD"/>
    <n v="1493571600"/>
    <n v="1489106948"/>
    <b v="0"/>
    <x v="29"/>
    <n v="45"/>
    <b v="0"/>
    <x v="7"/>
    <x v="33"/>
  </r>
  <r>
    <n v="2327"/>
    <s v="Kraut Source - Fermentation Made Simple"/>
    <s v="Gourmet Fermentation in a Mason Jar. Create delicious, nutritious fermented foods at home."/>
    <x v="19"/>
    <n v="184133.01"/>
    <x v="331"/>
    <x v="0"/>
    <x v="0"/>
    <s v="USD"/>
    <n v="1409090440"/>
    <n v="1406066440"/>
    <b v="1"/>
    <x v="453"/>
    <n v="54.88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172"/>
    <x v="0"/>
    <x v="0"/>
    <s v="USD"/>
    <n v="1434307537"/>
    <n v="1431715537"/>
    <b v="1"/>
    <x v="416"/>
    <n v="47.38"/>
    <b v="1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6"/>
    <x v="0"/>
    <x v="0"/>
    <s v="USD"/>
    <n v="1405609146"/>
    <n v="1403017146"/>
    <b v="1"/>
    <x v="207"/>
    <n v="211.84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21"/>
    <x v="0"/>
    <x v="0"/>
    <s v="USD"/>
    <n v="1451001600"/>
    <n v="1448400943"/>
    <b v="1"/>
    <x v="430"/>
    <n v="219.93"/>
    <b v="1"/>
    <x v="7"/>
    <x v="33"/>
  </r>
  <r>
    <n v="2331"/>
    <s v="Meadowlands Chocolate"/>
    <s v="Handcrafted, organic, single-origin, bean-to-bar, dark chocolate. Like fine wine, the secret is in the terroir."/>
    <x v="6"/>
    <n v="11545.1"/>
    <x v="124"/>
    <x v="0"/>
    <x v="0"/>
    <s v="USD"/>
    <n v="1408320490"/>
    <n v="1405728490"/>
    <b v="1"/>
    <x v="454"/>
    <n v="40.799999999999997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6"/>
    <x v="0"/>
    <x v="0"/>
    <s v="USD"/>
    <n v="1423235071"/>
    <n v="1420643071"/>
    <b v="1"/>
    <x v="455"/>
    <n v="75.5"/>
    <b v="1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197"/>
    <x v="0"/>
    <x v="0"/>
    <s v="USD"/>
    <n v="1401385800"/>
    <n v="1399563390"/>
    <b v="1"/>
    <x v="225"/>
    <n v="13.54"/>
    <b v="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21"/>
    <x v="0"/>
    <x v="0"/>
    <s v="USD"/>
    <n v="1415208840"/>
    <n v="1412611498"/>
    <b v="1"/>
    <x v="85"/>
    <n v="60.8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21"/>
    <x v="0"/>
    <x v="0"/>
    <s v="USD"/>
    <n v="1402494243"/>
    <n v="1399902243"/>
    <b v="1"/>
    <x v="170"/>
    <n v="115.69"/>
    <b v="1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332"/>
    <x v="0"/>
    <x v="0"/>
    <s v="USD"/>
    <n v="1394316695"/>
    <n v="1390860695"/>
    <b v="1"/>
    <x v="456"/>
    <n v="48.1"/>
    <b v="1"/>
    <x v="7"/>
    <x v="33"/>
  </r>
  <r>
    <n v="2337"/>
    <s v="The Hudson Standard Bitters and Shrubs"/>
    <s v="We make small batch, locally sourced bitters and shrubs for cocktails and cooking."/>
    <x v="14"/>
    <n v="13279"/>
    <x v="38"/>
    <x v="0"/>
    <x v="0"/>
    <s v="USD"/>
    <n v="1403796143"/>
    <n v="1401204143"/>
    <b v="1"/>
    <x v="122"/>
    <n v="74.180000000000007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7"/>
    <x v="0"/>
    <x v="0"/>
    <s v="USD"/>
    <n v="1404077484"/>
    <n v="1401485484"/>
    <b v="1"/>
    <x v="252"/>
    <n v="123.35"/>
    <b v="1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238"/>
    <x v="0"/>
    <x v="0"/>
    <s v="USD"/>
    <n v="1482134340"/>
    <n v="1479496309"/>
    <b v="1"/>
    <x v="457"/>
    <n v="66.62"/>
    <b v="1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6"/>
    <x v="0"/>
    <x v="0"/>
    <s v="USD"/>
    <n v="1477841138"/>
    <n v="1475249138"/>
    <b v="1"/>
    <x v="458"/>
    <n v="104.99"/>
    <b v="1"/>
    <x v="7"/>
    <x v="33"/>
  </r>
  <r>
    <n v="2341"/>
    <s v="Cutting Edge Fitness Website (Canceled)"/>
    <s v="This website will serve as an interface to change lives and have a community routing for your success!"/>
    <x v="10"/>
    <n v="0"/>
    <x v="50"/>
    <x v="1"/>
    <x v="0"/>
    <s v="USD"/>
    <n v="1436729504"/>
    <n v="1434137504"/>
    <b v="0"/>
    <x v="78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50"/>
    <x v="1"/>
    <x v="0"/>
    <s v="USD"/>
    <n v="1412571600"/>
    <n v="1410799870"/>
    <b v="0"/>
    <x v="78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56"/>
    <x v="1"/>
    <x v="0"/>
    <s v="USD"/>
    <n v="1452282420"/>
    <n v="1447962505"/>
    <b v="0"/>
    <x v="29"/>
    <n v="300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50"/>
    <x v="1"/>
    <x v="5"/>
    <s v="CAD"/>
    <n v="1466789269"/>
    <n v="1464197269"/>
    <b v="0"/>
    <x v="29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50"/>
    <x v="1"/>
    <x v="0"/>
    <s v="USD"/>
    <n v="1427845140"/>
    <n v="1424822556"/>
    <b v="0"/>
    <x v="78"/>
    <n v="0"/>
    <b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50"/>
    <x v="1"/>
    <x v="0"/>
    <s v="USD"/>
    <n v="1476731431"/>
    <n v="1472843431"/>
    <b v="0"/>
    <x v="83"/>
    <n v="13"/>
    <b v="0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53"/>
    <x v="1"/>
    <x v="0"/>
    <s v="USD"/>
    <n v="1472135676"/>
    <n v="1469543676"/>
    <b v="0"/>
    <x v="29"/>
    <n v="15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50"/>
    <x v="1"/>
    <x v="0"/>
    <s v="USD"/>
    <n v="1456006938"/>
    <n v="1450822938"/>
    <b v="0"/>
    <x v="81"/>
    <n v="54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38"/>
    <n v="0"/>
    <x v="50"/>
    <x v="1"/>
    <x v="11"/>
    <s v="SEK"/>
    <n v="1439318228"/>
    <n v="1436812628"/>
    <b v="0"/>
    <x v="78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50"/>
    <x v="1"/>
    <x v="17"/>
    <s v="EUR"/>
    <n v="1483474370"/>
    <n v="1480882370"/>
    <b v="0"/>
    <x v="78"/>
    <n v="0"/>
    <b v="0"/>
    <x v="2"/>
    <x v="7"/>
  </r>
  <r>
    <n v="2351"/>
    <s v="NZ Auction site.  No listing or success fees. Only $2 p/m"/>
    <s v="Donate $30 or more and receive a free selfie stick."/>
    <x v="339"/>
    <n v="108"/>
    <x v="60"/>
    <x v="1"/>
    <x v="4"/>
    <s v="NZD"/>
    <n v="1430360739"/>
    <n v="1427768739"/>
    <b v="0"/>
    <x v="63"/>
    <n v="15.43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50"/>
    <x v="1"/>
    <x v="0"/>
    <s v="USD"/>
    <n v="1433603552"/>
    <n v="1428419552"/>
    <b v="0"/>
    <x v="78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50"/>
    <x v="1"/>
    <x v="0"/>
    <s v="USD"/>
    <n v="1429632822"/>
    <n v="1428596022"/>
    <b v="0"/>
    <x v="78"/>
    <n v="0"/>
    <b v="0"/>
    <x v="2"/>
    <x v="7"/>
  </r>
  <r>
    <n v="2354"/>
    <s v="Dissertation (Canceled)"/>
    <s v="Almost done with doctorate degree but need funding of $35,000 to complete research of project."/>
    <x v="19"/>
    <n v="25"/>
    <x v="50"/>
    <x v="1"/>
    <x v="0"/>
    <s v="USD"/>
    <n v="1420910460"/>
    <n v="1415726460"/>
    <b v="0"/>
    <x v="29"/>
    <n v="25"/>
    <b v="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60"/>
    <x v="1"/>
    <x v="2"/>
    <s v="AUD"/>
    <n v="1430604136"/>
    <n v="1428012136"/>
    <b v="0"/>
    <x v="84"/>
    <n v="27.5"/>
    <b v="0"/>
    <x v="2"/>
    <x v="7"/>
  </r>
  <r>
    <n v="2356"/>
    <s v="HardstyleUnited.com (Canceled)"/>
    <s v="HardstyleUnited.com The Global Hardstyle community. Your Hardstyle community."/>
    <x v="3"/>
    <n v="0"/>
    <x v="50"/>
    <x v="1"/>
    <x v="9"/>
    <s v="EUR"/>
    <n v="1433530104"/>
    <n v="1430938104"/>
    <b v="0"/>
    <x v="78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50"/>
    <x v="1"/>
    <x v="1"/>
    <s v="GBP"/>
    <n v="1445093578"/>
    <n v="1442501578"/>
    <b v="0"/>
    <x v="78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50"/>
    <x v="1"/>
    <x v="1"/>
    <s v="GBP"/>
    <n v="1422664740"/>
    <n v="1417818036"/>
    <b v="0"/>
    <x v="78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77"/>
    <x v="1"/>
    <x v="0"/>
    <s v="USD"/>
    <n v="1438616124"/>
    <n v="1433432124"/>
    <b v="0"/>
    <x v="83"/>
    <n v="367"/>
    <b v="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50"/>
    <x v="1"/>
    <x v="5"/>
    <s v="CAD"/>
    <n v="1454864280"/>
    <n v="1452272280"/>
    <b v="0"/>
    <x v="29"/>
    <n v="2"/>
    <b v="0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50"/>
    <x v="1"/>
    <x v="5"/>
    <s v="CAD"/>
    <n v="1462053600"/>
    <n v="1459975008"/>
    <b v="0"/>
    <x v="78"/>
    <n v="0"/>
    <b v="0"/>
    <x v="2"/>
    <x v="7"/>
  </r>
  <r>
    <n v="2362"/>
    <s v="Help CRB obtain 501(c)(3) status! (Canceled)"/>
    <s v="The Columbus Ruby Brigade has brought monthly ruby goodness and camaraderie to all participants."/>
    <x v="328"/>
    <n v="120"/>
    <x v="129"/>
    <x v="1"/>
    <x v="0"/>
    <s v="USD"/>
    <n v="1418315470"/>
    <n v="1415723470"/>
    <b v="0"/>
    <x v="84"/>
    <n v="60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50"/>
    <x v="1"/>
    <x v="0"/>
    <s v="USD"/>
    <n v="1451348200"/>
    <n v="1447460200"/>
    <b v="0"/>
    <x v="78"/>
    <n v="0"/>
    <b v="0"/>
    <x v="2"/>
    <x v="7"/>
  </r>
  <r>
    <n v="2364"/>
    <s v="Minecraft Server and Website Help (Name: Forge Realms)"/>
    <s v="Making a Minecraft server and Website and I need your help to fund it. Thanks in Advance!"/>
    <x v="340"/>
    <n v="0"/>
    <x v="50"/>
    <x v="1"/>
    <x v="0"/>
    <s v="USD"/>
    <n v="1445898356"/>
    <n v="1441146356"/>
    <b v="0"/>
    <x v="78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50"/>
    <x v="1"/>
    <x v="13"/>
    <s v="EUR"/>
    <n v="1453071600"/>
    <n v="1449596425"/>
    <b v="0"/>
    <x v="78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57"/>
    <x v="1"/>
    <x v="1"/>
    <s v="GBP"/>
    <n v="1445431533"/>
    <n v="1442839533"/>
    <b v="0"/>
    <x v="74"/>
    <n v="97.41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60"/>
    <x v="1"/>
    <x v="0"/>
    <s v="USD"/>
    <n v="1461622616"/>
    <n v="1456442216"/>
    <b v="0"/>
    <x v="25"/>
    <n v="47.86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50"/>
    <x v="1"/>
    <x v="0"/>
    <s v="USD"/>
    <n v="1429028365"/>
    <n v="1425143965"/>
    <b v="0"/>
    <x v="84"/>
    <n v="50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50"/>
    <x v="1"/>
    <x v="0"/>
    <s v="USD"/>
    <n v="1455132611"/>
    <n v="1452540611"/>
    <b v="0"/>
    <x v="78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50"/>
    <x v="1"/>
    <x v="0"/>
    <s v="USD"/>
    <n v="1418877141"/>
    <n v="1416285141"/>
    <b v="0"/>
    <x v="80"/>
    <n v="20.5"/>
    <b v="0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50"/>
    <x v="1"/>
    <x v="0"/>
    <s v="USD"/>
    <n v="1435257596"/>
    <n v="1432665596"/>
    <b v="0"/>
    <x v="78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56"/>
    <x v="1"/>
    <x v="2"/>
    <s v="AUD"/>
    <n v="1429839571"/>
    <n v="1427247571"/>
    <b v="0"/>
    <x v="79"/>
    <n v="30"/>
    <b v="0"/>
    <x v="2"/>
    <x v="7"/>
  </r>
  <r>
    <n v="2373"/>
    <s v="Cykelauktion.com (Canceled)"/>
    <s v="We want to create a safe marketplace for buying and selling bicycles."/>
    <x v="341"/>
    <n v="50"/>
    <x v="50"/>
    <x v="1"/>
    <x v="11"/>
    <s v="SEK"/>
    <n v="1440863624"/>
    <n v="1438271624"/>
    <b v="0"/>
    <x v="29"/>
    <n v="50"/>
    <b v="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50"/>
    <x v="1"/>
    <x v="0"/>
    <s v="USD"/>
    <n v="1423772060"/>
    <n v="1421180060"/>
    <b v="0"/>
    <x v="29"/>
    <n v="10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50"/>
    <x v="1"/>
    <x v="0"/>
    <s v="USD"/>
    <n v="1473451437"/>
    <n v="1470859437"/>
    <b v="0"/>
    <x v="78"/>
    <n v="0"/>
    <b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57"/>
    <x v="1"/>
    <x v="0"/>
    <s v="USD"/>
    <n v="1449785566"/>
    <n v="1447193566"/>
    <b v="0"/>
    <x v="80"/>
    <n v="81.58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50"/>
    <x v="1"/>
    <x v="5"/>
    <s v="CAD"/>
    <n v="1480110783"/>
    <n v="1477515183"/>
    <b v="0"/>
    <x v="78"/>
    <n v="0"/>
    <b v="0"/>
    <x v="2"/>
    <x v="7"/>
  </r>
  <r>
    <n v="2378"/>
    <s v="KEEPUP INC (Canceled)"/>
    <s v="KEEPUP allows you to extend your social circle by introducing you to new people via your friends."/>
    <x v="74"/>
    <n v="0"/>
    <x v="50"/>
    <x v="1"/>
    <x v="0"/>
    <s v="USD"/>
    <n v="1440548330"/>
    <n v="1438042730"/>
    <b v="0"/>
    <x v="78"/>
    <n v="0"/>
    <b v="0"/>
    <x v="2"/>
    <x v="7"/>
  </r>
  <r>
    <n v="2379"/>
    <s v="SelectCooks.com (Canceled)"/>
    <s v="Selectcooks.com is a community marketplace for people to list, find and hire chefs."/>
    <x v="11"/>
    <n v="0"/>
    <x v="50"/>
    <x v="1"/>
    <x v="0"/>
    <s v="USD"/>
    <n v="1444004616"/>
    <n v="1440116616"/>
    <b v="0"/>
    <x v="78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50"/>
    <x v="1"/>
    <x v="0"/>
    <s v="USD"/>
    <n v="1443726142"/>
    <n v="1441134142"/>
    <b v="0"/>
    <x v="83"/>
    <n v="18.329999999999998"/>
    <b v="0"/>
    <x v="2"/>
    <x v="7"/>
  </r>
  <r>
    <n v="2381"/>
    <s v="Cannabis Connection (Canceled)"/>
    <s v="Social Media Platform for the Marijuana Industry to create professionalism and a stable lasting market."/>
    <x v="342"/>
    <n v="1571"/>
    <x v="53"/>
    <x v="1"/>
    <x v="0"/>
    <s v="USD"/>
    <n v="1428704848"/>
    <n v="1426112848"/>
    <b v="0"/>
    <x v="63"/>
    <n v="224.43"/>
    <b v="0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56"/>
    <x v="1"/>
    <x v="0"/>
    <s v="USD"/>
    <n v="1438662603"/>
    <n v="1436502603"/>
    <b v="0"/>
    <x v="84"/>
    <n v="37.5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65"/>
    <x v="1"/>
    <x v="4"/>
    <s v="NZD"/>
    <n v="1424568107"/>
    <n v="1421976107"/>
    <b v="0"/>
    <x v="83"/>
    <n v="145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60"/>
    <x v="1"/>
    <x v="0"/>
    <s v="USD"/>
    <n v="1415932643"/>
    <n v="1413337043"/>
    <b v="0"/>
    <x v="22"/>
    <n v="1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60"/>
    <x v="1"/>
    <x v="0"/>
    <s v="USD"/>
    <n v="1438793432"/>
    <n v="1436201432"/>
    <b v="0"/>
    <x v="63"/>
    <n v="112.57"/>
    <b v="0"/>
    <x v="2"/>
    <x v="7"/>
  </r>
  <r>
    <n v="2386"/>
    <s v="Realjobmatch.com (Canceled)"/>
    <s v="Realjobmatch is not just a job search site but a matching site , matching the right jobseekers with the best jobs."/>
    <x v="11"/>
    <n v="0"/>
    <x v="50"/>
    <x v="1"/>
    <x v="5"/>
    <s v="CAD"/>
    <n v="1420920424"/>
    <n v="1415736424"/>
    <b v="0"/>
    <x v="78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60"/>
    <x v="1"/>
    <x v="0"/>
    <s v="USD"/>
    <n v="1469199740"/>
    <n v="1465311740"/>
    <b v="0"/>
    <x v="83"/>
    <n v="342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60"/>
    <x v="1"/>
    <x v="0"/>
    <s v="USD"/>
    <n v="1421350140"/>
    <n v="1418761759"/>
    <b v="0"/>
    <x v="22"/>
    <n v="57.8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50"/>
    <x v="1"/>
    <x v="6"/>
    <s v="EUR"/>
    <n v="1437861540"/>
    <n v="1435160452"/>
    <b v="0"/>
    <x v="29"/>
    <n v="30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3"/>
    <n v="0"/>
    <x v="50"/>
    <x v="1"/>
    <x v="2"/>
    <s v="AUD"/>
    <n v="1420352264"/>
    <n v="1416896264"/>
    <b v="0"/>
    <x v="78"/>
    <n v="0"/>
    <b v="0"/>
    <x v="2"/>
    <x v="7"/>
  </r>
  <r>
    <n v="2391"/>
    <s v="oToBOTS.com - Freedom from high cost auto repairs (Canceled)"/>
    <s v="Using the power of internet to help people save hundreds in car repair."/>
    <x v="22"/>
    <n v="25"/>
    <x v="50"/>
    <x v="1"/>
    <x v="0"/>
    <s v="USD"/>
    <n v="1427825044"/>
    <n v="1425236644"/>
    <b v="0"/>
    <x v="29"/>
    <n v="25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x v="284"/>
    <n v="0"/>
    <x v="50"/>
    <x v="1"/>
    <x v="0"/>
    <s v="USD"/>
    <n v="1446087223"/>
    <n v="1443495223"/>
    <b v="0"/>
    <x v="78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50"/>
    <x v="1"/>
    <x v="0"/>
    <s v="USD"/>
    <n v="1439048017"/>
    <n v="1436456017"/>
    <b v="0"/>
    <x v="29"/>
    <n v="50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50"/>
    <x v="1"/>
    <x v="17"/>
    <s v="EUR"/>
    <n v="1424940093"/>
    <n v="1422348093"/>
    <b v="0"/>
    <x v="84"/>
    <n v="1.5"/>
    <b v="0"/>
    <x v="2"/>
    <x v="7"/>
  </r>
  <r>
    <n v="2395"/>
    <s v="VENT it out (Canceled)"/>
    <s v="I am making a social website where people can anonymously or openly vent, All walks of life all over the world"/>
    <x v="286"/>
    <n v="0"/>
    <x v="50"/>
    <x v="1"/>
    <x v="0"/>
    <s v="USD"/>
    <n v="1484038620"/>
    <n v="1481597687"/>
    <b v="0"/>
    <x v="78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50"/>
    <x v="1"/>
    <x v="16"/>
    <s v="CHF"/>
    <n v="1444940558"/>
    <n v="1442348558"/>
    <b v="0"/>
    <x v="29"/>
    <n v="10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x v="344"/>
    <n v="0"/>
    <x v="50"/>
    <x v="1"/>
    <x v="0"/>
    <s v="USD"/>
    <n v="1420233256"/>
    <n v="1417641256"/>
    <b v="0"/>
    <x v="78"/>
    <n v="0"/>
    <b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50"/>
    <x v="1"/>
    <x v="0"/>
    <s v="USD"/>
    <n v="1435874384"/>
    <n v="1433282384"/>
    <b v="0"/>
    <x v="78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50"/>
    <x v="1"/>
    <x v="11"/>
    <s v="SEK"/>
    <n v="1418934506"/>
    <n v="1415910506"/>
    <b v="0"/>
    <x v="78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50"/>
    <x v="1"/>
    <x v="2"/>
    <s v="AUD"/>
    <n v="1460615164"/>
    <n v="1458023164"/>
    <b v="0"/>
    <x v="78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60"/>
    <x v="2"/>
    <x v="0"/>
    <s v="USD"/>
    <n v="1457207096"/>
    <n v="1452023096"/>
    <b v="0"/>
    <x v="82"/>
    <n v="22.33"/>
    <b v="0"/>
    <x v="7"/>
    <x v="19"/>
  </r>
  <r>
    <n v="2402"/>
    <s v="Cupcake Truck Unite"/>
    <s v="Small town, delicious treats, and a mobile truck"/>
    <x v="14"/>
    <n v="52"/>
    <x v="50"/>
    <x v="2"/>
    <x v="0"/>
    <s v="USD"/>
    <n v="1431533931"/>
    <n v="1428941931"/>
    <b v="0"/>
    <x v="29"/>
    <n v="52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123"/>
    <x v="2"/>
    <x v="1"/>
    <s v="GBP"/>
    <n v="1459368658"/>
    <n v="1454188258"/>
    <b v="0"/>
    <x v="8"/>
    <n v="16.829999999999998"/>
    <b v="0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50"/>
    <x v="2"/>
    <x v="0"/>
    <s v="USD"/>
    <n v="1451782607"/>
    <n v="1449190607"/>
    <b v="0"/>
    <x v="78"/>
    <n v="0"/>
    <b v="0"/>
    <x v="7"/>
    <x v="19"/>
  </r>
  <r>
    <n v="2405"/>
    <s v="JoyShtick Food Truck"/>
    <s v="We are the first gaming-themed food truck, bringing gourmet pub fare to the Jacksonville area."/>
    <x v="10"/>
    <n v="1126"/>
    <x v="61"/>
    <x v="2"/>
    <x v="0"/>
    <s v="USD"/>
    <n v="1472911375"/>
    <n v="1471096975"/>
    <b v="0"/>
    <x v="9"/>
    <n v="56.3"/>
    <b v="0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139"/>
    <x v="2"/>
    <x v="0"/>
    <s v="USD"/>
    <n v="1421635190"/>
    <n v="1418179190"/>
    <b v="0"/>
    <x v="38"/>
    <n v="84.0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78"/>
    <x v="2"/>
    <x v="0"/>
    <s v="USD"/>
    <n v="1428732000"/>
    <n v="1426772928"/>
    <b v="0"/>
    <x v="51"/>
    <n v="168.39"/>
    <b v="0"/>
    <x v="7"/>
    <x v="19"/>
  </r>
  <r>
    <n v="2408"/>
    <s v="Sabroso On Wheels"/>
    <s v="A US Army Vet trying to get a Peruvian food truck going! Really good Peruvian food now mobile!"/>
    <x v="36"/>
    <n v="30"/>
    <x v="50"/>
    <x v="2"/>
    <x v="0"/>
    <s v="USD"/>
    <n v="1415247757"/>
    <n v="1412652157"/>
    <b v="0"/>
    <x v="84"/>
    <n v="15"/>
    <b v="0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53"/>
    <x v="2"/>
    <x v="0"/>
    <s v="USD"/>
    <n v="1439931675"/>
    <n v="1437339675"/>
    <b v="0"/>
    <x v="79"/>
    <n v="76.67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50"/>
    <x v="2"/>
    <x v="2"/>
    <s v="AUD"/>
    <n v="1441619275"/>
    <n v="1439027275"/>
    <b v="0"/>
    <x v="78"/>
    <n v="0"/>
    <b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60"/>
    <x v="2"/>
    <x v="0"/>
    <s v="USD"/>
    <n v="1440524082"/>
    <n v="1437932082"/>
    <b v="0"/>
    <x v="83"/>
    <n v="50.3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50"/>
    <x v="2"/>
    <x v="6"/>
    <s v="EUR"/>
    <n v="1480185673"/>
    <n v="1476294073"/>
    <b v="0"/>
    <x v="78"/>
    <n v="0"/>
    <b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60"/>
    <x v="2"/>
    <x v="0"/>
    <s v="USD"/>
    <n v="1401579000"/>
    <n v="1398911882"/>
    <b v="0"/>
    <x v="83"/>
    <n v="8.3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56"/>
    <x v="2"/>
    <x v="0"/>
    <s v="USD"/>
    <n v="1440215940"/>
    <n v="1436805660"/>
    <b v="0"/>
    <x v="62"/>
    <n v="35.380000000000003"/>
    <b v="0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60"/>
    <x v="2"/>
    <x v="0"/>
    <s v="USD"/>
    <n v="1468615346"/>
    <n v="1466023346"/>
    <b v="0"/>
    <x v="79"/>
    <n v="55.83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50"/>
    <x v="2"/>
    <x v="0"/>
    <s v="USD"/>
    <n v="1426345200"/>
    <n v="1421343743"/>
    <b v="0"/>
    <x v="29"/>
    <n v="5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50"/>
    <x v="2"/>
    <x v="0"/>
    <s v="USD"/>
    <n v="1407705187"/>
    <n v="1405113187"/>
    <b v="0"/>
    <x v="78"/>
    <n v="0"/>
    <b v="0"/>
    <x v="7"/>
    <x v="19"/>
  </r>
  <r>
    <n v="2418"/>
    <s v="Mexican food truck"/>
    <s v="I want to start my food truck business."/>
    <x v="31"/>
    <n v="5"/>
    <x v="50"/>
    <x v="2"/>
    <x v="0"/>
    <s v="USD"/>
    <n v="1427225644"/>
    <n v="1422045244"/>
    <b v="0"/>
    <x v="81"/>
    <n v="1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50"/>
    <x v="2"/>
    <x v="0"/>
    <s v="USD"/>
    <n v="1424281389"/>
    <n v="1419097389"/>
    <b v="0"/>
    <x v="78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5"/>
    <n v="2501"/>
    <x v="77"/>
    <x v="2"/>
    <x v="0"/>
    <s v="USD"/>
    <n v="1415583695"/>
    <n v="1410396095"/>
    <b v="0"/>
    <x v="17"/>
    <n v="69.47"/>
    <b v="0"/>
    <x v="7"/>
    <x v="19"/>
  </r>
  <r>
    <n v="2421"/>
    <s v="hot dog cart"/>
    <s v="help me start Merrill's first hot dog cart in this empty lot"/>
    <x v="12"/>
    <n v="1"/>
    <x v="50"/>
    <x v="2"/>
    <x v="0"/>
    <s v="USD"/>
    <n v="1424536196"/>
    <n v="1421944196"/>
    <b v="0"/>
    <x v="29"/>
    <n v="1"/>
    <b v="0"/>
    <x v="7"/>
    <x v="19"/>
  </r>
  <r>
    <n v="2422"/>
    <s v="Help starting a family owned food truck"/>
    <s v="Family owned business serving BBQ and seafood to the public"/>
    <x v="2"/>
    <n v="1"/>
    <x v="50"/>
    <x v="2"/>
    <x v="0"/>
    <s v="USD"/>
    <n v="1426091036"/>
    <n v="1423502636"/>
    <b v="0"/>
    <x v="29"/>
    <n v="1"/>
    <b v="0"/>
    <x v="7"/>
    <x v="19"/>
  </r>
  <r>
    <n v="2423"/>
    <s v="FBTR BBQ"/>
    <s v="FBTR is a Texas-style, North Carolina based, homemade BBQ company looking to bring good meat to the masses."/>
    <x v="127"/>
    <n v="8"/>
    <x v="50"/>
    <x v="2"/>
    <x v="0"/>
    <s v="USD"/>
    <n v="1420044890"/>
    <n v="1417452890"/>
    <b v="0"/>
    <x v="29"/>
    <n v="8"/>
    <b v="0"/>
    <x v="7"/>
    <x v="19"/>
  </r>
  <r>
    <n v="2424"/>
    <s v="Lily and Memphs"/>
    <s v="Great and creative food from the heart in the form of a sweet food truck!"/>
    <x v="31"/>
    <n v="310"/>
    <x v="60"/>
    <x v="2"/>
    <x v="0"/>
    <s v="USD"/>
    <n v="1414445108"/>
    <n v="1411853108"/>
    <b v="0"/>
    <x v="82"/>
    <n v="34.44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50"/>
    <x v="2"/>
    <x v="0"/>
    <s v="USD"/>
    <n v="1464386640"/>
    <n v="1463090149"/>
    <b v="0"/>
    <x v="29"/>
    <n v="1"/>
    <b v="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50"/>
    <x v="2"/>
    <x v="0"/>
    <s v="USD"/>
    <n v="1439006692"/>
    <n v="1433822692"/>
    <b v="0"/>
    <x v="78"/>
    <n v="0"/>
    <b v="0"/>
    <x v="7"/>
    <x v="19"/>
  </r>
  <r>
    <n v="2427"/>
    <s v="Wraps in a snap. Fast lunch with a gourmet punch!"/>
    <s v="Fast and simple lunches for those on the go.  All (lunch) deals $10 or less."/>
    <x v="63"/>
    <n v="1"/>
    <x v="50"/>
    <x v="2"/>
    <x v="0"/>
    <s v="USD"/>
    <n v="1458715133"/>
    <n v="1455262733"/>
    <b v="0"/>
    <x v="29"/>
    <n v="1"/>
    <b v="0"/>
    <x v="7"/>
    <x v="19"/>
  </r>
  <r>
    <n v="2428"/>
    <s v="Premium Burgers"/>
    <s v="From Moo 2 You! We want to offer premium burgers to a taco flooded environment."/>
    <x v="19"/>
    <n v="1"/>
    <x v="50"/>
    <x v="2"/>
    <x v="0"/>
    <s v="USD"/>
    <n v="1426182551"/>
    <n v="1423594151"/>
    <b v="0"/>
    <x v="29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6"/>
    <n v="2005"/>
    <x v="60"/>
    <x v="2"/>
    <x v="10"/>
    <s v="NOK"/>
    <n v="1486313040"/>
    <n v="1483131966"/>
    <b v="0"/>
    <x v="80"/>
    <n v="501.25"/>
    <b v="0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60"/>
    <x v="2"/>
    <x v="0"/>
    <s v="USD"/>
    <n v="1455246504"/>
    <n v="1452654504"/>
    <b v="0"/>
    <x v="84"/>
    <n v="10.5"/>
    <b v="0"/>
    <x v="7"/>
    <x v="19"/>
  </r>
  <r>
    <n v="2431"/>
    <s v="Murphy's good eatin'"/>
    <s v="Go to Colorado and run a food truck with homemade food of all kinds."/>
    <x v="57"/>
    <n v="2"/>
    <x v="50"/>
    <x v="2"/>
    <x v="0"/>
    <s v="USD"/>
    <n v="1467080613"/>
    <n v="1461896613"/>
    <b v="0"/>
    <x v="84"/>
    <n v="1"/>
    <b v="0"/>
    <x v="7"/>
    <x v="19"/>
  </r>
  <r>
    <n v="2432"/>
    <s v="funding for bbq trailer"/>
    <s v="Looking to start competition cooking and need start-up help.  Offering brisket tasting to all contributors."/>
    <x v="32"/>
    <n v="2"/>
    <x v="50"/>
    <x v="2"/>
    <x v="0"/>
    <s v="USD"/>
    <n v="1425791697"/>
    <n v="1423199697"/>
    <b v="0"/>
    <x v="84"/>
    <n v="1"/>
    <b v="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50"/>
    <x v="2"/>
    <x v="0"/>
    <s v="USD"/>
    <n v="1456608943"/>
    <n v="1454016943"/>
    <b v="0"/>
    <x v="78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50"/>
    <x v="2"/>
    <x v="0"/>
    <s v="USD"/>
    <n v="1438662474"/>
    <n v="1435206474"/>
    <b v="0"/>
    <x v="84"/>
    <n v="13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50"/>
    <x v="2"/>
    <x v="11"/>
    <s v="SEK"/>
    <n v="1444027186"/>
    <n v="1441435186"/>
    <b v="0"/>
    <x v="80"/>
    <n v="306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7"/>
    <n v="45"/>
    <x v="50"/>
    <x v="2"/>
    <x v="5"/>
    <s v="CAD"/>
    <n v="1454078770"/>
    <n v="1448894770"/>
    <b v="0"/>
    <x v="84"/>
    <n v="22.5"/>
    <b v="0"/>
    <x v="7"/>
    <x v="19"/>
  </r>
  <r>
    <n v="2437"/>
    <s v="Cuppa Gumbos"/>
    <s v="Homemade Gumbo, Stews and Curry to be served hot and fresh everyday at any festival or concert we can attend."/>
    <x v="6"/>
    <n v="0"/>
    <x v="50"/>
    <x v="2"/>
    <x v="0"/>
    <s v="USD"/>
    <n v="1426615200"/>
    <n v="1422400188"/>
    <b v="0"/>
    <x v="78"/>
    <n v="0"/>
    <b v="0"/>
    <x v="7"/>
    <x v="19"/>
  </r>
  <r>
    <n v="2438"/>
    <s v="FOOD|Art"/>
    <s v="I'm starting a catering and food truck business of southern comfort food. My FOOD is my Art!  _x000a_Thanks for you help!"/>
    <x v="36"/>
    <n v="50"/>
    <x v="50"/>
    <x v="2"/>
    <x v="0"/>
    <s v="USD"/>
    <n v="1449529062"/>
    <n v="1444341462"/>
    <b v="0"/>
    <x v="29"/>
    <n v="50"/>
    <b v="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50"/>
    <x v="2"/>
    <x v="0"/>
    <s v="USD"/>
    <n v="1445197129"/>
    <n v="1442605129"/>
    <b v="0"/>
    <x v="78"/>
    <n v="0"/>
    <b v="0"/>
    <x v="7"/>
    <x v="19"/>
  </r>
  <r>
    <n v="2440"/>
    <s v="The first green Food Truck in Phnom Penh"/>
    <s v="Starting a entire clean energy food truck and set a new standard for Cambodia"/>
    <x v="10"/>
    <n v="10"/>
    <x v="50"/>
    <x v="2"/>
    <x v="18"/>
    <s v="EUR"/>
    <n v="1455399313"/>
    <n v="1452807313"/>
    <b v="0"/>
    <x v="84"/>
    <n v="5"/>
    <b v="0"/>
    <x v="7"/>
    <x v="19"/>
  </r>
  <r>
    <n v="2441"/>
    <s v="Bring Alchemy Pops to the People!"/>
    <s v="YOU can help Alchemy Pops POP up on a street near you!"/>
    <x v="51"/>
    <n v="8091"/>
    <x v="29"/>
    <x v="0"/>
    <x v="0"/>
    <s v="USD"/>
    <n v="1437627540"/>
    <n v="1435806054"/>
    <b v="0"/>
    <x v="280"/>
    <n v="74.23"/>
    <b v="1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9"/>
    <x v="0"/>
    <x v="0"/>
    <s v="USD"/>
    <n v="1426777228"/>
    <n v="1424188828"/>
    <b v="0"/>
    <x v="459"/>
    <n v="81.25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195"/>
    <x v="0"/>
    <x v="0"/>
    <s v="USD"/>
    <n v="1408114822"/>
    <n v="1405522822"/>
    <b v="0"/>
    <x v="409"/>
    <n v="130.22999999999999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15"/>
    <x v="0"/>
    <x v="0"/>
    <s v="USD"/>
    <n v="1464199591"/>
    <n v="1461607591"/>
    <b v="0"/>
    <x v="42"/>
    <n v="53.4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36"/>
    <x v="0"/>
    <x v="0"/>
    <s v="USD"/>
    <n v="1443242021"/>
    <n v="1440650021"/>
    <b v="0"/>
    <x v="248"/>
    <n v="75.13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239"/>
    <x v="0"/>
    <x v="0"/>
    <s v="USD"/>
    <n v="1480174071"/>
    <n v="1477578471"/>
    <b v="0"/>
    <x v="112"/>
    <n v="75.67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333"/>
    <x v="0"/>
    <x v="0"/>
    <s v="USD"/>
    <n v="1478923200"/>
    <n v="1476184593"/>
    <b v="0"/>
    <x v="152"/>
    <n v="31.69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29"/>
    <x v="0"/>
    <x v="0"/>
    <s v="USD"/>
    <n v="1472621760"/>
    <n v="1472110513"/>
    <b v="0"/>
    <x v="82"/>
    <n v="47.78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29"/>
    <x v="0"/>
    <x v="0"/>
    <s v="USD"/>
    <n v="1417321515"/>
    <n v="1414725915"/>
    <b v="0"/>
    <x v="148"/>
    <n v="9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21"/>
    <x v="0"/>
    <x v="0"/>
    <s v="USD"/>
    <n v="1414465860"/>
    <n v="1411177456"/>
    <b v="0"/>
    <x v="332"/>
    <n v="149.31"/>
    <b v="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41"/>
    <x v="0"/>
    <x v="0"/>
    <s v="USD"/>
    <n v="1488750490"/>
    <n v="1487022490"/>
    <b v="0"/>
    <x v="153"/>
    <n v="62.07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84"/>
    <x v="0"/>
    <x v="0"/>
    <s v="USD"/>
    <n v="1451430000"/>
    <n v="1448914500"/>
    <b v="0"/>
    <x v="41"/>
    <n v="53.4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19"/>
    <x v="0"/>
    <x v="0"/>
    <s v="USD"/>
    <n v="1486053409"/>
    <n v="1483461409"/>
    <b v="0"/>
    <x v="85"/>
    <n v="69.27"/>
    <b v="1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7"/>
    <x v="0"/>
    <x v="0"/>
    <s v="USD"/>
    <n v="1489207808"/>
    <n v="1486183808"/>
    <b v="0"/>
    <x v="208"/>
    <n v="271.51"/>
    <b v="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112"/>
    <x v="0"/>
    <x v="0"/>
    <s v="USD"/>
    <n v="1461177950"/>
    <n v="1458758750"/>
    <b v="0"/>
    <x v="38"/>
    <n v="34.130000000000003"/>
    <b v="1"/>
    <x v="7"/>
    <x v="33"/>
  </r>
  <r>
    <n v="2456"/>
    <s v="Beef Sticks to Chomp On!!"/>
    <s v="These beef sticks will make your taste buds dance with happiness. Plus they are healthier than most available today!"/>
    <x v="15"/>
    <n v="2713"/>
    <x v="141"/>
    <x v="0"/>
    <x v="0"/>
    <s v="USD"/>
    <n v="1488063839"/>
    <n v="1485471839"/>
    <b v="0"/>
    <x v="85"/>
    <n v="40.49"/>
    <b v="1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21"/>
    <x v="0"/>
    <x v="0"/>
    <s v="USD"/>
    <n v="1458826056"/>
    <n v="1456237656"/>
    <b v="0"/>
    <x v="204"/>
    <n v="189.76"/>
    <b v="1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5"/>
    <x v="0"/>
    <x v="0"/>
    <s v="USD"/>
    <n v="1465498800"/>
    <n v="1462481718"/>
    <b v="0"/>
    <x v="144"/>
    <n v="68.86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21"/>
    <x v="0"/>
    <x v="0"/>
    <s v="USD"/>
    <n v="1458742685"/>
    <n v="1454858285"/>
    <b v="0"/>
    <x v="460"/>
    <n v="108.78"/>
    <b v="1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7"/>
    <x v="0"/>
    <x v="0"/>
    <s v="USD"/>
    <n v="1483417020"/>
    <n v="1480480167"/>
    <b v="0"/>
    <x v="32"/>
    <n v="125.99"/>
    <b v="1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3"/>
    <x v="0"/>
    <x v="0"/>
    <s v="USD"/>
    <n v="1317438000"/>
    <n v="1314577097"/>
    <b v="0"/>
    <x v="48"/>
    <n v="90.52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38"/>
    <x v="0"/>
    <x v="0"/>
    <s v="USD"/>
    <n v="1342672096"/>
    <n v="1340944096"/>
    <b v="0"/>
    <x v="248"/>
    <n v="28.88"/>
    <b v="1"/>
    <x v="4"/>
    <x v="14"/>
  </r>
  <r>
    <n v="2463"/>
    <s v="Emma Ate the Lion &quot;Songs Two Count Too&quot;"/>
    <s v="Emma Ate The Lion's debut full length album"/>
    <x v="13"/>
    <n v="2325"/>
    <x v="31"/>
    <x v="0"/>
    <x v="0"/>
    <s v="USD"/>
    <n v="1366138800"/>
    <n v="1362710425"/>
    <b v="0"/>
    <x v="11"/>
    <n v="31"/>
    <b v="1"/>
    <x v="4"/>
    <x v="14"/>
  </r>
  <r>
    <n v="2464"/>
    <s v="The Enemy Feathers NEW EP"/>
    <s v="The Enemy Feathers are passing the proverbial hat to see if we can raise enough money to complete Our NEW EP"/>
    <x v="13"/>
    <n v="2222"/>
    <x v="38"/>
    <x v="0"/>
    <x v="5"/>
    <s v="CAD"/>
    <n v="1443641340"/>
    <n v="1441143397"/>
    <b v="0"/>
    <x v="68"/>
    <n v="51.67"/>
    <b v="1"/>
    <x v="4"/>
    <x v="14"/>
  </r>
  <r>
    <n v="2465"/>
    <s v="The Lion Oh My - Our first full length release"/>
    <s v="An indie band from Spokane, WA looking to master and package their first full length album."/>
    <x v="176"/>
    <n v="1261"/>
    <x v="144"/>
    <x v="0"/>
    <x v="0"/>
    <s v="USD"/>
    <n v="1348420548"/>
    <n v="1345828548"/>
    <b v="0"/>
    <x v="53"/>
    <n v="26.27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8"/>
    <x v="0"/>
    <x v="0"/>
    <s v="USD"/>
    <n v="1368066453"/>
    <n v="1365474453"/>
    <b v="0"/>
    <x v="47"/>
    <n v="48.08"/>
    <b v="1"/>
    <x v="4"/>
    <x v="14"/>
  </r>
  <r>
    <n v="2467"/>
    <s v="Nature Boy Explorer EP"/>
    <s v="We've finished our first EP and we're taking it on the road in three weeks! Help us fund manufacturing?"/>
    <x v="28"/>
    <n v="1185"/>
    <x v="17"/>
    <x v="0"/>
    <x v="0"/>
    <s v="USD"/>
    <n v="1336669200"/>
    <n v="1335473931"/>
    <b v="0"/>
    <x v="68"/>
    <n v="27.56"/>
    <b v="1"/>
    <x v="4"/>
    <x v="14"/>
  </r>
  <r>
    <n v="2468"/>
    <s v="New &quot;Jesse Denaro&quot; Album!"/>
    <s v="Please donate, support &amp; share this project so that I may be able to record my new EP this fall!"/>
    <x v="13"/>
    <n v="2144.34"/>
    <x v="13"/>
    <x v="0"/>
    <x v="0"/>
    <s v="USD"/>
    <n v="1351400400"/>
    <n v="1348285321"/>
    <b v="0"/>
    <x v="6"/>
    <n v="36.97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35"/>
    <x v="0"/>
    <x v="0"/>
    <s v="USD"/>
    <n v="1297160329"/>
    <n v="1295000329"/>
    <b v="0"/>
    <x v="5"/>
    <n v="29.02"/>
    <b v="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33"/>
    <x v="0"/>
    <x v="0"/>
    <s v="USD"/>
    <n v="1337824055"/>
    <n v="1335232055"/>
    <b v="0"/>
    <x v="17"/>
    <n v="28.6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30"/>
    <x v="0"/>
    <x v="0"/>
    <s v="USD"/>
    <n v="1327535392"/>
    <n v="1324079392"/>
    <b v="0"/>
    <x v="57"/>
    <n v="37.65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104"/>
    <x v="0"/>
    <x v="0"/>
    <s v="USD"/>
    <n v="1283562180"/>
    <n v="1277433980"/>
    <b v="0"/>
    <x v="201"/>
    <n v="97.9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8"/>
    <x v="0"/>
    <x v="0"/>
    <s v="USD"/>
    <n v="1352573869"/>
    <n v="1349978269"/>
    <b v="0"/>
    <x v="5"/>
    <n v="42.55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8"/>
    <x v="0"/>
    <x v="0"/>
    <s v="USD"/>
    <n v="1286756176"/>
    <n v="1282868176"/>
    <b v="0"/>
    <x v="44"/>
    <n v="131.58000000000001"/>
    <b v="1"/>
    <x v="4"/>
    <x v="14"/>
  </r>
  <r>
    <n v="2475"/>
    <s v="BRANDTSON - &quot;Send Us A Signal&quot; Vinyl LP"/>
    <s v="Help BRANDTSON and DREAMOVERrecords press their 2004 record, &quot;Send Us A Signal&quot;."/>
    <x v="30"/>
    <n v="2618"/>
    <x v="2"/>
    <x v="0"/>
    <x v="0"/>
    <s v="USD"/>
    <n v="1278799200"/>
    <n v="1273647255"/>
    <b v="0"/>
    <x v="75"/>
    <n v="32.32"/>
    <b v="1"/>
    <x v="4"/>
    <x v="14"/>
  </r>
  <r>
    <n v="2476"/>
    <s v="Arts &amp; Crafts"/>
    <s v="Eleven songs, the accumulation of several memorable occurrences in a sleepy town; stories of fiction &amp; fact."/>
    <x v="50"/>
    <n v="3360.72"/>
    <x v="2"/>
    <x v="0"/>
    <x v="0"/>
    <s v="USD"/>
    <n v="1415004770"/>
    <n v="1412149970"/>
    <b v="0"/>
    <x v="165"/>
    <n v="61.1"/>
    <b v="1"/>
    <x v="4"/>
    <x v="14"/>
  </r>
  <r>
    <n v="2477"/>
    <s v="Debut Album"/>
    <s v="Releasing my first album in August, and I need your help in order to get it done!"/>
    <x v="47"/>
    <n v="1285"/>
    <x v="193"/>
    <x v="0"/>
    <x v="0"/>
    <s v="USD"/>
    <n v="1344789345"/>
    <n v="1340901345"/>
    <b v="0"/>
    <x v="14"/>
    <n v="31.34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30"/>
    <x v="0"/>
    <x v="0"/>
    <s v="USD"/>
    <n v="1358117313"/>
    <n v="1355525313"/>
    <b v="0"/>
    <x v="1"/>
    <n v="129.11000000000001"/>
    <b v="1"/>
    <x v="4"/>
    <x v="14"/>
  </r>
  <r>
    <n v="2479"/>
    <s v="FUEL FAKE NATIVES"/>
    <s v="Fake Natives is headed on tour this summer. Help them fill their tank with fossil fuels."/>
    <x v="43"/>
    <n v="400.33"/>
    <x v="18"/>
    <x v="0"/>
    <x v="0"/>
    <s v="USD"/>
    <n v="1343440800"/>
    <n v="1342545994"/>
    <b v="0"/>
    <x v="38"/>
    <n v="25.02"/>
    <b v="1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8"/>
    <x v="0"/>
    <x v="0"/>
    <s v="USD"/>
    <n v="1444516084"/>
    <n v="1439332084"/>
    <b v="0"/>
    <x v="22"/>
    <n v="250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40"/>
    <x v="0"/>
    <x v="0"/>
    <s v="USD"/>
    <n v="1335799808"/>
    <n v="1333207808"/>
    <b v="0"/>
    <x v="195"/>
    <n v="47.54"/>
    <b v="1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8"/>
    <x v="0"/>
    <x v="0"/>
    <s v="USD"/>
    <n v="1312224383"/>
    <n v="1308336383"/>
    <b v="0"/>
    <x v="20"/>
    <n v="40.04"/>
    <b v="1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35"/>
    <x v="0"/>
    <x v="0"/>
    <s v="USD"/>
    <n v="1335891603"/>
    <n v="1330711203"/>
    <b v="0"/>
    <x v="10"/>
    <n v="65.84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17"/>
    <x v="0"/>
    <x v="0"/>
    <s v="USD"/>
    <n v="1316124003"/>
    <n v="1313532003"/>
    <b v="0"/>
    <x v="240"/>
    <n v="46.4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33"/>
    <x v="0"/>
    <x v="0"/>
    <s v="USD"/>
    <n v="1318463879"/>
    <n v="1315439879"/>
    <b v="0"/>
    <x v="14"/>
    <n v="50.37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334"/>
    <x v="0"/>
    <x v="0"/>
    <s v="USD"/>
    <n v="1335113976"/>
    <n v="1332521976"/>
    <b v="0"/>
    <x v="209"/>
    <n v="26.57"/>
    <b v="1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8"/>
    <x v="0"/>
    <x v="0"/>
    <s v="USD"/>
    <n v="1338083997"/>
    <n v="1335491997"/>
    <b v="0"/>
    <x v="44"/>
    <n v="39.49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13"/>
    <x v="0"/>
    <x v="0"/>
    <s v="USD"/>
    <n v="1321459908"/>
    <n v="1318864308"/>
    <b v="0"/>
    <x v="71"/>
    <n v="49.2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84"/>
    <x v="0"/>
    <x v="0"/>
    <s v="USD"/>
    <n v="1368117239"/>
    <n v="1365525239"/>
    <b v="0"/>
    <x v="11"/>
    <n v="62.38"/>
    <b v="1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10"/>
    <x v="0"/>
    <x v="0"/>
    <s v="USD"/>
    <n v="1340429276"/>
    <n v="1335245276"/>
    <b v="0"/>
    <x v="38"/>
    <n v="37.94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33"/>
    <x v="0"/>
    <x v="0"/>
    <s v="USD"/>
    <n v="1295142660"/>
    <n v="1293739714"/>
    <b v="0"/>
    <x v="73"/>
    <n v="51.6"/>
    <b v="1"/>
    <x v="4"/>
    <x v="14"/>
  </r>
  <r>
    <n v="2492"/>
    <s v="SUPER NICE EP 2012"/>
    <s v="We're a band from Hawaii trying to produce our first EP and we need help!"/>
    <x v="20"/>
    <n v="750"/>
    <x v="105"/>
    <x v="0"/>
    <x v="0"/>
    <s v="USD"/>
    <n v="1339840740"/>
    <n v="1335397188"/>
    <b v="0"/>
    <x v="74"/>
    <n v="27.78"/>
    <b v="1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32"/>
    <x v="0"/>
    <x v="0"/>
    <s v="USD"/>
    <n v="1367208140"/>
    <n v="1363320140"/>
    <b v="0"/>
    <x v="461"/>
    <n v="99.38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7"/>
    <x v="0"/>
    <x v="0"/>
    <s v="USD"/>
    <n v="1337786944"/>
    <n v="1335194944"/>
    <b v="0"/>
    <x v="70"/>
    <n v="38.85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30"/>
    <x v="0"/>
    <x v="0"/>
    <s v="USD"/>
    <n v="1339022575"/>
    <n v="1336430575"/>
    <b v="0"/>
    <x v="288"/>
    <n v="45.55"/>
    <b v="1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8"/>
    <x v="0"/>
    <x v="0"/>
    <s v="USD"/>
    <n v="1364597692"/>
    <n v="1361577292"/>
    <b v="0"/>
    <x v="73"/>
    <n v="60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40"/>
    <x v="0"/>
    <x v="0"/>
    <s v="USD"/>
    <n v="1312578338"/>
    <n v="1309986338"/>
    <b v="0"/>
    <x v="66"/>
    <n v="80.55"/>
    <b v="1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6"/>
    <x v="0"/>
    <x v="0"/>
    <s v="USD"/>
    <n v="1422400387"/>
    <n v="1421190787"/>
    <b v="0"/>
    <x v="9"/>
    <n v="52.8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195"/>
    <x v="0"/>
    <x v="0"/>
    <s v="USD"/>
    <n v="1356976800"/>
    <n v="1352820837"/>
    <b v="0"/>
    <x v="203"/>
    <n v="47.68"/>
    <b v="1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40"/>
    <x v="0"/>
    <x v="0"/>
    <s v="USD"/>
    <n v="1340476375"/>
    <n v="1337884375"/>
    <b v="0"/>
    <x v="60"/>
    <n v="23.45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56"/>
    <x v="2"/>
    <x v="5"/>
    <s v="CAD"/>
    <n v="1443379104"/>
    <n v="1440787104"/>
    <b v="0"/>
    <x v="63"/>
    <n v="40.14"/>
    <b v="0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50"/>
    <x v="2"/>
    <x v="0"/>
    <s v="USD"/>
    <n v="1411328918"/>
    <n v="1407440918"/>
    <b v="0"/>
    <x v="81"/>
    <n v="17.2"/>
    <b v="0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50"/>
    <x v="2"/>
    <x v="0"/>
    <s v="USD"/>
    <n v="1465333560"/>
    <n v="1462743308"/>
    <b v="0"/>
    <x v="78"/>
    <n v="0"/>
    <b v="0"/>
    <x v="7"/>
    <x v="34"/>
  </r>
  <r>
    <n v="2504"/>
    <s v="Halal Restaurant and Internet Cafe"/>
    <s v="Halal Restaurant and Internet Cafe 20 percent of profits will go to building masjids."/>
    <x v="19"/>
    <n v="0"/>
    <x v="50"/>
    <x v="2"/>
    <x v="0"/>
    <s v="USD"/>
    <n v="1416014534"/>
    <n v="1413418934"/>
    <b v="0"/>
    <x v="78"/>
    <n v="0"/>
    <b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50"/>
    <x v="2"/>
    <x v="0"/>
    <s v="USD"/>
    <n v="1426292416"/>
    <n v="1423704016"/>
    <b v="0"/>
    <x v="78"/>
    <n v="0"/>
    <b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60"/>
    <x v="2"/>
    <x v="1"/>
    <s v="GBP"/>
    <n v="1443906000"/>
    <n v="1441955269"/>
    <b v="0"/>
    <x v="84"/>
    <n v="15"/>
    <b v="0"/>
    <x v="7"/>
    <x v="34"/>
  </r>
  <r>
    <n v="2507"/>
    <s v="Help Cafe Talavera get a New Kitchen!"/>
    <s v="Unique dishes for a unique city!."/>
    <x v="348"/>
    <n v="0"/>
    <x v="50"/>
    <x v="2"/>
    <x v="0"/>
    <s v="USD"/>
    <n v="1431308704"/>
    <n v="1428716704"/>
    <b v="0"/>
    <x v="78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50"/>
    <x v="2"/>
    <x v="0"/>
    <s v="USD"/>
    <n v="1408056634"/>
    <n v="1405464634"/>
    <b v="0"/>
    <x v="78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60"/>
    <x v="2"/>
    <x v="1"/>
    <s v="GBP"/>
    <n v="1429554349"/>
    <n v="1424719549"/>
    <b v="0"/>
    <x v="33"/>
    <n v="35.71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50"/>
    <x v="2"/>
    <x v="0"/>
    <s v="USD"/>
    <n v="1431647772"/>
    <n v="1426463772"/>
    <b v="0"/>
    <x v="84"/>
    <n v="37.5"/>
    <b v="0"/>
    <x v="7"/>
    <x v="34"/>
  </r>
  <r>
    <n v="2511"/>
    <s v="loluli's"/>
    <s v="Fresh Fast Food. A bbq ramen bar thats healthy, tasty and made to order right in front of your eyes....... From flame to bowl"/>
    <x v="57"/>
    <n v="0"/>
    <x v="50"/>
    <x v="2"/>
    <x v="1"/>
    <s v="GBP"/>
    <n v="1454323413"/>
    <n v="1451731413"/>
    <b v="0"/>
    <x v="78"/>
    <n v="0"/>
    <b v="0"/>
    <x v="7"/>
    <x v="34"/>
  </r>
  <r>
    <n v="2512"/>
    <s v="Somethin' Tasty"/>
    <s v="Somethin' Tasty is a unique coffee, pastry &amp; retail store. We consign from all local sources: pottery, glass &amp; art."/>
    <x v="146"/>
    <n v="0"/>
    <x v="50"/>
    <x v="2"/>
    <x v="0"/>
    <s v="USD"/>
    <n v="1418504561"/>
    <n v="1417208561"/>
    <b v="0"/>
    <x v="78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50"/>
    <x v="2"/>
    <x v="12"/>
    <s v="EUR"/>
    <n v="1488067789"/>
    <n v="1482883789"/>
    <b v="0"/>
    <x v="78"/>
    <n v="0"/>
    <b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53"/>
    <x v="2"/>
    <x v="0"/>
    <s v="USD"/>
    <n v="1408526477"/>
    <n v="1407057677"/>
    <b v="0"/>
    <x v="80"/>
    <n v="52.5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118"/>
    <x v="2"/>
    <x v="0"/>
    <s v="USD"/>
    <n v="1424635753"/>
    <n v="1422043753"/>
    <b v="0"/>
    <x v="8"/>
    <n v="77.5"/>
    <b v="0"/>
    <x v="7"/>
    <x v="34"/>
  </r>
  <r>
    <n v="2516"/>
    <s v="Morning Glory"/>
    <s v="Hi, everyone my name is Alex, and i want to create not just a cafe spot, but a place that gives everyone a nice warm homey feeling."/>
    <x v="29"/>
    <n v="0"/>
    <x v="50"/>
    <x v="2"/>
    <x v="0"/>
    <s v="USD"/>
    <n v="1417279252"/>
    <n v="1414683652"/>
    <b v="0"/>
    <x v="78"/>
    <n v="0"/>
    <b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54"/>
    <x v="2"/>
    <x v="5"/>
    <s v="CAD"/>
    <n v="1426788930"/>
    <n v="1424200530"/>
    <b v="0"/>
    <x v="51"/>
    <n v="53.55"/>
    <b v="0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50"/>
    <x v="2"/>
    <x v="0"/>
    <s v="USD"/>
    <n v="1415899228"/>
    <n v="1413303628"/>
    <b v="0"/>
    <x v="78"/>
    <n v="0"/>
    <b v="0"/>
    <x v="7"/>
    <x v="34"/>
  </r>
  <r>
    <n v="2519"/>
    <s v="Kelli's Kitchen"/>
    <s v="Better than your mom's, better than Cracker Barrel, only at Kelli's Kitchen (all from scratch)."/>
    <x v="60"/>
    <n v="65"/>
    <x v="50"/>
    <x v="2"/>
    <x v="0"/>
    <s v="USD"/>
    <n v="1405741404"/>
    <n v="1403149404"/>
    <b v="0"/>
    <x v="80"/>
    <n v="16.25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50"/>
    <x v="2"/>
    <x v="0"/>
    <s v="USD"/>
    <n v="1476559260"/>
    <n v="1472567085"/>
    <b v="0"/>
    <x v="78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15"/>
    <x v="0"/>
    <x v="0"/>
    <s v="USD"/>
    <n v="1444778021"/>
    <n v="1442963621"/>
    <b v="0"/>
    <x v="462"/>
    <n v="103.68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8"/>
    <x v="0"/>
    <x v="0"/>
    <s v="USD"/>
    <n v="1461336720"/>
    <n v="1459431960"/>
    <b v="0"/>
    <x v="74"/>
    <n v="185.19"/>
    <b v="1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94"/>
    <x v="0"/>
    <x v="0"/>
    <s v="USD"/>
    <n v="1416270292"/>
    <n v="1413674692"/>
    <b v="0"/>
    <x v="55"/>
    <n v="54.15"/>
    <b v="1"/>
    <x v="4"/>
    <x v="35"/>
  </r>
  <r>
    <n v="2524"/>
    <s v="Les Bostonades' First CD"/>
    <s v="We're bringing some of our favorite music from the past 10 years to disc for the first time ever."/>
    <x v="51"/>
    <n v="7620"/>
    <x v="21"/>
    <x v="0"/>
    <x v="0"/>
    <s v="USD"/>
    <n v="1419136200"/>
    <n v="1416338557"/>
    <b v="0"/>
    <x v="68"/>
    <n v="177.21"/>
    <b v="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8"/>
    <x v="0"/>
    <x v="0"/>
    <s v="USD"/>
    <n v="1340914571"/>
    <n v="1338322571"/>
    <b v="0"/>
    <x v="144"/>
    <n v="100.33"/>
    <b v="1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40"/>
    <x v="0"/>
    <x v="0"/>
    <s v="USD"/>
    <n v="1418014740"/>
    <n v="1415585474"/>
    <b v="0"/>
    <x v="51"/>
    <n v="136.91"/>
    <b v="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21"/>
    <x v="0"/>
    <x v="0"/>
    <s v="USD"/>
    <n v="1382068740"/>
    <n v="1380477691"/>
    <b v="0"/>
    <x v="26"/>
    <n v="57.54"/>
    <b v="1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13"/>
    <x v="0"/>
    <x v="1"/>
    <s v="GBP"/>
    <n v="1440068400"/>
    <n v="1438459303"/>
    <b v="0"/>
    <x v="75"/>
    <n v="52.96"/>
    <b v="1"/>
    <x v="4"/>
    <x v="35"/>
  </r>
  <r>
    <n v="2529"/>
    <s v="UrbanArias is DC's Contemporary Opera Company"/>
    <s v="Opera. Short. New."/>
    <x v="12"/>
    <n v="6257"/>
    <x v="3"/>
    <x v="0"/>
    <x v="0"/>
    <s v="USD"/>
    <n v="1332636975"/>
    <n v="1328752575"/>
    <b v="0"/>
    <x v="88"/>
    <n v="82.33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8"/>
    <x v="0"/>
    <x v="0"/>
    <s v="USD"/>
    <n v="1429505400"/>
    <n v="1426711505"/>
    <b v="0"/>
    <x v="53"/>
    <n v="135.41999999999999"/>
    <b v="1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8"/>
    <x v="0"/>
    <x v="0"/>
    <s v="USD"/>
    <n v="1439611140"/>
    <n v="1437668354"/>
    <b v="0"/>
    <x v="42"/>
    <n v="74.069999999999993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9"/>
    <x v="0"/>
    <x v="0"/>
    <s v="USD"/>
    <n v="1345148566"/>
    <n v="1342556566"/>
    <b v="0"/>
    <x v="65"/>
    <n v="84.08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38"/>
    <x v="0"/>
    <x v="0"/>
    <s v="USD"/>
    <n v="1362160868"/>
    <n v="1359568911"/>
    <b v="0"/>
    <x v="327"/>
    <n v="61.03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2"/>
    <x v="0"/>
    <x v="0"/>
    <s v="USD"/>
    <n v="1262325600"/>
    <n v="1257871712"/>
    <b v="0"/>
    <x v="25"/>
    <n v="150"/>
    <b v="1"/>
    <x v="4"/>
    <x v="35"/>
  </r>
  <r>
    <n v="2535"/>
    <s v="Mark Hayes Requiem Recording"/>
    <s v="Mark Hayes: Requiem Recording"/>
    <x v="22"/>
    <n v="20755"/>
    <x v="3"/>
    <x v="0"/>
    <x v="0"/>
    <s v="USD"/>
    <n v="1417463945"/>
    <n v="1414781945"/>
    <b v="0"/>
    <x v="76"/>
    <n v="266.08999999999997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31"/>
    <x v="0"/>
    <x v="0"/>
    <s v="USD"/>
    <n v="1375151566"/>
    <n v="1373337166"/>
    <b v="0"/>
    <x v="80"/>
    <n v="7.25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5"/>
    <x v="0"/>
    <x v="0"/>
    <s v="USD"/>
    <n v="1312212855"/>
    <n v="1307028855"/>
    <b v="0"/>
    <x v="202"/>
    <n v="100"/>
    <b v="1"/>
    <x v="4"/>
    <x v="35"/>
  </r>
  <r>
    <n v="2538"/>
    <s v="Me, Myself and Albinoni"/>
    <s v="I will record 2 of Tomaso Albinoni's concertos for 2 oboes playing both parts myself."/>
    <x v="102"/>
    <n v="20343.169999999998"/>
    <x v="40"/>
    <x v="0"/>
    <x v="0"/>
    <s v="USD"/>
    <n v="1361681940"/>
    <n v="1359029661"/>
    <b v="0"/>
    <x v="333"/>
    <n v="109.96"/>
    <b v="1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8"/>
    <x v="0"/>
    <x v="0"/>
    <s v="USD"/>
    <n v="1422913152"/>
    <n v="1417729152"/>
    <b v="0"/>
    <x v="211"/>
    <n v="169.92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33"/>
    <x v="0"/>
    <x v="0"/>
    <s v="USD"/>
    <n v="1319904721"/>
    <n v="1314720721"/>
    <b v="0"/>
    <x v="74"/>
    <n v="95.74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13"/>
    <x v="0"/>
    <x v="1"/>
    <s v="GBP"/>
    <n v="1380192418"/>
    <n v="1375008418"/>
    <b v="0"/>
    <x v="287"/>
    <n v="59.46"/>
    <b v="1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3"/>
    <x v="0"/>
    <x v="0"/>
    <s v="USD"/>
    <n v="1380599940"/>
    <n v="1377252857"/>
    <b v="0"/>
    <x v="62"/>
    <n v="55.77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94"/>
    <x v="0"/>
    <x v="0"/>
    <s v="USD"/>
    <n v="1293937200"/>
    <n v="1291257298"/>
    <b v="0"/>
    <x v="62"/>
    <n v="30.08"/>
    <b v="1"/>
    <x v="4"/>
    <x v="35"/>
  </r>
  <r>
    <n v="2544"/>
    <s v="Singing City Children's Choir"/>
    <s v="Bringing choral music and performance opportunities to under-served youth in West Philadelphia"/>
    <x v="10"/>
    <n v="5041"/>
    <x v="7"/>
    <x v="0"/>
    <x v="0"/>
    <s v="USD"/>
    <n v="1341750569"/>
    <n v="1339158569"/>
    <b v="0"/>
    <x v="7"/>
    <n v="88.44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228"/>
    <x v="0"/>
    <x v="0"/>
    <s v="USD"/>
    <n v="1424997000"/>
    <n v="1421983138"/>
    <b v="0"/>
    <x v="42"/>
    <n v="64.03"/>
    <b v="1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20"/>
    <x v="0"/>
    <x v="0"/>
    <s v="USD"/>
    <n v="1380949200"/>
    <n v="1378586179"/>
    <b v="0"/>
    <x v="71"/>
    <n v="60.15"/>
    <b v="1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28"/>
    <x v="0"/>
    <x v="0"/>
    <s v="USD"/>
    <n v="1333560803"/>
    <n v="1330972403"/>
    <b v="0"/>
    <x v="179"/>
    <n v="49.19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21"/>
    <x v="0"/>
    <x v="6"/>
    <s v="EUR"/>
    <n v="1475209620"/>
    <n v="1473087637"/>
    <b v="0"/>
    <x v="77"/>
    <n v="165.16"/>
    <b v="1"/>
    <x v="4"/>
    <x v="35"/>
  </r>
  <r>
    <n v="2549"/>
    <s v="The Miller's Wife, a new opera"/>
    <s v="A new opera in English by Mike Christie to be premiÃ¨red at the Arcola Theatre, London UK from 14th-17th August 2013."/>
    <x v="349"/>
    <n v="1614"/>
    <x v="33"/>
    <x v="0"/>
    <x v="1"/>
    <s v="GBP"/>
    <n v="1370019600"/>
    <n v="1366999870"/>
    <b v="0"/>
    <x v="77"/>
    <n v="43.62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7"/>
    <x v="0"/>
    <x v="0"/>
    <s v="USD"/>
    <n v="1444276740"/>
    <n v="1439392406"/>
    <b v="0"/>
    <x v="3"/>
    <n v="43.7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0"/>
    <n v="3775.5"/>
    <x v="33"/>
    <x v="0"/>
    <x v="0"/>
    <s v="USD"/>
    <n v="1332362880"/>
    <n v="1329890585"/>
    <b v="0"/>
    <x v="66"/>
    <n v="67.42"/>
    <b v="1"/>
    <x v="4"/>
    <x v="35"/>
  </r>
  <r>
    <n v="2552"/>
    <s v="DAVID, The Oratorio"/>
    <s v="World Premiere of a new oratorio with chorus, soloists, and orchestra, based on the Old Testament king and prophet, DAVID"/>
    <x v="9"/>
    <n v="3195"/>
    <x v="13"/>
    <x v="0"/>
    <x v="0"/>
    <s v="USD"/>
    <n v="1488741981"/>
    <n v="1486149981"/>
    <b v="0"/>
    <x v="59"/>
    <n v="177.5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94"/>
    <x v="0"/>
    <x v="0"/>
    <s v="USD"/>
    <n v="1348202807"/>
    <n v="1343018807"/>
    <b v="0"/>
    <x v="65"/>
    <n v="38.880000000000003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4"/>
    <x v="0"/>
    <x v="0"/>
    <s v="USD"/>
    <n v="1433131140"/>
    <n v="1430445163"/>
    <b v="0"/>
    <x v="85"/>
    <n v="54.99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13"/>
    <x v="0"/>
    <x v="0"/>
    <s v="USD"/>
    <n v="1338219793"/>
    <n v="1335541393"/>
    <b v="0"/>
    <x v="2"/>
    <n v="61.34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1"/>
    <n v="786"/>
    <x v="6"/>
    <x v="0"/>
    <x v="0"/>
    <s v="USD"/>
    <n v="1356392857"/>
    <n v="1352504857"/>
    <b v="0"/>
    <x v="69"/>
    <n v="23.12"/>
    <b v="1"/>
    <x v="4"/>
    <x v="35"/>
  </r>
  <r>
    <n v="2557"/>
    <s v="European Tour"/>
    <s v="Raising money for our concert tour of Switzerland and Germany in June/July 2014"/>
    <x v="42"/>
    <n v="1066"/>
    <x v="90"/>
    <x v="0"/>
    <x v="1"/>
    <s v="GBP"/>
    <n v="1400176386"/>
    <n v="1397584386"/>
    <b v="0"/>
    <x v="17"/>
    <n v="29.61"/>
    <b v="1"/>
    <x v="4"/>
    <x v="35"/>
  </r>
  <r>
    <n v="2558"/>
    <s v="Hopkins Sinfonia 2015 Season"/>
    <s v="The Hopkins Sinfonia is looking for your support to run our 2015 Season made up of five concerts."/>
    <x v="21"/>
    <n v="1361"/>
    <x v="15"/>
    <x v="0"/>
    <x v="2"/>
    <s v="AUD"/>
    <n v="1430488740"/>
    <n v="1427747906"/>
    <b v="0"/>
    <x v="59"/>
    <n v="75.61"/>
    <b v="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38"/>
    <x v="0"/>
    <x v="0"/>
    <s v="USD"/>
    <n v="1321385820"/>
    <n v="1318539484"/>
    <b v="0"/>
    <x v="20"/>
    <n v="35.6"/>
    <b v="1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8"/>
    <x v="0"/>
    <x v="1"/>
    <s v="GBP"/>
    <n v="1425682174"/>
    <n v="1423090174"/>
    <b v="0"/>
    <x v="64"/>
    <n v="143"/>
    <b v="1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50"/>
    <x v="1"/>
    <x v="5"/>
    <s v="CAD"/>
    <n v="1444740089"/>
    <n v="1442148089"/>
    <b v="0"/>
    <x v="78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60"/>
    <x v="1"/>
    <x v="12"/>
    <s v="EUR"/>
    <n v="1476189339"/>
    <n v="1471005339"/>
    <b v="0"/>
    <x v="83"/>
    <n v="25"/>
    <b v="0"/>
    <x v="7"/>
    <x v="19"/>
  </r>
  <r>
    <n v="2563"/>
    <s v="Phoenix Pearl Boba Tea Truck (Canceled)"/>
    <s v="Michigan based bubble tea and specialty ice cream food truck"/>
    <x v="22"/>
    <n v="0"/>
    <x v="50"/>
    <x v="1"/>
    <x v="0"/>
    <s v="USD"/>
    <n v="1438226451"/>
    <n v="1433042451"/>
    <b v="0"/>
    <x v="78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50"/>
    <x v="1"/>
    <x v="5"/>
    <s v="CAD"/>
    <n v="1406854699"/>
    <n v="1404262699"/>
    <b v="0"/>
    <x v="78"/>
    <n v="0"/>
    <b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60"/>
    <x v="1"/>
    <x v="0"/>
    <s v="USD"/>
    <n v="1462827000"/>
    <n v="1457710589"/>
    <b v="0"/>
    <x v="29"/>
    <n v="100"/>
    <b v="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50"/>
    <x v="1"/>
    <x v="0"/>
    <s v="USD"/>
    <n v="1408663948"/>
    <n v="1406071948"/>
    <b v="0"/>
    <x v="78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50"/>
    <x v="1"/>
    <x v="0"/>
    <s v="USD"/>
    <n v="1429823138"/>
    <n v="1427231138"/>
    <b v="0"/>
    <x v="84"/>
    <n v="60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60"/>
    <x v="1"/>
    <x v="1"/>
    <s v="GBP"/>
    <n v="1472745594"/>
    <n v="1470153594"/>
    <b v="0"/>
    <x v="29"/>
    <n v="50"/>
    <b v="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53"/>
    <x v="1"/>
    <x v="0"/>
    <s v="USD"/>
    <n v="1442457112"/>
    <n v="1439865112"/>
    <b v="0"/>
    <x v="84"/>
    <n v="72.5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60"/>
    <x v="1"/>
    <x v="0"/>
    <s v="USD"/>
    <n v="1486590035"/>
    <n v="1483998035"/>
    <b v="0"/>
    <x v="84"/>
    <n v="29.5"/>
    <b v="0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50"/>
    <x v="1"/>
    <x v="2"/>
    <s v="AUD"/>
    <n v="1463645521"/>
    <n v="1458461521"/>
    <b v="0"/>
    <x v="80"/>
    <n v="62.5"/>
    <b v="0"/>
    <x v="7"/>
    <x v="19"/>
  </r>
  <r>
    <n v="2572"/>
    <s v="A Dream of Naughty Nachos (Canceled)"/>
    <s v="Mesquite smoked brisket nachos, food truck style, with homemade salsa to make your taste buds dance."/>
    <x v="11"/>
    <n v="0"/>
    <x v="50"/>
    <x v="1"/>
    <x v="0"/>
    <s v="USD"/>
    <n v="1428893517"/>
    <n v="1426301517"/>
    <b v="0"/>
    <x v="78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50"/>
    <x v="1"/>
    <x v="0"/>
    <s v="USD"/>
    <n v="1408803149"/>
    <n v="1404915149"/>
    <b v="0"/>
    <x v="78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50"/>
    <x v="1"/>
    <x v="0"/>
    <s v="USD"/>
    <n v="1463600945"/>
    <n v="1461786545"/>
    <b v="0"/>
    <x v="78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50"/>
    <x v="1"/>
    <x v="0"/>
    <s v="USD"/>
    <n v="1421030194"/>
    <n v="1418438194"/>
    <b v="0"/>
    <x v="78"/>
    <n v="0"/>
    <b v="0"/>
    <x v="7"/>
    <x v="19"/>
  </r>
  <r>
    <n v="2576"/>
    <s v="2 Go Fast Food (Canceled)"/>
    <s v="A New Twist with an American and Philippine fast food Mobile Trailer."/>
    <x v="3"/>
    <n v="0"/>
    <x v="50"/>
    <x v="1"/>
    <x v="0"/>
    <s v="USD"/>
    <n v="1428707647"/>
    <n v="1424823247"/>
    <b v="0"/>
    <x v="78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50"/>
    <x v="1"/>
    <x v="0"/>
    <s v="USD"/>
    <n v="1407181297"/>
    <n v="1405021297"/>
    <b v="0"/>
    <x v="78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50"/>
    <x v="1"/>
    <x v="0"/>
    <s v="USD"/>
    <n v="1444410000"/>
    <n v="1440203579"/>
    <b v="0"/>
    <x v="78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50"/>
    <x v="1"/>
    <x v="0"/>
    <s v="USD"/>
    <n v="1410810903"/>
    <n v="1405626903"/>
    <b v="0"/>
    <x v="8"/>
    <n v="23.08"/>
    <b v="0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60"/>
    <x v="1"/>
    <x v="0"/>
    <s v="USD"/>
    <n v="1431745200"/>
    <n v="1429170603"/>
    <b v="0"/>
    <x v="84"/>
    <n v="25.5"/>
    <b v="0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57"/>
    <x v="2"/>
    <x v="0"/>
    <s v="USD"/>
    <n v="1447689898"/>
    <n v="1445094298"/>
    <b v="0"/>
    <x v="202"/>
    <n v="48.18"/>
    <b v="0"/>
    <x v="7"/>
    <x v="19"/>
  </r>
  <r>
    <n v="2582"/>
    <s v="Drunken Wings"/>
    <s v="The place where chicken meets liquor for the first time!"/>
    <x v="161"/>
    <n v="1"/>
    <x v="50"/>
    <x v="2"/>
    <x v="0"/>
    <s v="USD"/>
    <n v="1477784634"/>
    <n v="1475192634"/>
    <b v="0"/>
    <x v="29"/>
    <n v="1"/>
    <b v="0"/>
    <x v="7"/>
    <x v="19"/>
  </r>
  <r>
    <n v="2583"/>
    <s v="Crazy Daisy Food Truck"/>
    <s v="Crazy Daisy will become the newest member of the food truck distributors in Kansas City, Missouri."/>
    <x v="28"/>
    <n v="5"/>
    <x v="60"/>
    <x v="2"/>
    <x v="0"/>
    <s v="USD"/>
    <n v="1426526880"/>
    <n v="1421346480"/>
    <b v="0"/>
    <x v="81"/>
    <n v="1"/>
    <b v="0"/>
    <x v="7"/>
    <x v="19"/>
  </r>
  <r>
    <n v="2584"/>
    <s v="Culinary Arts Food Truck Style"/>
    <s v="Bringing quality food to the masses using local premium ingredients, but at a food truck price!"/>
    <x v="3"/>
    <n v="0"/>
    <x v="50"/>
    <x v="2"/>
    <x v="0"/>
    <s v="USD"/>
    <n v="1434341369"/>
    <n v="1431749369"/>
    <b v="0"/>
    <x v="78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50"/>
    <x v="2"/>
    <x v="0"/>
    <s v="USD"/>
    <n v="1404601632"/>
    <n v="1402009632"/>
    <b v="0"/>
    <x v="29"/>
    <n v="50"/>
    <b v="0"/>
    <x v="7"/>
    <x v="19"/>
  </r>
  <r>
    <n v="2586"/>
    <s v="Inspire Healthy Eating"/>
    <s v="I would like to bring fresh salad and food to the streets of London at a reasonable price."/>
    <x v="9"/>
    <n v="5"/>
    <x v="50"/>
    <x v="2"/>
    <x v="1"/>
    <s v="GBP"/>
    <n v="1451030136"/>
    <n v="1448438136"/>
    <b v="0"/>
    <x v="29"/>
    <n v="5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53"/>
    <x v="2"/>
    <x v="0"/>
    <s v="USD"/>
    <n v="1451491953"/>
    <n v="1448899953"/>
    <b v="0"/>
    <x v="79"/>
    <n v="202.83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65"/>
    <x v="2"/>
    <x v="0"/>
    <s v="USD"/>
    <n v="1427807640"/>
    <n v="1423325626"/>
    <b v="0"/>
    <x v="22"/>
    <n v="29.13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50"/>
    <x v="2"/>
    <x v="8"/>
    <s v="DKK"/>
    <n v="1458733927"/>
    <n v="1456145527"/>
    <b v="0"/>
    <x v="29"/>
    <n v="5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50"/>
    <x v="2"/>
    <x v="2"/>
    <s v="AUD"/>
    <n v="1453817297"/>
    <n v="1453212497"/>
    <b v="0"/>
    <x v="78"/>
    <n v="0"/>
    <b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53"/>
    <x v="2"/>
    <x v="0"/>
    <s v="USD"/>
    <n v="1457901924"/>
    <n v="1452721524"/>
    <b v="0"/>
    <x v="84"/>
    <n v="13"/>
    <b v="0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50"/>
    <x v="2"/>
    <x v="0"/>
    <s v="USD"/>
    <n v="1412536421"/>
    <n v="1409944421"/>
    <b v="0"/>
    <x v="29"/>
    <n v="50"/>
    <b v="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50"/>
    <x v="2"/>
    <x v="0"/>
    <s v="USD"/>
    <n v="1429993026"/>
    <n v="1427401026"/>
    <b v="0"/>
    <x v="78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50"/>
    <x v="2"/>
    <x v="0"/>
    <s v="USD"/>
    <n v="1407453228"/>
    <n v="1404861228"/>
    <b v="0"/>
    <x v="29"/>
    <n v="1"/>
    <b v="0"/>
    <x v="7"/>
    <x v="19"/>
  </r>
  <r>
    <n v="2595"/>
    <s v="Food Truck for Little Fox Bakery"/>
    <s v="Looking to put the best baked goods in Bowling Green on wheels"/>
    <x v="36"/>
    <n v="1825"/>
    <x v="81"/>
    <x v="2"/>
    <x v="0"/>
    <s v="USD"/>
    <n v="1487915500"/>
    <n v="1485323500"/>
    <b v="0"/>
    <x v="10"/>
    <n v="96.05"/>
    <b v="0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148"/>
    <x v="2"/>
    <x v="5"/>
    <s v="CAD"/>
    <n v="1407427009"/>
    <n v="1404835009"/>
    <b v="0"/>
    <x v="74"/>
    <n v="305.7799999999999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52"/>
    <x v="2"/>
    <x v="1"/>
    <s v="GBP"/>
    <n v="1466323917"/>
    <n v="1463731917"/>
    <b v="0"/>
    <x v="63"/>
    <n v="12.14"/>
    <b v="0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115"/>
    <x v="2"/>
    <x v="0"/>
    <s v="USD"/>
    <n v="1443039001"/>
    <n v="1440447001"/>
    <b v="0"/>
    <x v="25"/>
    <n v="83.57"/>
    <b v="0"/>
    <x v="7"/>
    <x v="19"/>
  </r>
  <r>
    <n v="2599"/>
    <s v="Empty Ramekins Catering Group"/>
    <s v="The Empty Ramekins Catering Group is looking for your help to start up in Miami Florida!!!!"/>
    <x v="352"/>
    <n v="90"/>
    <x v="60"/>
    <x v="2"/>
    <x v="0"/>
    <s v="USD"/>
    <n v="1407089147"/>
    <n v="1403201147"/>
    <b v="0"/>
    <x v="81"/>
    <n v="18"/>
    <b v="0"/>
    <x v="7"/>
    <x v="19"/>
  </r>
  <r>
    <n v="2600"/>
    <s v="Help Buttz Return From the Ashes"/>
    <s v="On Sunday November 8, 2015 our food truck burned to the ground. Please help us get rebuilt."/>
    <x v="63"/>
    <n v="3466"/>
    <x v="113"/>
    <x v="2"/>
    <x v="0"/>
    <s v="USD"/>
    <n v="1458938200"/>
    <n v="1453757800"/>
    <b v="0"/>
    <x v="209"/>
    <n v="115.53"/>
    <b v="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335"/>
    <x v="0"/>
    <x v="0"/>
    <s v="USD"/>
    <n v="1347508740"/>
    <n v="1346276349"/>
    <b v="1"/>
    <x v="299"/>
    <n v="21.9"/>
    <b v="1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336"/>
    <x v="0"/>
    <x v="0"/>
    <s v="USD"/>
    <n v="1415827200"/>
    <n v="1412358968"/>
    <b v="1"/>
    <x v="463"/>
    <n v="80.02"/>
    <b v="1"/>
    <x v="2"/>
    <x v="36"/>
  </r>
  <r>
    <n v="2603"/>
    <s v="Manned Mock Mars Mission"/>
    <s v="I will be building a mock space station and simulate living on Mars for two weeks."/>
    <x v="257"/>
    <n v="1776"/>
    <x v="7"/>
    <x v="0"/>
    <x v="0"/>
    <s v="USD"/>
    <n v="1387835654"/>
    <n v="1386626054"/>
    <b v="1"/>
    <x v="133"/>
    <n v="35.520000000000003"/>
    <b v="1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3"/>
    <x v="0"/>
    <x v="0"/>
    <s v="USD"/>
    <n v="1335662023"/>
    <n v="1333070023"/>
    <b v="1"/>
    <x v="306"/>
    <n v="64.930000000000007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13"/>
    <x v="0"/>
    <x v="0"/>
    <s v="USD"/>
    <n v="1466168390"/>
    <n v="1463576390"/>
    <b v="1"/>
    <x v="464"/>
    <n v="60.97"/>
    <b v="1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5"/>
    <x v="0"/>
    <x v="0"/>
    <s v="USD"/>
    <n v="1398791182"/>
    <n v="1396026382"/>
    <b v="1"/>
    <x v="465"/>
    <n v="31.44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326"/>
    <x v="0"/>
    <x v="0"/>
    <s v="USD"/>
    <n v="1439344800"/>
    <n v="1435611572"/>
    <b v="1"/>
    <x v="367"/>
    <n v="81.95"/>
    <b v="1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337"/>
    <x v="0"/>
    <x v="0"/>
    <s v="USD"/>
    <n v="1489536000"/>
    <n v="1485976468"/>
    <b v="1"/>
    <x v="466"/>
    <n v="58.93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272"/>
    <x v="0"/>
    <x v="0"/>
    <s v="USD"/>
    <n v="1342330951"/>
    <n v="1339738951"/>
    <b v="1"/>
    <x v="467"/>
    <n v="157.29"/>
    <b v="1"/>
    <x v="2"/>
    <x v="36"/>
  </r>
  <r>
    <n v="2610"/>
    <s v="Restore the Pluto Discovery Telescope"/>
    <s v="Preserve the telescope that Clyde Tombaugh used to discover Pluto for generations to come!"/>
    <x v="353"/>
    <n v="32172.66"/>
    <x v="48"/>
    <x v="0"/>
    <x v="0"/>
    <s v="USD"/>
    <n v="1471849140"/>
    <n v="1468444125"/>
    <b v="1"/>
    <x v="468"/>
    <n v="55.76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338"/>
    <x v="0"/>
    <x v="12"/>
    <s v="EUR"/>
    <n v="1483397940"/>
    <n v="1480493014"/>
    <b v="1"/>
    <x v="469"/>
    <n v="83.8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174"/>
    <x v="0"/>
    <x v="0"/>
    <s v="USD"/>
    <n v="1420773970"/>
    <n v="1418095570"/>
    <b v="1"/>
    <x v="324"/>
    <n v="58.42"/>
    <b v="1"/>
    <x v="2"/>
    <x v="36"/>
  </r>
  <r>
    <n v="2613"/>
    <s v="Earth 360"/>
    <s v="Re-inventing the way we look at our planet by sending 5 cameras to near space to create the first 360 panoramic view of the earth."/>
    <x v="51"/>
    <n v="7576"/>
    <x v="7"/>
    <x v="0"/>
    <x v="0"/>
    <s v="USD"/>
    <n v="1348256294"/>
    <n v="1345664294"/>
    <b v="1"/>
    <x v="33"/>
    <n v="270.57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21"/>
    <x v="0"/>
    <x v="0"/>
    <s v="USD"/>
    <n v="1398834000"/>
    <n v="1396371612"/>
    <b v="1"/>
    <x v="61"/>
    <n v="107.1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x v="354"/>
    <n v="3397"/>
    <x v="106"/>
    <x v="0"/>
    <x v="1"/>
    <s v="GBP"/>
    <n v="1462017600"/>
    <n v="1458820564"/>
    <b v="0"/>
    <x v="250"/>
    <n v="47.18"/>
    <b v="1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41"/>
    <x v="0"/>
    <x v="0"/>
    <s v="USD"/>
    <n v="1440546729"/>
    <n v="1437954729"/>
    <b v="1"/>
    <x v="146"/>
    <n v="120.31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339"/>
    <x v="0"/>
    <x v="0"/>
    <s v="USD"/>
    <n v="1413838751"/>
    <n v="1411246751"/>
    <b v="1"/>
    <x v="180"/>
    <n v="27.6"/>
    <b v="1"/>
    <x v="2"/>
    <x v="36"/>
  </r>
  <r>
    <n v="2618"/>
    <s v="SPACE ART FEATURING ASTRONAUTS #WeBelieveInAstronauts"/>
    <s v="LTD ED COLLECTIBLE SPACE ART FEAT. ASTRONAUTS"/>
    <x v="36"/>
    <n v="15808"/>
    <x v="2"/>
    <x v="0"/>
    <x v="0"/>
    <s v="USD"/>
    <n v="1449000061"/>
    <n v="1443812461"/>
    <b v="1"/>
    <x v="99"/>
    <n v="205.3"/>
    <b v="1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340"/>
    <x v="0"/>
    <x v="0"/>
    <s v="USD"/>
    <n v="1445598000"/>
    <n v="1443302004"/>
    <b v="1"/>
    <x v="28"/>
    <n v="35.549999999999997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124"/>
    <x v="0"/>
    <x v="2"/>
    <s v="AUD"/>
    <n v="1444525200"/>
    <n v="1441339242"/>
    <b v="1"/>
    <x v="470"/>
    <n v="74.64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91"/>
    <x v="0"/>
    <x v="0"/>
    <s v="USD"/>
    <n v="1432230988"/>
    <n v="1429638988"/>
    <b v="1"/>
    <x v="471"/>
    <n v="47.06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26"/>
    <x v="0"/>
    <x v="13"/>
    <s v="EUR"/>
    <n v="1483120216"/>
    <n v="1479232216"/>
    <b v="0"/>
    <x v="142"/>
    <n v="26.59"/>
    <b v="1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35"/>
    <x v="0"/>
    <x v="0"/>
    <s v="USD"/>
    <n v="1480658966"/>
    <n v="1479449366"/>
    <b v="0"/>
    <x v="95"/>
    <n v="36.770000000000003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341"/>
    <x v="0"/>
    <x v="0"/>
    <s v="USD"/>
    <n v="1347530822"/>
    <n v="1345716422"/>
    <b v="0"/>
    <x v="472"/>
    <n v="31.82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x v="324"/>
    <n v="1434"/>
    <x v="342"/>
    <x v="0"/>
    <x v="12"/>
    <s v="EUR"/>
    <n v="1478723208"/>
    <n v="1476559608"/>
    <b v="0"/>
    <x v="47"/>
    <n v="27.58"/>
    <b v="1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20"/>
    <x v="0"/>
    <x v="0"/>
    <s v="USD"/>
    <n v="1433343869"/>
    <n v="1430751869"/>
    <b v="0"/>
    <x v="133"/>
    <n v="56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4"/>
    <n v="970"/>
    <x v="343"/>
    <x v="0"/>
    <x v="0"/>
    <s v="USD"/>
    <n v="1448571261"/>
    <n v="1445975661"/>
    <b v="0"/>
    <x v="43"/>
    <n v="21.56"/>
    <b v="1"/>
    <x v="2"/>
    <x v="36"/>
  </r>
  <r>
    <n v="2628"/>
    <s v="Pie In Space!"/>
    <s v="A high school freshman is sending pie into space and you can be a part of it.  GO SCIENCE!!!"/>
    <x v="355"/>
    <n v="926"/>
    <x v="5"/>
    <x v="0"/>
    <x v="0"/>
    <s v="USD"/>
    <n v="1417389067"/>
    <n v="1415661067"/>
    <b v="0"/>
    <x v="64"/>
    <n v="44.1"/>
    <b v="1"/>
    <x v="2"/>
    <x v="36"/>
  </r>
  <r>
    <n v="2629"/>
    <s v="Project Dragonfly - Sail to the Stars"/>
    <s v="The first international contest to let students shape the future of interstellar travel."/>
    <x v="10"/>
    <n v="6387"/>
    <x v="30"/>
    <x v="0"/>
    <x v="1"/>
    <s v="GBP"/>
    <n v="1431608122"/>
    <n v="1429016122"/>
    <b v="0"/>
    <x v="61"/>
    <n v="63.87"/>
    <b v="1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137"/>
    <x v="0"/>
    <x v="2"/>
    <s v="AUD"/>
    <n v="1467280800"/>
    <n v="1464921112"/>
    <b v="0"/>
    <x v="75"/>
    <n v="38.99"/>
    <b v="1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41"/>
    <x v="0"/>
    <x v="0"/>
    <s v="USD"/>
    <n v="1440907427"/>
    <n v="1438488227"/>
    <b v="0"/>
    <x v="172"/>
    <n v="80.19"/>
    <b v="1"/>
    <x v="2"/>
    <x v="36"/>
  </r>
  <r>
    <n v="2632"/>
    <s v="University Rocket Science"/>
    <s v="Students from 3 universities are designing a dual stage rocket to test experimental rocket technology."/>
    <x v="356"/>
    <n v="1466"/>
    <x v="0"/>
    <x v="0"/>
    <x v="0"/>
    <s v="USD"/>
    <n v="1464485339"/>
    <n v="1462325339"/>
    <b v="0"/>
    <x v="288"/>
    <n v="34.9"/>
    <b v="1"/>
    <x v="2"/>
    <x v="36"/>
  </r>
  <r>
    <n v="2633"/>
    <s v="ISS-Above"/>
    <s v="A device that lights up whenever the International Space Station is nearby (that happens more often than you might expect)"/>
    <x v="10"/>
    <n v="17731"/>
    <x v="255"/>
    <x v="0"/>
    <x v="0"/>
    <s v="USD"/>
    <n v="1393542000"/>
    <n v="1390938332"/>
    <b v="0"/>
    <x v="473"/>
    <n v="89.1"/>
    <b v="1"/>
    <x v="2"/>
    <x v="36"/>
  </r>
  <r>
    <n v="2634"/>
    <s v="Project Stardust Part 2"/>
    <s v="After a unsuccessful recovery last time we are trying again to successfully launch and recover a weather balloon from space."/>
    <x v="357"/>
    <n v="986"/>
    <x v="6"/>
    <x v="0"/>
    <x v="0"/>
    <s v="USD"/>
    <n v="1475163921"/>
    <n v="1472571921"/>
    <b v="0"/>
    <x v="20"/>
    <n v="39.44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8"/>
    <x v="0"/>
    <x v="5"/>
    <s v="CAD"/>
    <n v="1425937761"/>
    <n v="1422917361"/>
    <b v="0"/>
    <x v="87"/>
    <n v="136.9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229"/>
    <x v="0"/>
    <x v="0"/>
    <s v="USD"/>
    <n v="1476579600"/>
    <n v="1474641914"/>
    <b v="0"/>
    <x v="133"/>
    <n v="37.46"/>
    <b v="1"/>
    <x v="2"/>
    <x v="36"/>
  </r>
  <r>
    <n v="2637"/>
    <s v="SPEED OF LIGHT: Biggest Mystery of the Universe"/>
    <s v="Help us collect the data to solve the mystery of the century: Is light slowing down?"/>
    <x v="2"/>
    <n v="831"/>
    <x v="183"/>
    <x v="0"/>
    <x v="0"/>
    <s v="USD"/>
    <n v="1476277875"/>
    <n v="1474895475"/>
    <b v="0"/>
    <x v="55"/>
    <n v="31.96"/>
    <b v="1"/>
    <x v="2"/>
    <x v="36"/>
  </r>
  <r>
    <n v="2638"/>
    <s v="Pie In Space! (Round 2)"/>
    <s v="The second round of funding for the most amazing project ever where a high school freshman is sending pie into SPACE!!!"/>
    <x v="358"/>
    <n v="353"/>
    <x v="21"/>
    <x v="0"/>
    <x v="0"/>
    <s v="USD"/>
    <n v="1421358895"/>
    <n v="1418766895"/>
    <b v="0"/>
    <x v="25"/>
    <n v="25.21"/>
    <b v="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344"/>
    <x v="0"/>
    <x v="1"/>
    <s v="GBP"/>
    <n v="1424378748"/>
    <n v="1421786748"/>
    <b v="0"/>
    <x v="72"/>
    <n v="10.039999999999999"/>
    <b v="1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6"/>
    <x v="0"/>
    <x v="0"/>
    <s v="USD"/>
    <n v="1433735474"/>
    <n v="1428551474"/>
    <b v="0"/>
    <x v="50"/>
    <n v="45.94"/>
    <b v="1"/>
    <x v="2"/>
    <x v="36"/>
  </r>
  <r>
    <n v="2641"/>
    <s v="Build Flying Saucer Artificial Intelligent from sea shell"/>
    <s v="Building a Flying saucer that has Artificial Intelligent made from sea shell."/>
    <x v="15"/>
    <n v="15"/>
    <x v="60"/>
    <x v="2"/>
    <x v="0"/>
    <s v="USD"/>
    <n v="1410811740"/>
    <n v="1409341863"/>
    <b v="0"/>
    <x v="29"/>
    <n v="15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50"/>
    <x v="2"/>
    <x v="12"/>
    <s v="EUR"/>
    <n v="1468565820"/>
    <n v="1465970108"/>
    <b v="0"/>
    <x v="78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22"/>
    <x v="1"/>
    <x v="0"/>
    <s v="USD"/>
    <n v="1482307140"/>
    <n v="1479218315"/>
    <b v="1"/>
    <x v="474"/>
    <n v="223.58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53"/>
    <x v="1"/>
    <x v="0"/>
    <s v="USD"/>
    <n v="1489172435"/>
    <n v="1486580435"/>
    <b v="1"/>
    <x v="47"/>
    <n v="39.479999999999997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57"/>
    <x v="1"/>
    <x v="2"/>
    <s v="AUD"/>
    <n v="1415481203"/>
    <n v="1412885603"/>
    <b v="1"/>
    <x v="23"/>
    <n v="91.3"/>
    <b v="0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59"/>
    <x v="1"/>
    <x v="0"/>
    <s v="USD"/>
    <n v="1441783869"/>
    <n v="1439191869"/>
    <b v="1"/>
    <x v="475"/>
    <n v="78.67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60"/>
    <x v="1"/>
    <x v="5"/>
    <s v="CAD"/>
    <n v="1439533019"/>
    <n v="1436941019"/>
    <b v="0"/>
    <x v="83"/>
    <n v="12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60"/>
    <x v="1"/>
    <x v="0"/>
    <s v="USD"/>
    <n v="1457543360"/>
    <n v="1454951360"/>
    <b v="0"/>
    <x v="79"/>
    <n v="17.670000000000002"/>
    <b v="0"/>
    <x v="2"/>
    <x v="36"/>
  </r>
  <r>
    <n v="2649"/>
    <s v="The Mission - Please Check Back Soon (Canceled)"/>
    <s v="They have launched a Kickstarter."/>
    <x v="152"/>
    <n v="124"/>
    <x v="50"/>
    <x v="1"/>
    <x v="0"/>
    <s v="USD"/>
    <n v="1454370941"/>
    <n v="1449186941"/>
    <b v="0"/>
    <x v="83"/>
    <n v="41.3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60"/>
    <x v="1"/>
    <x v="0"/>
    <s v="USD"/>
    <n v="1482332343"/>
    <n v="1479740343"/>
    <b v="0"/>
    <x v="81"/>
    <n v="71.599999999999994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59"/>
    <n v="5233"/>
    <x v="53"/>
    <x v="1"/>
    <x v="0"/>
    <s v="USD"/>
    <n v="1450380009"/>
    <n v="1447960809"/>
    <b v="0"/>
    <x v="57"/>
    <n v="307.82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60"/>
    <x v="1"/>
    <x v="2"/>
    <s v="AUD"/>
    <n v="1418183325"/>
    <n v="1415591325"/>
    <b v="0"/>
    <x v="202"/>
    <n v="80.45"/>
    <b v="0"/>
    <x v="2"/>
    <x v="36"/>
  </r>
  <r>
    <n v="2653"/>
    <s v="Dream Rocket Project (Canceled)"/>
    <s v="DREAM BIG. Explore the universe through STEAM education. (Science, Technology, Engineering, Art, Mathematics)"/>
    <x v="360"/>
    <n v="5876"/>
    <x v="81"/>
    <x v="1"/>
    <x v="0"/>
    <s v="USD"/>
    <n v="1402632000"/>
    <n v="1399909127"/>
    <b v="0"/>
    <x v="16"/>
    <n v="83.94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50"/>
    <x v="1"/>
    <x v="0"/>
    <s v="USD"/>
    <n v="1429622726"/>
    <n v="1424442326"/>
    <b v="0"/>
    <x v="79"/>
    <n v="8.5"/>
    <b v="0"/>
    <x v="2"/>
    <x v="36"/>
  </r>
  <r>
    <n v="2655"/>
    <s v="Balloons (Canceled)"/>
    <s v="Thank you for your support!"/>
    <x v="36"/>
    <n v="3155"/>
    <x v="70"/>
    <x v="1"/>
    <x v="0"/>
    <s v="USD"/>
    <n v="1455048000"/>
    <n v="1452631647"/>
    <b v="0"/>
    <x v="68"/>
    <n v="73.37"/>
    <b v="0"/>
    <x v="2"/>
    <x v="36"/>
  </r>
  <r>
    <n v="2656"/>
    <s v="MoonWatcher: A 24/7 Live Video of the Moon for Everyone (Canceled)"/>
    <s v="MoonWatcher will be bringing the Moon closer to all of us."/>
    <x v="60"/>
    <n v="17155"/>
    <x v="57"/>
    <x v="1"/>
    <x v="0"/>
    <s v="USD"/>
    <n v="1489345200"/>
    <n v="1485966688"/>
    <b v="0"/>
    <x v="215"/>
    <n v="112.86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18"/>
    <x v="1"/>
    <x v="0"/>
    <s v="USD"/>
    <n v="1470187800"/>
    <n v="1467325053"/>
    <b v="0"/>
    <x v="211"/>
    <n v="95.28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x v="315"/>
    <n v="91"/>
    <x v="50"/>
    <x v="1"/>
    <x v="0"/>
    <s v="USD"/>
    <n v="1469913194"/>
    <n v="1467321194"/>
    <b v="0"/>
    <x v="80"/>
    <n v="22.75"/>
    <b v="0"/>
    <x v="2"/>
    <x v="36"/>
  </r>
  <r>
    <n v="2659"/>
    <s v="test (Canceled)"/>
    <s v="test"/>
    <x v="197"/>
    <n v="1333"/>
    <x v="56"/>
    <x v="1"/>
    <x v="0"/>
    <s v="USD"/>
    <n v="1429321210"/>
    <n v="1426729210"/>
    <b v="0"/>
    <x v="73"/>
    <n v="133.30000000000001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50"/>
    <x v="1"/>
    <x v="0"/>
    <s v="USD"/>
    <n v="1448388418"/>
    <n v="1443200818"/>
    <b v="0"/>
    <x v="81"/>
    <n v="3.8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33"/>
    <x v="0"/>
    <x v="0"/>
    <s v="USD"/>
    <n v="1382742010"/>
    <n v="1380150010"/>
    <b v="0"/>
    <x v="65"/>
    <n v="85.75"/>
    <b v="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13"/>
    <x v="0"/>
    <x v="0"/>
    <s v="USD"/>
    <n v="1440179713"/>
    <n v="1437587713"/>
    <b v="0"/>
    <x v="144"/>
    <n v="267"/>
    <b v="1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2"/>
    <x v="0"/>
    <x v="5"/>
    <s v="CAD"/>
    <n v="1441378800"/>
    <n v="1438873007"/>
    <b v="0"/>
    <x v="66"/>
    <n v="373.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33"/>
    <x v="0"/>
    <x v="0"/>
    <s v="USD"/>
    <n v="1449644340"/>
    <n v="1446683797"/>
    <b v="0"/>
    <x v="201"/>
    <n v="174.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4"/>
    <x v="0"/>
    <x v="0"/>
    <s v="USD"/>
    <n v="1430774974"/>
    <n v="1426886974"/>
    <b v="0"/>
    <x v="67"/>
    <n v="93.7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175"/>
    <x v="0"/>
    <x v="0"/>
    <s v="USD"/>
    <n v="1443214800"/>
    <n v="1440008439"/>
    <b v="0"/>
    <x v="190"/>
    <n v="77.33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38"/>
    <x v="0"/>
    <x v="0"/>
    <s v="USD"/>
    <n v="1455142416"/>
    <n v="1452550416"/>
    <b v="0"/>
    <x v="59"/>
    <n v="92.22"/>
    <b v="1"/>
    <x v="2"/>
    <x v="37"/>
  </r>
  <r>
    <n v="2668"/>
    <s v="UOttawa Makermobile"/>
    <s v="Creativity on the go! |_x000a_CrÃ©ativitÃ© en mouvement !"/>
    <x v="28"/>
    <n v="1707"/>
    <x v="193"/>
    <x v="0"/>
    <x v="5"/>
    <s v="CAD"/>
    <n v="1447079520"/>
    <n v="1443449265"/>
    <b v="0"/>
    <x v="33"/>
    <n v="60.96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105"/>
    <x v="0"/>
    <x v="0"/>
    <s v="USD"/>
    <n v="1452387096"/>
    <n v="1447203096"/>
    <b v="0"/>
    <x v="202"/>
    <n v="9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1"/>
    <n v="2495"/>
    <x v="52"/>
    <x v="2"/>
    <x v="2"/>
    <s v="AUD"/>
    <n v="1406593780"/>
    <n v="1404174580"/>
    <b v="1"/>
    <x v="65"/>
    <n v="41.58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57"/>
    <x v="2"/>
    <x v="0"/>
    <s v="USD"/>
    <n v="1419017880"/>
    <n v="1416419916"/>
    <b v="1"/>
    <x v="87"/>
    <n v="33.76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69"/>
    <x v="2"/>
    <x v="0"/>
    <s v="USD"/>
    <n v="1451282400"/>
    <n v="1449436390"/>
    <b v="1"/>
    <x v="5"/>
    <n v="70.62"/>
    <b v="0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58"/>
    <x v="2"/>
    <x v="0"/>
    <s v="USD"/>
    <n v="1414622700"/>
    <n v="1412081999"/>
    <b v="1"/>
    <x v="36"/>
    <n v="167.15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163"/>
    <x v="2"/>
    <x v="0"/>
    <s v="USD"/>
    <n v="1467694740"/>
    <n v="1465398670"/>
    <b v="1"/>
    <x v="199"/>
    <n v="128.62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59"/>
    <x v="2"/>
    <x v="0"/>
    <s v="USD"/>
    <n v="1415655289"/>
    <n v="1413059689"/>
    <b v="1"/>
    <x v="60"/>
    <n v="65.41"/>
    <b v="0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119"/>
    <x v="2"/>
    <x v="5"/>
    <s v="CAD"/>
    <n v="1463929174"/>
    <n v="1461337174"/>
    <b v="0"/>
    <x v="82"/>
    <n v="117.56"/>
    <b v="0"/>
    <x v="2"/>
    <x v="37"/>
  </r>
  <r>
    <n v="2677"/>
    <s v="Tinkr Tech - mobile makerspace"/>
    <s v="A mobile tech lab with cutting edge maker tools that travels to schools to offer free creative workshops for school age kids."/>
    <x v="329"/>
    <n v="3415"/>
    <x v="82"/>
    <x v="2"/>
    <x v="0"/>
    <s v="USD"/>
    <n v="1404348143"/>
    <n v="1401756143"/>
    <b v="0"/>
    <x v="74"/>
    <n v="126.48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x v="362"/>
    <n v="1100"/>
    <x v="50"/>
    <x v="2"/>
    <x v="3"/>
    <s v="EUR"/>
    <n v="1443121765"/>
    <n v="1440529765"/>
    <b v="0"/>
    <x v="84"/>
    <n v="550"/>
    <b v="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50"/>
    <x v="2"/>
    <x v="0"/>
    <s v="USD"/>
    <n v="1425081694"/>
    <n v="1422489694"/>
    <b v="0"/>
    <x v="83"/>
    <n v="44"/>
    <b v="0"/>
    <x v="2"/>
    <x v="37"/>
  </r>
  <r>
    <n v="2680"/>
    <s v="iHeart Pillow"/>
    <s v="iHeartPillow, Connecting loved ones"/>
    <x v="261"/>
    <n v="276"/>
    <x v="60"/>
    <x v="2"/>
    <x v="3"/>
    <s v="EUR"/>
    <n v="1459915491"/>
    <n v="1457327091"/>
    <b v="0"/>
    <x v="80"/>
    <n v="69"/>
    <b v="0"/>
    <x v="2"/>
    <x v="37"/>
  </r>
  <r>
    <n v="2681"/>
    <s v="Jolly's Hot Dogs An All-Beef Coney Dog"/>
    <s v="Jolly's Hot Dogs: A beef hot dog topped with deliciously seasoned ground beef, mustard and minced onions."/>
    <x v="6"/>
    <n v="55"/>
    <x v="60"/>
    <x v="2"/>
    <x v="0"/>
    <s v="USD"/>
    <n v="1405027750"/>
    <n v="1402867750"/>
    <b v="0"/>
    <x v="84"/>
    <n v="27.5"/>
    <b v="0"/>
    <x v="7"/>
    <x v="19"/>
  </r>
  <r>
    <n v="2682"/>
    <s v="Toastie's Gourmet Toast"/>
    <s v="Gourmet Toast is the culinary combination, neigh, perfection of America's most under-utilized snack: Toast."/>
    <x v="12"/>
    <n v="1698"/>
    <x v="58"/>
    <x v="2"/>
    <x v="0"/>
    <s v="USD"/>
    <n v="1416635940"/>
    <n v="1413838540"/>
    <b v="0"/>
    <x v="9"/>
    <n v="84.9"/>
    <b v="0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50"/>
    <x v="2"/>
    <x v="0"/>
    <s v="USD"/>
    <n v="1425233240"/>
    <n v="1422641240"/>
    <b v="0"/>
    <x v="83"/>
    <n v="12"/>
    <b v="0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60"/>
    <x v="2"/>
    <x v="0"/>
    <s v="USD"/>
    <n v="1407621425"/>
    <n v="1404165425"/>
    <b v="0"/>
    <x v="80"/>
    <n v="200"/>
    <b v="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50"/>
    <x v="2"/>
    <x v="0"/>
    <s v="USD"/>
    <n v="1430149330"/>
    <n v="1424968930"/>
    <b v="0"/>
    <x v="29"/>
    <n v="10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50"/>
    <x v="2"/>
    <x v="0"/>
    <s v="USD"/>
    <n v="1412119423"/>
    <n v="1410391423"/>
    <b v="0"/>
    <x v="78"/>
    <n v="0"/>
    <b v="0"/>
    <x v="7"/>
    <x v="19"/>
  </r>
  <r>
    <n v="2687"/>
    <s v="Munch Wagon"/>
    <s v="Your American Pizzas, Wings, Stuffed Gouda Burger, Sweet &amp; Russet Potato Fries served on a food Truck!!"/>
    <x v="36"/>
    <n v="0"/>
    <x v="50"/>
    <x v="2"/>
    <x v="0"/>
    <s v="USD"/>
    <n v="1435591318"/>
    <n v="1432999318"/>
    <b v="0"/>
    <x v="78"/>
    <n v="0"/>
    <b v="0"/>
    <x v="7"/>
    <x v="19"/>
  </r>
  <r>
    <n v="2688"/>
    <s v="Mac N Cheez Food Truck"/>
    <s v="The amazing gourmet Mac N Cheez Food Truck Campaigne!"/>
    <x v="63"/>
    <n v="74"/>
    <x v="50"/>
    <x v="2"/>
    <x v="0"/>
    <s v="USD"/>
    <n v="1424746800"/>
    <n v="1422067870"/>
    <b v="0"/>
    <x v="25"/>
    <n v="5.29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50"/>
    <x v="2"/>
    <x v="0"/>
    <s v="USD"/>
    <n v="1469919890"/>
    <n v="1467327890"/>
    <b v="0"/>
    <x v="29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57"/>
    <x v="2"/>
    <x v="0"/>
    <s v="USD"/>
    <n v="1433298676"/>
    <n v="1429410676"/>
    <b v="0"/>
    <x v="115"/>
    <n v="72.760000000000005"/>
    <b v="0"/>
    <x v="7"/>
    <x v="19"/>
  </r>
  <r>
    <n v="2691"/>
    <s v="Cook"/>
    <s v="A Great New local Food Truck serving up ethnic fusion inspired eats in Ottawa."/>
    <x v="99"/>
    <n v="35"/>
    <x v="50"/>
    <x v="2"/>
    <x v="5"/>
    <s v="CAD"/>
    <n v="1431278557"/>
    <n v="1427390557"/>
    <b v="0"/>
    <x v="84"/>
    <n v="17.5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60"/>
    <x v="2"/>
    <x v="0"/>
    <s v="USD"/>
    <n v="1427266860"/>
    <n v="1424678460"/>
    <b v="0"/>
    <x v="29"/>
    <n v="25"/>
    <b v="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60"/>
    <x v="2"/>
    <x v="0"/>
    <s v="USD"/>
    <n v="1407899966"/>
    <n v="1405307966"/>
    <b v="0"/>
    <x v="83"/>
    <n v="13.3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50"/>
    <x v="2"/>
    <x v="0"/>
    <s v="USD"/>
    <n v="1411701739"/>
    <n v="1409109739"/>
    <b v="0"/>
    <x v="29"/>
    <n v="1"/>
    <b v="0"/>
    <x v="7"/>
    <x v="19"/>
  </r>
  <r>
    <n v="2695"/>
    <s v="Fat daddy mac food truck"/>
    <s v="I am creating food magic on the go! Amazing food isn't just for sitdown restaraunts anymore!"/>
    <x v="36"/>
    <n v="71"/>
    <x v="50"/>
    <x v="2"/>
    <x v="0"/>
    <s v="USD"/>
    <n v="1428981718"/>
    <n v="1423801318"/>
    <b v="0"/>
    <x v="83"/>
    <n v="23.67"/>
    <b v="0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52"/>
    <x v="2"/>
    <x v="0"/>
    <s v="USD"/>
    <n v="1419538560"/>
    <n v="1416600960"/>
    <b v="0"/>
    <x v="44"/>
    <n v="89.21"/>
    <b v="0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73"/>
    <x v="2"/>
    <x v="0"/>
    <s v="USD"/>
    <n v="1438552800"/>
    <n v="1435876423"/>
    <b v="0"/>
    <x v="47"/>
    <n v="116.56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50"/>
    <x v="2"/>
    <x v="0"/>
    <s v="USD"/>
    <n v="1403904808"/>
    <n v="1401312808"/>
    <b v="0"/>
    <x v="84"/>
    <n v="13.01"/>
    <b v="0"/>
    <x v="7"/>
    <x v="19"/>
  </r>
  <r>
    <n v="2699"/>
    <s v="my bakery truck"/>
    <s v="Hi, I want make my first bakery. Food truck was great, but I not have a car licence. So, help me to be my dream!"/>
    <x v="363"/>
    <n v="0"/>
    <x v="50"/>
    <x v="2"/>
    <x v="5"/>
    <s v="CAD"/>
    <n v="1407533463"/>
    <n v="1404941463"/>
    <b v="0"/>
    <x v="78"/>
    <n v="0"/>
    <b v="0"/>
    <x v="7"/>
    <x v="19"/>
  </r>
  <r>
    <n v="2700"/>
    <s v="Holly's Hot Stuff"/>
    <s v="I currently own and operate a hot dog cart. I am hoping to purchase a used food truck so I can do business year round!"/>
    <x v="204"/>
    <n v="70"/>
    <x v="60"/>
    <x v="2"/>
    <x v="0"/>
    <s v="USD"/>
    <n v="1411073972"/>
    <n v="1408481972"/>
    <b v="0"/>
    <x v="80"/>
    <n v="17.5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3"/>
    <n v="7540"/>
    <x v="150"/>
    <x v="3"/>
    <x v="17"/>
    <s v="EUR"/>
    <n v="1491586534"/>
    <n v="1488911734"/>
    <b v="0"/>
    <x v="67"/>
    <n v="163.91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22"/>
    <n v="5212"/>
    <x v="73"/>
    <x v="3"/>
    <x v="0"/>
    <s v="USD"/>
    <n v="1491416077"/>
    <n v="1488827677"/>
    <b v="1"/>
    <x v="55"/>
    <n v="200.46"/>
    <b v="0"/>
    <x v="1"/>
    <x v="38"/>
  </r>
  <r>
    <n v="2703"/>
    <s v="Bisagra Teatro: Foro Multidisciplinario"/>
    <s v="Â¡Tu nuevo espacio cultural multidisciplinario en el centro de Pachuca, Hidalgo"/>
    <x v="152"/>
    <n v="0"/>
    <x v="50"/>
    <x v="3"/>
    <x v="14"/>
    <s v="MXN"/>
    <n v="1490196830"/>
    <n v="1485016430"/>
    <b v="0"/>
    <x v="43"/>
    <n v="0"/>
    <b v="0"/>
    <x v="1"/>
    <x v="38"/>
  </r>
  <r>
    <n v="2704"/>
    <s v="Little Red Brick House"/>
    <s v="We plan to rescue, relocate, and repurpose, a historic Little Red Brick House, to be incorporated into a riverfront amphitheater."/>
    <x v="3"/>
    <n v="375"/>
    <x v="65"/>
    <x v="3"/>
    <x v="0"/>
    <s v="USD"/>
    <n v="1491421314"/>
    <n v="1487709714"/>
    <b v="0"/>
    <x v="63"/>
    <n v="53.57"/>
    <b v="0"/>
    <x v="1"/>
    <x v="38"/>
  </r>
  <r>
    <n v="2705"/>
    <s v="Fischer Theatre Marquee"/>
    <s v="Help light the lights at the historic Fischer Theatre in Danville, IL."/>
    <x v="364"/>
    <n v="4130"/>
    <x v="115"/>
    <x v="3"/>
    <x v="0"/>
    <s v="USD"/>
    <n v="1490389158"/>
    <n v="1486504758"/>
    <b v="0"/>
    <x v="22"/>
    <n v="516.25"/>
    <b v="0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20"/>
    <x v="0"/>
    <x v="0"/>
    <s v="USD"/>
    <n v="1413442740"/>
    <n v="1410937483"/>
    <b v="1"/>
    <x v="40"/>
    <n v="149.44"/>
    <b v="1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345"/>
    <x v="0"/>
    <x v="0"/>
    <s v="USD"/>
    <n v="1369637940"/>
    <n v="1367088443"/>
    <b v="1"/>
    <x v="476"/>
    <n v="71.239999999999995"/>
    <b v="1"/>
    <x v="1"/>
    <x v="38"/>
  </r>
  <r>
    <n v="2708"/>
    <s v="Angel Comedy Club"/>
    <s v="Angel Comedy Club: A permanent home for Londonâ€™s loveliest comedy night - a community comedy club"/>
    <x v="22"/>
    <n v="46643.07"/>
    <x v="145"/>
    <x v="0"/>
    <x v="1"/>
    <s v="GBP"/>
    <n v="1469119526"/>
    <n v="1463935526"/>
    <b v="1"/>
    <x v="477"/>
    <n v="44.46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21"/>
    <x v="0"/>
    <x v="0"/>
    <s v="USD"/>
    <n v="1475553540"/>
    <n v="1472528141"/>
    <b v="1"/>
    <x v="478"/>
    <n v="164.94"/>
    <b v="1"/>
    <x v="1"/>
    <x v="38"/>
  </r>
  <r>
    <n v="2710"/>
    <s v="House of Yes"/>
    <s v="Building Brooklyn's own creative venue for circus, theater and events of all types."/>
    <x v="127"/>
    <n v="92340.21"/>
    <x v="224"/>
    <x v="0"/>
    <x v="0"/>
    <s v="USD"/>
    <n v="1407549600"/>
    <n v="1404797428"/>
    <b v="1"/>
    <x v="479"/>
    <n v="84.87"/>
    <b v="1"/>
    <x v="1"/>
    <x v="38"/>
  </r>
  <r>
    <n v="2711"/>
    <s v="The Red Shoes"/>
    <s v="We're aiming to launch a production involving circus performers, musicians and artists in a new space, creating a night of live art."/>
    <x v="365"/>
    <n v="3938"/>
    <x v="7"/>
    <x v="0"/>
    <x v="1"/>
    <s v="GBP"/>
    <n v="1403301660"/>
    <n v="1400694790"/>
    <b v="1"/>
    <x v="196"/>
    <n v="53.95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26"/>
    <x v="0"/>
    <x v="0"/>
    <s v="USD"/>
    <n v="1373738400"/>
    <n v="1370568560"/>
    <b v="1"/>
    <x v="235"/>
    <n v="50.5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21"/>
    <x v="0"/>
    <x v="0"/>
    <s v="USD"/>
    <n v="1450971684"/>
    <n v="1447515684"/>
    <b v="1"/>
    <x v="480"/>
    <n v="108"/>
    <b v="1"/>
    <x v="1"/>
    <x v="38"/>
  </r>
  <r>
    <n v="2714"/>
    <s v="The Crane Theater"/>
    <s v="The Crane will be the new home for independent theater in Northeast Minneapolis"/>
    <x v="31"/>
    <n v="29089"/>
    <x v="31"/>
    <x v="0"/>
    <x v="0"/>
    <s v="USD"/>
    <n v="1476486000"/>
    <n v="1474040596"/>
    <b v="1"/>
    <x v="120"/>
    <n v="95.37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213"/>
    <x v="0"/>
    <x v="0"/>
    <s v="USD"/>
    <n v="1456047228"/>
    <n v="1453109628"/>
    <b v="1"/>
    <x v="481"/>
    <n v="57.63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28"/>
    <x v="0"/>
    <x v="12"/>
    <s v="EUR"/>
    <n v="1444291193"/>
    <n v="1441699193"/>
    <b v="1"/>
    <x v="482"/>
    <n v="64.16"/>
    <b v="1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28"/>
    <x v="0"/>
    <x v="0"/>
    <s v="USD"/>
    <n v="1417906649"/>
    <n v="1414015049"/>
    <b v="1"/>
    <x v="166"/>
    <n v="92.39"/>
    <b v="1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3"/>
    <x v="0"/>
    <x v="0"/>
    <s v="USD"/>
    <n v="1462316400"/>
    <n v="1459865945"/>
    <b v="1"/>
    <x v="265"/>
    <n v="125.9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15"/>
    <x v="0"/>
    <x v="0"/>
    <s v="USD"/>
    <n v="1460936694"/>
    <n v="1455756294"/>
    <b v="0"/>
    <x v="50"/>
    <n v="94.64"/>
    <b v="1"/>
    <x v="1"/>
    <x v="38"/>
  </r>
  <r>
    <n v="2720"/>
    <s v="The Comedy Project"/>
    <s v="An improv, sketch and experimental comedy and cocktail venue in downtown Grand Rapids, Michigan"/>
    <x v="31"/>
    <n v="29531"/>
    <x v="90"/>
    <x v="0"/>
    <x v="0"/>
    <s v="USD"/>
    <n v="1478866253"/>
    <n v="1476270653"/>
    <b v="0"/>
    <x v="210"/>
    <n v="170.7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346"/>
    <x v="0"/>
    <x v="1"/>
    <s v="GBP"/>
    <n v="1378494000"/>
    <n v="1375880598"/>
    <b v="0"/>
    <x v="314"/>
    <n v="40.76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169"/>
    <x v="0"/>
    <x v="0"/>
    <s v="USD"/>
    <n v="1485722053"/>
    <n v="1480538053"/>
    <b v="0"/>
    <x v="333"/>
    <n v="68.2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49"/>
    <x v="0"/>
    <x v="0"/>
    <s v="USD"/>
    <n v="1420060088"/>
    <n v="1414872488"/>
    <b v="0"/>
    <x v="282"/>
    <n v="95.49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6"/>
    <n v="7326.88"/>
    <x v="347"/>
    <x v="0"/>
    <x v="1"/>
    <s v="GBP"/>
    <n v="1439625059"/>
    <n v="1436860259"/>
    <b v="0"/>
    <x v="483"/>
    <n v="7.19"/>
    <b v="1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14"/>
    <x v="0"/>
    <x v="5"/>
    <s v="CAD"/>
    <n v="1488390735"/>
    <n v="1484070735"/>
    <b v="0"/>
    <x v="116"/>
    <n v="511.65"/>
    <b v="1"/>
    <x v="2"/>
    <x v="30"/>
  </r>
  <r>
    <n v="2726"/>
    <s v="Krimston TWO - Dual SIM case for iPhone"/>
    <s v="Krimston TWO: iPhone Dual SIM Case"/>
    <x v="57"/>
    <n v="105745"/>
    <x v="6"/>
    <x v="0"/>
    <x v="0"/>
    <s v="USD"/>
    <n v="1461333311"/>
    <n v="1458741311"/>
    <b v="0"/>
    <x v="442"/>
    <n v="261.75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348"/>
    <x v="0"/>
    <x v="0"/>
    <s v="USD"/>
    <n v="1438964063"/>
    <n v="1436804063"/>
    <b v="0"/>
    <x v="484"/>
    <n v="69.760000000000005"/>
    <b v="1"/>
    <x v="2"/>
    <x v="30"/>
  </r>
  <r>
    <n v="2728"/>
    <s v="Multi-Function SSD Shield for the Raspberry Pi 2"/>
    <s v="SSD, WiFi, RTC w/Battery and high power USB all in one shield."/>
    <x v="36"/>
    <n v="30274"/>
    <x v="180"/>
    <x v="0"/>
    <x v="0"/>
    <s v="USD"/>
    <n v="1451485434"/>
    <n v="1448461434"/>
    <b v="0"/>
    <x v="413"/>
    <n v="77.23"/>
    <b v="1"/>
    <x v="2"/>
    <x v="30"/>
  </r>
  <r>
    <n v="2729"/>
    <s v="McChi Luggage: It's a Luggage, USB Charger and a Table Top"/>
    <s v="A luggage that is more than a luggage! It is what you want it to be."/>
    <x v="51"/>
    <n v="7833"/>
    <x v="3"/>
    <x v="0"/>
    <x v="0"/>
    <s v="USD"/>
    <n v="1430459197"/>
    <n v="1427867197"/>
    <b v="0"/>
    <x v="23"/>
    <n v="340.57"/>
    <b v="1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106"/>
    <x v="0"/>
    <x v="0"/>
    <s v="USD"/>
    <n v="1366635575"/>
    <n v="1363611575"/>
    <b v="0"/>
    <x v="345"/>
    <n v="67.4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3"/>
    <x v="0"/>
    <x v="0"/>
    <s v="USD"/>
    <n v="1413604800"/>
    <n v="1408624622"/>
    <b v="0"/>
    <x v="77"/>
    <n v="845.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90"/>
    <x v="0"/>
    <x v="0"/>
    <s v="USD"/>
    <n v="1369699200"/>
    <n v="1366917828"/>
    <b v="0"/>
    <x v="96"/>
    <n v="97.19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29"/>
    <x v="0"/>
    <x v="0"/>
    <s v="USD"/>
    <n v="1428643974"/>
    <n v="1423463574"/>
    <b v="0"/>
    <x v="46"/>
    <n v="451.84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1"/>
    <n v="22603"/>
    <x v="349"/>
    <x v="0"/>
    <x v="0"/>
    <s v="USD"/>
    <n v="1476395940"/>
    <n v="1473782592"/>
    <b v="0"/>
    <x v="430"/>
    <n v="138.66999999999999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350"/>
    <x v="0"/>
    <x v="1"/>
    <s v="GBP"/>
    <n v="1363204800"/>
    <n v="1360551250"/>
    <b v="0"/>
    <x v="485"/>
    <n v="21.64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4"/>
    <x v="0"/>
    <x v="5"/>
    <s v="CAD"/>
    <n v="1398268773"/>
    <n v="1395676773"/>
    <b v="0"/>
    <x v="6"/>
    <n v="169.52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351"/>
    <x v="0"/>
    <x v="0"/>
    <s v="USD"/>
    <n v="1389812400"/>
    <n v="1386108087"/>
    <b v="0"/>
    <x v="231"/>
    <n v="161.88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34"/>
    <x v="0"/>
    <x v="0"/>
    <s v="USD"/>
    <n v="1478402804"/>
    <n v="1473218804"/>
    <b v="0"/>
    <x v="41"/>
    <n v="493.13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352"/>
    <x v="0"/>
    <x v="1"/>
    <s v="GBP"/>
    <n v="1399324717"/>
    <n v="1395436717"/>
    <b v="0"/>
    <x v="277"/>
    <n v="22.12"/>
    <b v="1"/>
    <x v="2"/>
    <x v="30"/>
  </r>
  <r>
    <n v="2740"/>
    <s v="Vertical Garden Prototype"/>
    <s v="I am interested in testing the plant yields of this vertical garden as well as some other applications"/>
    <x v="43"/>
    <n v="310"/>
    <x v="33"/>
    <x v="0"/>
    <x v="0"/>
    <s v="USD"/>
    <n v="1426117552"/>
    <n v="1423529152"/>
    <b v="0"/>
    <x v="57"/>
    <n v="18.239999999999998"/>
    <b v="1"/>
    <x v="2"/>
    <x v="30"/>
  </r>
  <r>
    <n v="2741"/>
    <s v="Mrs. Brown and Her Lost Puppy."/>
    <s v="Help me publish my 1st children's book as an aspiring author!"/>
    <x v="6"/>
    <n v="35"/>
    <x v="50"/>
    <x v="2"/>
    <x v="0"/>
    <s v="USD"/>
    <n v="1413770820"/>
    <n v="1412005602"/>
    <b v="0"/>
    <x v="80"/>
    <n v="8.75"/>
    <b v="0"/>
    <x v="3"/>
    <x v="39"/>
  </r>
  <r>
    <n v="2742"/>
    <s v="What a Zoo!"/>
    <s v="The pachyderms at the Denver Zoo are moving. Follow along on the convoluted journey to their new home."/>
    <x v="30"/>
    <n v="731"/>
    <x v="129"/>
    <x v="2"/>
    <x v="0"/>
    <s v="USD"/>
    <n v="1337102187"/>
    <n v="1335892587"/>
    <b v="0"/>
    <x v="59"/>
    <n v="40.61"/>
    <b v="0"/>
    <x v="3"/>
    <x v="39"/>
  </r>
  <r>
    <n v="2743"/>
    <s v="St. Nick Jr"/>
    <s v="One Christmas every child was naughty, and Santa's son _x000a_St. Nick Jr sacrifices all his gifts over his whole life, for the children"/>
    <x v="367"/>
    <n v="0"/>
    <x v="50"/>
    <x v="2"/>
    <x v="0"/>
    <s v="USD"/>
    <n v="1476863607"/>
    <n v="1474271607"/>
    <b v="0"/>
    <x v="78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62"/>
    <x v="2"/>
    <x v="0"/>
    <s v="USD"/>
    <n v="1330478998"/>
    <n v="1327886998"/>
    <b v="0"/>
    <x v="19"/>
    <n v="37.950000000000003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66"/>
    <x v="2"/>
    <x v="0"/>
    <s v="USD"/>
    <n v="1342309368"/>
    <n v="1337125368"/>
    <b v="0"/>
    <x v="72"/>
    <n v="35.729999999999997"/>
    <b v="0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117"/>
    <x v="2"/>
    <x v="0"/>
    <s v="USD"/>
    <n v="1409337911"/>
    <n v="1406745911"/>
    <b v="0"/>
    <x v="10"/>
    <n v="42.16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58"/>
    <x v="2"/>
    <x v="0"/>
    <s v="USD"/>
    <n v="1339816200"/>
    <n v="1337095997"/>
    <b v="0"/>
    <x v="80"/>
    <n v="35"/>
    <b v="0"/>
    <x v="3"/>
    <x v="39"/>
  </r>
  <r>
    <n v="2748"/>
    <s v="Native American Language Book for Children"/>
    <s v="Interactive Book with Audio to learn the Ojibwe Language for Children.  Website, Ebook and more!"/>
    <x v="10"/>
    <n v="53"/>
    <x v="60"/>
    <x v="2"/>
    <x v="0"/>
    <s v="USD"/>
    <n v="1472835802"/>
    <n v="1470243802"/>
    <b v="0"/>
    <x v="80"/>
    <n v="13.25"/>
    <b v="0"/>
    <x v="3"/>
    <x v="39"/>
  </r>
  <r>
    <n v="2749"/>
    <s v="A Tree is a Tree, no matter what you see.  CHILDREN'S BOOK"/>
    <s v="Self-publishing my children's book."/>
    <x v="3"/>
    <n v="110"/>
    <x v="60"/>
    <x v="2"/>
    <x v="0"/>
    <s v="USD"/>
    <n v="1428171037"/>
    <n v="1425582637"/>
    <b v="0"/>
    <x v="84"/>
    <n v="55"/>
    <b v="0"/>
    <x v="3"/>
    <x v="39"/>
  </r>
  <r>
    <n v="2750"/>
    <s v="My Child, My Blessing"/>
    <s v="This is a journal where parents daily write something positive about their child.  Places for pictures, too."/>
    <x v="368"/>
    <n v="0"/>
    <x v="50"/>
    <x v="2"/>
    <x v="0"/>
    <s v="USD"/>
    <n v="1341086400"/>
    <n v="1340055345"/>
    <b v="0"/>
    <x v="78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69"/>
    <n v="0"/>
    <x v="50"/>
    <x v="2"/>
    <x v="0"/>
    <s v="USD"/>
    <n v="1403039842"/>
    <n v="1397855842"/>
    <b v="0"/>
    <x v="78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57"/>
    <x v="2"/>
    <x v="0"/>
    <s v="USD"/>
    <n v="1324232504"/>
    <n v="1320776504"/>
    <b v="0"/>
    <x v="25"/>
    <n v="39.29"/>
    <b v="0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118"/>
    <x v="2"/>
    <x v="0"/>
    <s v="USD"/>
    <n v="1346017023"/>
    <n v="1343425023"/>
    <b v="0"/>
    <x v="22"/>
    <n v="47.5"/>
    <b v="0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50"/>
    <x v="2"/>
    <x v="0"/>
    <s v="USD"/>
    <n v="1410448551"/>
    <n v="1407856551"/>
    <b v="0"/>
    <x v="78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17"/>
    <x v="2"/>
    <x v="17"/>
    <s v="EUR"/>
    <n v="1428519527"/>
    <n v="1425927527"/>
    <b v="0"/>
    <x v="41"/>
    <n v="17.329999999999998"/>
    <b v="0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54"/>
    <x v="2"/>
    <x v="0"/>
    <s v="USD"/>
    <n v="1389476201"/>
    <n v="1386884201"/>
    <b v="0"/>
    <x v="51"/>
    <n v="31.76"/>
    <b v="0"/>
    <x v="3"/>
    <x v="39"/>
  </r>
  <r>
    <n v="2757"/>
    <s v="C is for Crooked"/>
    <s v="A children's letter book that Lampoons Hillary Clinton"/>
    <x v="15"/>
    <n v="10"/>
    <x v="60"/>
    <x v="2"/>
    <x v="0"/>
    <s v="USD"/>
    <n v="1470498332"/>
    <n v="1469202332"/>
    <b v="0"/>
    <x v="84"/>
    <n v="5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81"/>
    <x v="2"/>
    <x v="2"/>
    <s v="AUD"/>
    <n v="1476095783"/>
    <n v="1474886183"/>
    <b v="0"/>
    <x v="79"/>
    <n v="39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57"/>
    <x v="2"/>
    <x v="2"/>
    <s v="AUD"/>
    <n v="1468658866"/>
    <n v="1464943666"/>
    <b v="0"/>
    <x v="84"/>
    <n v="52.5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50"/>
    <x v="2"/>
    <x v="1"/>
    <s v="GBP"/>
    <n v="1371726258"/>
    <n v="1369134258"/>
    <b v="0"/>
    <x v="78"/>
    <n v="0"/>
    <b v="0"/>
    <x v="3"/>
    <x v="39"/>
  </r>
  <r>
    <n v="2761"/>
    <s v="Learn U.S. Geography: Dreaming my way across The U.S."/>
    <s v="Help me give away 500 copies of my picture book so more kids will know US geography!"/>
    <x v="10"/>
    <n v="36"/>
    <x v="60"/>
    <x v="2"/>
    <x v="0"/>
    <s v="USD"/>
    <n v="1357176693"/>
    <n v="1354584693"/>
    <b v="0"/>
    <x v="80"/>
    <n v="9"/>
    <b v="0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60"/>
    <x v="2"/>
    <x v="0"/>
    <s v="USD"/>
    <n v="1332114795"/>
    <n v="1326934395"/>
    <b v="0"/>
    <x v="29"/>
    <n v="25"/>
    <b v="0"/>
    <x v="3"/>
    <x v="39"/>
  </r>
  <r>
    <n v="2763"/>
    <s v="My Christmas Star"/>
    <s v="How Santa finds childrens homes without getting lost by following certain stars."/>
    <x v="370"/>
    <n v="90"/>
    <x v="50"/>
    <x v="2"/>
    <x v="0"/>
    <s v="USD"/>
    <n v="1369403684"/>
    <n v="1365515684"/>
    <b v="0"/>
    <x v="83"/>
    <n v="30"/>
    <b v="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60"/>
    <x v="2"/>
    <x v="0"/>
    <s v="USD"/>
    <n v="1338404400"/>
    <n v="1335855631"/>
    <b v="0"/>
    <x v="80"/>
    <n v="11.25"/>
    <b v="0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50"/>
    <x v="2"/>
    <x v="0"/>
    <s v="USD"/>
    <n v="1351432428"/>
    <n v="1350050028"/>
    <b v="0"/>
    <x v="78"/>
    <n v="0"/>
    <b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53"/>
    <x v="2"/>
    <x v="0"/>
    <s v="USD"/>
    <n v="1313078518"/>
    <n v="1310486518"/>
    <b v="0"/>
    <x v="80"/>
    <n v="25"/>
    <b v="0"/>
    <x v="3"/>
    <x v="39"/>
  </r>
  <r>
    <n v="2767"/>
    <s v="the Giant Turnip"/>
    <s v="An animated bedtime story with Dedka, Babka and the rest of the family working together on a BIG problem"/>
    <x v="23"/>
    <n v="34"/>
    <x v="60"/>
    <x v="2"/>
    <x v="5"/>
    <s v="CAD"/>
    <n v="1439766050"/>
    <n v="1434582050"/>
    <b v="0"/>
    <x v="83"/>
    <n v="11.3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51"/>
    <x v="2"/>
    <x v="0"/>
    <s v="USD"/>
    <n v="1333028723"/>
    <n v="1330440323"/>
    <b v="0"/>
    <x v="69"/>
    <n v="29.47"/>
    <b v="0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50"/>
    <x v="2"/>
    <x v="1"/>
    <s v="GBP"/>
    <n v="1401997790"/>
    <n v="1397677790"/>
    <b v="0"/>
    <x v="84"/>
    <n v="1"/>
    <b v="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54"/>
    <x v="2"/>
    <x v="0"/>
    <s v="USD"/>
    <n v="1395158130"/>
    <n v="1392569730"/>
    <b v="0"/>
    <x v="51"/>
    <n v="63.1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1"/>
    <n v="0"/>
    <x v="50"/>
    <x v="2"/>
    <x v="0"/>
    <s v="USD"/>
    <n v="1359738000"/>
    <n v="1355489140"/>
    <b v="0"/>
    <x v="78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50"/>
    <x v="2"/>
    <x v="0"/>
    <s v="USD"/>
    <n v="1381006294"/>
    <n v="1379710294"/>
    <b v="0"/>
    <x v="78"/>
    <n v="0"/>
    <b v="0"/>
    <x v="3"/>
    <x v="39"/>
  </r>
  <r>
    <n v="2773"/>
    <s v="The Boat That Couldn't Float"/>
    <s v="Parents know the pain of rereading bad bedtime stories. I want to write stories that all ages will enjoy"/>
    <x v="372"/>
    <n v="1"/>
    <x v="50"/>
    <x v="2"/>
    <x v="5"/>
    <s v="CAD"/>
    <n v="1461530721"/>
    <n v="1460666721"/>
    <b v="0"/>
    <x v="29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51"/>
    <x v="2"/>
    <x v="0"/>
    <s v="USD"/>
    <n v="1362711728"/>
    <n v="1360119728"/>
    <b v="0"/>
    <x v="62"/>
    <n v="43.85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56"/>
    <x v="2"/>
    <x v="0"/>
    <s v="USD"/>
    <n v="1323994754"/>
    <n v="1321402754"/>
    <b v="0"/>
    <x v="84"/>
    <n v="75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59"/>
    <x v="2"/>
    <x v="0"/>
    <s v="USD"/>
    <n v="1434092876"/>
    <n v="1431414476"/>
    <b v="0"/>
    <x v="17"/>
    <n v="45.97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50"/>
    <x v="2"/>
    <x v="0"/>
    <s v="USD"/>
    <n v="1437149004"/>
    <n v="1434557004"/>
    <b v="0"/>
    <x v="29"/>
    <n v="10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73"/>
    <x v="2"/>
    <x v="0"/>
    <s v="USD"/>
    <n v="1409009306"/>
    <n v="1406417306"/>
    <b v="0"/>
    <x v="41"/>
    <n v="93.67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53"/>
    <x v="2"/>
    <x v="0"/>
    <s v="USD"/>
    <n v="1448204621"/>
    <n v="1445609021"/>
    <b v="0"/>
    <x v="29"/>
    <n v="53"/>
    <b v="0"/>
    <x v="3"/>
    <x v="39"/>
  </r>
  <r>
    <n v="2780"/>
    <s v="Travel with baby"/>
    <s v="Turn the World with my kids, and then write a book with the advice for traveling with baby"/>
    <x v="57"/>
    <n v="0"/>
    <x v="50"/>
    <x v="2"/>
    <x v="13"/>
    <s v="EUR"/>
    <n v="1489142688"/>
    <n v="1486550688"/>
    <b v="0"/>
    <x v="78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2"/>
    <x v="0"/>
    <x v="0"/>
    <s v="USD"/>
    <n v="1423724400"/>
    <n v="1421274954"/>
    <b v="0"/>
    <x v="33"/>
    <n v="47"/>
    <b v="1"/>
    <x v="1"/>
    <x v="6"/>
  </r>
  <r>
    <n v="2782"/>
    <s v="Better Than Ever Productions presents Geezer Game"/>
    <s v="The premiere theatre troupe in SE Michigan offering acting opportunities for the 50+ actor."/>
    <x v="28"/>
    <n v="1200"/>
    <x v="28"/>
    <x v="0"/>
    <x v="0"/>
    <s v="USD"/>
    <n v="1424149140"/>
    <n v="1421964718"/>
    <b v="0"/>
    <x v="59"/>
    <n v="66.67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41"/>
    <x v="0"/>
    <x v="1"/>
    <s v="GBP"/>
    <n v="1429793446"/>
    <n v="1428583846"/>
    <b v="0"/>
    <x v="42"/>
    <n v="18.77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17"/>
    <x v="0"/>
    <x v="0"/>
    <s v="USD"/>
    <n v="1414608843"/>
    <n v="1412794443"/>
    <b v="0"/>
    <x v="52"/>
    <n v="66.11"/>
    <b v="1"/>
    <x v="1"/>
    <x v="6"/>
  </r>
  <r>
    <n v="2785"/>
    <s v="Henry VI: The War of the Roses"/>
    <s v="Bare Theatre and Raleigh Little Theatre present Shakespeare's epic, set in a post-apocalyptic dystopia."/>
    <x v="10"/>
    <n v="5234"/>
    <x v="2"/>
    <x v="0"/>
    <x v="0"/>
    <s v="USD"/>
    <n v="1470430800"/>
    <n v="1467865967"/>
    <b v="0"/>
    <x v="136"/>
    <n v="36.86"/>
    <b v="1"/>
    <x v="1"/>
    <x v="6"/>
  </r>
  <r>
    <n v="2786"/>
    <s v="Fierce"/>
    <s v="A heart-melting farce about sex, art and the lovelorn lay-abouts of London-town."/>
    <x v="30"/>
    <n v="2946"/>
    <x v="90"/>
    <x v="0"/>
    <x v="1"/>
    <s v="GBP"/>
    <n v="1404913180"/>
    <n v="1403703580"/>
    <b v="0"/>
    <x v="142"/>
    <n v="39.81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28"/>
    <x v="0"/>
    <x v="0"/>
    <s v="USD"/>
    <n v="1405658752"/>
    <n v="1403066752"/>
    <b v="0"/>
    <x v="44"/>
    <n v="31.5"/>
    <b v="1"/>
    <x v="1"/>
    <x v="6"/>
  </r>
  <r>
    <n v="2788"/>
    <s v="ACT Underground Theatre, TLDC"/>
    <s v="MOVING FORWARD! WE HAVE REACHED GOAL BUT HAVE MORE TIME!! PLEASE CONSIDER PLEDGING."/>
    <x v="13"/>
    <n v="2050"/>
    <x v="33"/>
    <x v="0"/>
    <x v="0"/>
    <s v="USD"/>
    <n v="1469811043"/>
    <n v="1467219043"/>
    <b v="0"/>
    <x v="9"/>
    <n v="102.5"/>
    <b v="1"/>
    <x v="1"/>
    <x v="6"/>
  </r>
  <r>
    <n v="2789"/>
    <s v="The Adventurers Club"/>
    <s v="BNT's Biggest Adventure So Far: Our 2015 full length production!"/>
    <x v="9"/>
    <n v="3035"/>
    <x v="7"/>
    <x v="0"/>
    <x v="0"/>
    <s v="USD"/>
    <n v="1426132800"/>
    <n v="1424477934"/>
    <b v="0"/>
    <x v="54"/>
    <n v="126.46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2"/>
    <x v="0"/>
    <x v="0"/>
    <s v="USD"/>
    <n v="1423693903"/>
    <n v="1421101903"/>
    <b v="0"/>
    <x v="36"/>
    <n v="47.88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33"/>
    <x v="0"/>
    <x v="0"/>
    <s v="USD"/>
    <n v="1473393600"/>
    <n v="1470778559"/>
    <b v="0"/>
    <x v="33"/>
    <n v="73.209999999999994"/>
    <b v="1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29"/>
    <x v="0"/>
    <x v="0"/>
    <s v="USD"/>
    <n v="1439357559"/>
    <n v="1435469559"/>
    <b v="0"/>
    <x v="54"/>
    <n v="89.67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38"/>
    <x v="0"/>
    <x v="2"/>
    <s v="AUD"/>
    <n v="1437473005"/>
    <n v="1434881005"/>
    <b v="0"/>
    <x v="196"/>
    <n v="151.46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95"/>
    <x v="0"/>
    <x v="1"/>
    <s v="GBP"/>
    <n v="1457031600"/>
    <n v="1455640559"/>
    <b v="0"/>
    <x v="83"/>
    <n v="25"/>
    <b v="1"/>
    <x v="1"/>
    <x v="6"/>
  </r>
  <r>
    <n v="2795"/>
    <s v="Good Men Wanted at ANT Fest"/>
    <s v="A new play about five bad bitches who fought in the Civil War disguised as men, premiering at Ars Nova's ANT Fest."/>
    <x v="176"/>
    <n v="730"/>
    <x v="3"/>
    <x v="0"/>
    <x v="0"/>
    <s v="USD"/>
    <n v="1402095600"/>
    <n v="1400675841"/>
    <b v="0"/>
    <x v="9"/>
    <n v="36.5"/>
    <b v="1"/>
    <x v="1"/>
    <x v="6"/>
  </r>
  <r>
    <n v="2796"/>
    <s v="Fishcakes"/>
    <s v="Fishcakes is a piece of new writing for the Camden Fringe that explores a story of love, loss, and all the â€˜little things'."/>
    <x v="134"/>
    <n v="924"/>
    <x v="31"/>
    <x v="0"/>
    <x v="1"/>
    <s v="GBP"/>
    <n v="1404564028"/>
    <n v="1401972028"/>
    <b v="0"/>
    <x v="64"/>
    <n v="44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33"/>
    <x v="0"/>
    <x v="1"/>
    <s v="GBP"/>
    <n v="1404858840"/>
    <n v="1402266840"/>
    <b v="0"/>
    <x v="225"/>
    <n v="87.36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7"/>
    <x v="0"/>
    <x v="1"/>
    <s v="GBP"/>
    <n v="1438358400"/>
    <n v="1437063121"/>
    <b v="0"/>
    <x v="237"/>
    <n v="36.47"/>
    <b v="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16"/>
    <x v="0"/>
    <x v="1"/>
    <s v="GBP"/>
    <n v="1466179200"/>
    <n v="1463466070"/>
    <b v="0"/>
    <x v="208"/>
    <n v="44.86"/>
    <b v="1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18"/>
    <x v="0"/>
    <x v="1"/>
    <s v="GBP"/>
    <n v="1420377366"/>
    <n v="1415193366"/>
    <b v="0"/>
    <x v="162"/>
    <n v="42.9"/>
    <b v="1"/>
    <x v="1"/>
    <x v="6"/>
  </r>
  <r>
    <n v="2801"/>
    <s v="A Dream Play"/>
    <s v="Arise Theatre Company's production of August Strindberg's expressionist masterpiece 'A Dream Play'."/>
    <x v="2"/>
    <n v="666"/>
    <x v="18"/>
    <x v="0"/>
    <x v="2"/>
    <s v="AUD"/>
    <n v="1412938800"/>
    <n v="1411019409"/>
    <b v="0"/>
    <x v="62"/>
    <n v="51.2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21"/>
    <x v="0"/>
    <x v="1"/>
    <s v="GBP"/>
    <n v="1438875107"/>
    <n v="1436283107"/>
    <b v="0"/>
    <x v="240"/>
    <n v="33.94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30"/>
    <x v="0"/>
    <x v="0"/>
    <s v="USD"/>
    <n v="1437004800"/>
    <n v="1433295276"/>
    <b v="0"/>
    <x v="261"/>
    <n v="90.74"/>
    <b v="1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41"/>
    <x v="0"/>
    <x v="1"/>
    <s v="GBP"/>
    <n v="1411987990"/>
    <n v="1409395990"/>
    <b v="0"/>
    <x v="23"/>
    <n v="50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5"/>
    <x v="0"/>
    <x v="1"/>
    <s v="GBP"/>
    <n v="1440245273"/>
    <n v="1438085273"/>
    <b v="0"/>
    <x v="59"/>
    <n v="24.44"/>
    <b v="1"/>
    <x v="1"/>
    <x v="6"/>
  </r>
  <r>
    <n v="2806"/>
    <s v="And Now: The World!"/>
    <s v="A one woman show about the challenges of being a feminist in a digital age. Touring 6 UK cities. Now with Stretch Goals!"/>
    <x v="9"/>
    <n v="3363"/>
    <x v="20"/>
    <x v="0"/>
    <x v="1"/>
    <s v="GBP"/>
    <n v="1438772400"/>
    <n v="1435645490"/>
    <b v="0"/>
    <x v="88"/>
    <n v="44.25"/>
    <b v="1"/>
    <x v="1"/>
    <x v="6"/>
  </r>
  <r>
    <n v="2807"/>
    <s v="The Commission Theatre Co."/>
    <s v="Bringing Shakespeare back to the Playwrights"/>
    <x v="10"/>
    <n v="6300"/>
    <x v="9"/>
    <x v="0"/>
    <x v="0"/>
    <s v="USD"/>
    <n v="1435611438"/>
    <n v="1433019438"/>
    <b v="0"/>
    <x v="251"/>
    <n v="67.739999999999995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8"/>
    <x v="0"/>
    <x v="0"/>
    <s v="USD"/>
    <n v="1440274735"/>
    <n v="1437682735"/>
    <b v="0"/>
    <x v="50"/>
    <n v="65.38"/>
    <b v="1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21"/>
    <x v="0"/>
    <x v="0"/>
    <s v="USD"/>
    <n v="1459348740"/>
    <n v="1458647725"/>
    <b v="0"/>
    <x v="64"/>
    <n v="121.9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29"/>
    <x v="0"/>
    <x v="0"/>
    <s v="USD"/>
    <n v="1401595140"/>
    <n v="1398828064"/>
    <b v="0"/>
    <x v="7"/>
    <n v="47.46"/>
    <b v="1"/>
    <x v="1"/>
    <x v="6"/>
  </r>
  <r>
    <n v="2811"/>
    <s v="Ray Gunn and Starburst"/>
    <s v="Ray Gunn and Starburst is an audio sci-fi/comedy sending up the tropes of classic and pulp science-fiction."/>
    <x v="3"/>
    <n v="10027"/>
    <x v="8"/>
    <x v="0"/>
    <x v="1"/>
    <s v="GBP"/>
    <n v="1424692503"/>
    <n v="1422100503"/>
    <b v="0"/>
    <x v="52"/>
    <n v="92.84"/>
    <b v="1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40"/>
    <x v="0"/>
    <x v="5"/>
    <s v="CAD"/>
    <n v="1428292800"/>
    <n v="1424368298"/>
    <b v="0"/>
    <x v="183"/>
    <n v="68.25"/>
    <b v="1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30"/>
    <x v="0"/>
    <x v="0"/>
    <s v="USD"/>
    <n v="1481737761"/>
    <n v="1479577761"/>
    <b v="0"/>
    <x v="93"/>
    <n v="37.21"/>
    <b v="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29"/>
    <x v="0"/>
    <x v="1"/>
    <s v="GBP"/>
    <n v="1431164115"/>
    <n v="1428572115"/>
    <b v="0"/>
    <x v="31"/>
    <n v="25.25"/>
    <b v="1"/>
    <x v="1"/>
    <x v="6"/>
  </r>
  <r>
    <n v="2815"/>
    <s v="Widow's Wedding Dress"/>
    <s v="Set in 1950s Northern Ireland, this play tells the story of two sisters in a community of Travellers, or Irish Gypsies."/>
    <x v="49"/>
    <n v="605"/>
    <x v="186"/>
    <x v="0"/>
    <x v="5"/>
    <s v="CAD"/>
    <n v="1470595109"/>
    <n v="1468003109"/>
    <b v="0"/>
    <x v="25"/>
    <n v="43.21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24"/>
    <x v="0"/>
    <x v="1"/>
    <s v="GBP"/>
    <n v="1438531200"/>
    <n v="1435921992"/>
    <b v="0"/>
    <x v="39"/>
    <n v="25.13"/>
    <b v="1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22"/>
    <x v="0"/>
    <x v="1"/>
    <s v="GBP"/>
    <n v="1425136462"/>
    <n v="1421680462"/>
    <b v="0"/>
    <x v="51"/>
    <n v="23.64"/>
    <b v="1"/>
    <x v="1"/>
    <x v="6"/>
  </r>
  <r>
    <n v="2818"/>
    <s v="Joe West's THEATER OF DEATH"/>
    <s v="Joe West and his wonderful theater company THEATER OF DEATH present original plays both horrific and comical."/>
    <x v="3"/>
    <n v="10603"/>
    <x v="6"/>
    <x v="0"/>
    <x v="0"/>
    <s v="USD"/>
    <n v="1443018086"/>
    <n v="1441290086"/>
    <b v="0"/>
    <x v="332"/>
    <n v="103.95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2"/>
    <x v="0"/>
    <x v="1"/>
    <s v="GBP"/>
    <n v="1434285409"/>
    <n v="1431693409"/>
    <b v="0"/>
    <x v="201"/>
    <n v="50.38"/>
    <b v="1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104"/>
    <x v="0"/>
    <x v="1"/>
    <s v="GBP"/>
    <n v="1456444800"/>
    <n v="1454337589"/>
    <b v="0"/>
    <x v="9"/>
    <n v="13.6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8"/>
    <x v="0"/>
    <x v="1"/>
    <s v="GBP"/>
    <n v="1411510135"/>
    <n v="1408918135"/>
    <b v="0"/>
    <x v="2"/>
    <n v="28.57"/>
    <b v="1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8"/>
    <x v="0"/>
    <x v="0"/>
    <s v="USD"/>
    <n v="1427469892"/>
    <n v="1424881492"/>
    <b v="0"/>
    <x v="225"/>
    <n v="63.83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39"/>
    <x v="0"/>
    <x v="1"/>
    <s v="GBP"/>
    <n v="1427842740"/>
    <n v="1425428206"/>
    <b v="0"/>
    <x v="25"/>
    <n v="8.86"/>
    <b v="1"/>
    <x v="1"/>
    <x v="6"/>
  </r>
  <r>
    <n v="2824"/>
    <s v="The Rooftop"/>
    <s v="I wrote a One Act play called The Rooftop for a Female Playwright's festival. Every little bit helps!"/>
    <x v="81"/>
    <n v="760"/>
    <x v="16"/>
    <x v="0"/>
    <x v="0"/>
    <s v="USD"/>
    <n v="1434159780"/>
    <n v="1431412196"/>
    <b v="0"/>
    <x v="41"/>
    <n v="50.67"/>
    <b v="1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33"/>
    <x v="0"/>
    <x v="1"/>
    <s v="GBP"/>
    <n v="1449255686"/>
    <n v="1446663686"/>
    <b v="0"/>
    <x v="13"/>
    <n v="60.78"/>
    <b v="1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29"/>
    <x v="0"/>
    <x v="0"/>
    <s v="USD"/>
    <n v="1436511600"/>
    <n v="1434415812"/>
    <b v="0"/>
    <x v="10"/>
    <n v="113.42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28"/>
    <x v="0"/>
    <x v="0"/>
    <s v="USD"/>
    <n v="1464971400"/>
    <n v="1462379066"/>
    <b v="0"/>
    <x v="23"/>
    <n v="104.57"/>
    <b v="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8"/>
    <x v="0"/>
    <x v="1"/>
    <s v="GBP"/>
    <n v="1443826800"/>
    <n v="1441606869"/>
    <b v="0"/>
    <x v="174"/>
    <n v="98.31"/>
    <b v="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13"/>
    <x v="0"/>
    <x v="1"/>
    <s v="GBP"/>
    <n v="1464863118"/>
    <n v="1462443918"/>
    <b v="0"/>
    <x v="88"/>
    <n v="35.04"/>
    <b v="1"/>
    <x v="1"/>
    <x v="6"/>
  </r>
  <r>
    <n v="2830"/>
    <s v="Nakhtik and Avalon"/>
    <s v="Avalon is a new South African Township play and Nakhtik is a  danced political lecture."/>
    <x v="9"/>
    <n v="3000"/>
    <x v="8"/>
    <x v="0"/>
    <x v="0"/>
    <s v="USD"/>
    <n v="1399867140"/>
    <n v="1398802148"/>
    <b v="0"/>
    <x v="202"/>
    <n v="272.73"/>
    <b v="1"/>
    <x v="1"/>
    <x v="6"/>
  </r>
  <r>
    <n v="2831"/>
    <s v="Tackett &amp; Pyke put on a Play"/>
    <s v="We each wrote a play and would like to produce them for you for nothing more than art's sake!"/>
    <x v="9"/>
    <n v="3320"/>
    <x v="38"/>
    <x v="0"/>
    <x v="0"/>
    <s v="USD"/>
    <n v="1437076070"/>
    <n v="1434484070"/>
    <b v="0"/>
    <x v="47"/>
    <n v="63.85"/>
    <b v="1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41"/>
    <x v="0"/>
    <x v="1"/>
    <s v="GBP"/>
    <n v="1416780000"/>
    <n v="1414342894"/>
    <b v="0"/>
    <x v="195"/>
    <n v="30.19"/>
    <b v="1"/>
    <x v="1"/>
    <x v="6"/>
  </r>
  <r>
    <n v="2833"/>
    <s v="Star Man Rocket Man"/>
    <s v="A new play about exploring outer space"/>
    <x v="200"/>
    <n v="2923"/>
    <x v="29"/>
    <x v="0"/>
    <x v="0"/>
    <s v="USD"/>
    <n v="1444528800"/>
    <n v="1442804633"/>
    <b v="0"/>
    <x v="2"/>
    <n v="83.51"/>
    <b v="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106"/>
    <x v="0"/>
    <x v="1"/>
    <s v="GBP"/>
    <n v="1422658930"/>
    <n v="1421362930"/>
    <b v="0"/>
    <x v="64"/>
    <n v="64.760000000000005"/>
    <b v="1"/>
    <x v="1"/>
    <x v="6"/>
  </r>
  <r>
    <n v="2835"/>
    <s v="Land of the Three Towers"/>
    <s v="A celebratory community theatre project about the Focus E15 Occupation of empty council homes on Carpenters Estate."/>
    <x v="28"/>
    <n v="1870.99"/>
    <x v="229"/>
    <x v="0"/>
    <x v="1"/>
    <s v="GBP"/>
    <n v="1449273600"/>
    <n v="1446742417"/>
    <b v="0"/>
    <x v="251"/>
    <n v="20.12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29"/>
    <x v="0"/>
    <x v="0"/>
    <s v="USD"/>
    <n v="1487393940"/>
    <n v="1484115418"/>
    <b v="0"/>
    <x v="202"/>
    <n v="44.09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8"/>
    <x v="0"/>
    <x v="5"/>
    <s v="CAD"/>
    <n v="1449701284"/>
    <n v="1446241684"/>
    <b v="0"/>
    <x v="64"/>
    <n v="40.479999999999997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28"/>
    <x v="0"/>
    <x v="0"/>
    <s v="USD"/>
    <n v="1407967200"/>
    <n v="1406039696"/>
    <b v="0"/>
    <x v="241"/>
    <n v="44.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38"/>
    <x v="0"/>
    <x v="0"/>
    <s v="USD"/>
    <n v="1408942740"/>
    <n v="1406958354"/>
    <b v="0"/>
    <x v="162"/>
    <n v="125.8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3"/>
    <x v="0"/>
    <x v="1"/>
    <s v="GBP"/>
    <n v="1426698000"/>
    <n v="1424825479"/>
    <b v="0"/>
    <x v="462"/>
    <n v="19.7"/>
    <b v="1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60"/>
    <x v="2"/>
    <x v="1"/>
    <s v="GBP"/>
    <n v="1450032297"/>
    <n v="1444844697"/>
    <b v="0"/>
    <x v="29"/>
    <n v="10"/>
    <b v="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50"/>
    <x v="2"/>
    <x v="1"/>
    <s v="GBP"/>
    <n v="1403348400"/>
    <n v="1401058295"/>
    <b v="0"/>
    <x v="78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50"/>
    <x v="2"/>
    <x v="0"/>
    <s v="USD"/>
    <n v="1465790400"/>
    <n v="1462210950"/>
    <b v="0"/>
    <x v="78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62"/>
    <x v="2"/>
    <x v="15"/>
    <s v="EUR"/>
    <n v="1483535180"/>
    <n v="1480943180"/>
    <b v="0"/>
    <x v="29"/>
    <n v="30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188"/>
    <x v="2"/>
    <x v="0"/>
    <s v="USD"/>
    <n v="1433723033"/>
    <n v="1428539033"/>
    <b v="0"/>
    <x v="70"/>
    <n v="60.67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50"/>
    <x v="2"/>
    <x v="0"/>
    <s v="USD"/>
    <n v="1432917394"/>
    <n v="1429029394"/>
    <b v="0"/>
    <x v="78"/>
    <n v="0"/>
    <b v="0"/>
    <x v="1"/>
    <x v="6"/>
  </r>
  <r>
    <n v="2847"/>
    <s v="COLOR ME"/>
    <s v="Dark secrets come to light when Mariah meets Stella. They find a way to face the south's largest elephant in the room: RACISM."/>
    <x v="13"/>
    <n v="0"/>
    <x v="50"/>
    <x v="2"/>
    <x v="0"/>
    <s v="USD"/>
    <n v="1464031265"/>
    <n v="1458847265"/>
    <b v="0"/>
    <x v="78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50"/>
    <x v="2"/>
    <x v="0"/>
    <s v="USD"/>
    <n v="1432913659"/>
    <n v="1430321659"/>
    <b v="0"/>
    <x v="83"/>
    <n v="23.33"/>
    <b v="0"/>
    <x v="1"/>
    <x v="6"/>
  </r>
  <r>
    <n v="2849"/>
    <s v="100, Acre Wood"/>
    <s v="NonSens!cal tackles the struggles of four people with mental health issues/disorders inspired by A.A Milne's Winnie the Pooh"/>
    <x v="2"/>
    <n v="5"/>
    <x v="60"/>
    <x v="2"/>
    <x v="1"/>
    <s v="GBP"/>
    <n v="1461406600"/>
    <n v="1458814600"/>
    <b v="0"/>
    <x v="29"/>
    <n v="5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65"/>
    <x v="2"/>
    <x v="0"/>
    <s v="USD"/>
    <n v="1409962211"/>
    <n v="1407370211"/>
    <b v="0"/>
    <x v="62"/>
    <n v="23.92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50"/>
    <x v="2"/>
    <x v="17"/>
    <s v="EUR"/>
    <n v="1454109420"/>
    <n v="1453334629"/>
    <b v="0"/>
    <x v="78"/>
    <n v="0"/>
    <b v="0"/>
    <x v="1"/>
    <x v="6"/>
  </r>
  <r>
    <n v="2852"/>
    <s v="Freedom Train"/>
    <s v="Just one time back to the past on the Freedom Train will open your eyes and your lives will never ever be the same!"/>
    <x v="10"/>
    <n v="95"/>
    <x v="53"/>
    <x v="2"/>
    <x v="0"/>
    <s v="USD"/>
    <n v="1403312703"/>
    <n v="1400720703"/>
    <b v="0"/>
    <x v="79"/>
    <n v="15.83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50"/>
    <x v="2"/>
    <x v="5"/>
    <s v="CAD"/>
    <n v="1410669297"/>
    <n v="1405485297"/>
    <b v="0"/>
    <x v="78"/>
    <n v="0"/>
    <b v="0"/>
    <x v="1"/>
    <x v="6"/>
  </r>
  <r>
    <n v="2854"/>
    <s v="Ultimate Political Selfie!"/>
    <s v="Almost Random Theatre's play about a candidate - with no policies - who is seeking election in May 2015"/>
    <x v="28"/>
    <n v="417"/>
    <x v="72"/>
    <x v="2"/>
    <x v="1"/>
    <s v="GBP"/>
    <n v="1431018719"/>
    <n v="1429290719"/>
    <b v="0"/>
    <x v="25"/>
    <n v="29.79"/>
    <b v="0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119"/>
    <x v="2"/>
    <x v="0"/>
    <s v="USD"/>
    <n v="1454110440"/>
    <n v="1451607071"/>
    <b v="0"/>
    <x v="81"/>
    <n v="60"/>
    <b v="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62"/>
    <x v="2"/>
    <x v="0"/>
    <s v="USD"/>
    <n v="1439069640"/>
    <n v="1433897647"/>
    <b v="0"/>
    <x v="79"/>
    <n v="24.33"/>
    <b v="0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68"/>
    <x v="2"/>
    <x v="14"/>
    <s v="MXN"/>
    <n v="1487613600"/>
    <n v="1482444295"/>
    <b v="0"/>
    <x v="41"/>
    <n v="500"/>
    <b v="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50"/>
    <x v="2"/>
    <x v="9"/>
    <s v="EUR"/>
    <n v="1417778880"/>
    <n v="1415711095"/>
    <b v="0"/>
    <x v="78"/>
    <n v="0"/>
    <b v="0"/>
    <x v="1"/>
    <x v="6"/>
  </r>
  <r>
    <n v="2859"/>
    <s v="Grover Theatre Company (GTC)"/>
    <s v="A theatre company that will create works to inspire young people and get everyone involved."/>
    <x v="13"/>
    <n v="35"/>
    <x v="53"/>
    <x v="2"/>
    <x v="2"/>
    <s v="AUD"/>
    <n v="1444984904"/>
    <n v="1439800904"/>
    <b v="0"/>
    <x v="29"/>
    <n v="35"/>
    <b v="0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113"/>
    <x v="2"/>
    <x v="0"/>
    <s v="USD"/>
    <n v="1466363576"/>
    <n v="1461179576"/>
    <b v="0"/>
    <x v="82"/>
    <n v="29.56"/>
    <b v="0"/>
    <x v="1"/>
    <x v="6"/>
  </r>
  <r>
    <n v="2861"/>
    <s v="Julius Caesar"/>
    <s v="The University of Queensland Drama Production Course is putting on an adaptation of William Shakespeares Julius Caesar"/>
    <x v="49"/>
    <n v="80"/>
    <x v="188"/>
    <x v="2"/>
    <x v="2"/>
    <s v="AUD"/>
    <n v="1443103848"/>
    <n v="1441894248"/>
    <b v="0"/>
    <x v="83"/>
    <n v="26.67"/>
    <b v="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50"/>
    <x v="2"/>
    <x v="0"/>
    <s v="USD"/>
    <n v="1403636229"/>
    <n v="1401044229"/>
    <b v="0"/>
    <x v="83"/>
    <n v="18.329999999999998"/>
    <b v="0"/>
    <x v="1"/>
    <x v="6"/>
  </r>
  <r>
    <n v="2863"/>
    <s v="Equality Theatre"/>
    <s v="I would like to start a Acting Company that supports and includes LGBTQ youth and young adults in very conservative North Texas"/>
    <x v="63"/>
    <n v="20"/>
    <x v="50"/>
    <x v="2"/>
    <x v="0"/>
    <s v="USD"/>
    <n v="1410279123"/>
    <n v="1405095123"/>
    <b v="0"/>
    <x v="29"/>
    <n v="20"/>
    <b v="0"/>
    <x v="1"/>
    <x v="6"/>
  </r>
  <r>
    <n v="2864"/>
    <s v="'Haunting Julia' by Alan Ayckbourn"/>
    <s v="Accessible, original theatre for all!"/>
    <x v="30"/>
    <n v="40"/>
    <x v="53"/>
    <x v="2"/>
    <x v="1"/>
    <s v="GBP"/>
    <n v="1437139080"/>
    <n v="1434552207"/>
    <b v="0"/>
    <x v="83"/>
    <n v="13.33"/>
    <b v="0"/>
    <x v="1"/>
    <x v="6"/>
  </r>
  <r>
    <n v="2865"/>
    <s v="FRINGE 2015 by YER Productions"/>
    <s v="Prepare to be Swept Away. Three short plays from three master playwrights; LANDFALL, SNIPER and DANGERS of TOBACCO!"/>
    <x v="373"/>
    <n v="0"/>
    <x v="50"/>
    <x v="2"/>
    <x v="0"/>
    <s v="USD"/>
    <n v="1420512259"/>
    <n v="1415328259"/>
    <b v="0"/>
    <x v="78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60"/>
    <x v="2"/>
    <x v="0"/>
    <s v="USD"/>
    <n v="1476482400"/>
    <n v="1473893721"/>
    <b v="0"/>
    <x v="84"/>
    <n v="22.5"/>
    <b v="0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68"/>
    <x v="2"/>
    <x v="0"/>
    <s v="USD"/>
    <n v="1467604800"/>
    <n v="1465533672"/>
    <b v="0"/>
    <x v="73"/>
    <n v="50.4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72"/>
    <x v="2"/>
    <x v="0"/>
    <s v="USD"/>
    <n v="1475697054"/>
    <n v="1473105054"/>
    <b v="0"/>
    <x v="65"/>
    <n v="105.03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60"/>
    <x v="2"/>
    <x v="0"/>
    <s v="USD"/>
    <n v="1468937681"/>
    <n v="1466345681"/>
    <b v="0"/>
    <x v="81"/>
    <n v="35.4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77"/>
    <x v="2"/>
    <x v="0"/>
    <s v="USD"/>
    <n v="1400301165"/>
    <n v="1397709165"/>
    <b v="0"/>
    <x v="82"/>
    <n v="83.33"/>
    <b v="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62"/>
    <x v="2"/>
    <x v="0"/>
    <s v="USD"/>
    <n v="1419183813"/>
    <n v="1417455813"/>
    <b v="0"/>
    <x v="62"/>
    <n v="35.92"/>
    <b v="0"/>
    <x v="1"/>
    <x v="6"/>
  </r>
  <r>
    <n v="2872"/>
    <s v="Loud Arts"/>
    <s v="Local Theatre group in Loudoun County, Virginia. Looking for funds to start producing shows!"/>
    <x v="9"/>
    <n v="0"/>
    <x v="50"/>
    <x v="2"/>
    <x v="0"/>
    <s v="USD"/>
    <n v="1434768438"/>
    <n v="1429584438"/>
    <b v="0"/>
    <x v="78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151"/>
    <x v="2"/>
    <x v="0"/>
    <s v="USD"/>
    <n v="1422473831"/>
    <n v="1419881831"/>
    <b v="0"/>
    <x v="22"/>
    <n v="119.13"/>
    <b v="0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62"/>
    <x v="2"/>
    <x v="0"/>
    <s v="USD"/>
    <n v="1484684186"/>
    <n v="1482092186"/>
    <b v="0"/>
    <x v="83"/>
    <n v="90.33"/>
    <b v="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50"/>
    <x v="2"/>
    <x v="0"/>
    <s v="USD"/>
    <n v="1462417493"/>
    <n v="1459825493"/>
    <b v="0"/>
    <x v="83"/>
    <n v="2.33"/>
    <b v="0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50"/>
    <x v="2"/>
    <x v="0"/>
    <s v="USD"/>
    <n v="1437069079"/>
    <n v="1434477079"/>
    <b v="0"/>
    <x v="78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57"/>
    <x v="2"/>
    <x v="0"/>
    <s v="USD"/>
    <n v="1480525200"/>
    <n v="1477781724"/>
    <b v="0"/>
    <x v="79"/>
    <n v="108.33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53"/>
    <x v="2"/>
    <x v="1"/>
    <s v="GBP"/>
    <n v="1435934795"/>
    <n v="1430750795"/>
    <b v="0"/>
    <x v="80"/>
    <n v="15.75"/>
    <b v="0"/>
    <x v="1"/>
    <x v="6"/>
  </r>
  <r>
    <n v="2879"/>
    <s v="Girls, Ladies and Women - A Gospel Drama"/>
    <s v="She that fines a husband? Wait, is that right? Girl... you better check yourself, before you wreck yourself!"/>
    <x v="374"/>
    <n v="29"/>
    <x v="50"/>
    <x v="2"/>
    <x v="0"/>
    <s v="USD"/>
    <n v="1453310661"/>
    <n v="1450718661"/>
    <b v="0"/>
    <x v="29"/>
    <n v="29"/>
    <b v="0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61"/>
    <x v="2"/>
    <x v="0"/>
    <s v="USD"/>
    <n v="1440090300"/>
    <n v="1436305452"/>
    <b v="0"/>
    <x v="60"/>
    <n v="96.55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50"/>
    <x v="2"/>
    <x v="0"/>
    <s v="USD"/>
    <n v="1417620036"/>
    <n v="1412432436"/>
    <b v="0"/>
    <x v="78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122"/>
    <x v="2"/>
    <x v="0"/>
    <s v="USD"/>
    <n v="1462112318"/>
    <n v="1459520318"/>
    <b v="0"/>
    <x v="80"/>
    <n v="63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118"/>
    <x v="2"/>
    <x v="0"/>
    <s v="USD"/>
    <n v="1454734740"/>
    <n v="1451684437"/>
    <b v="0"/>
    <x v="81"/>
    <n v="381.6"/>
    <b v="0"/>
    <x v="1"/>
    <x v="6"/>
  </r>
  <r>
    <n v="2884"/>
    <s v="The Lizard King, a play by Jay Jeff Jones"/>
    <s v="Come explore the dream world of Jim Morrison, rock singer, mystic, poet, shaman."/>
    <x v="101"/>
    <n v="185"/>
    <x v="50"/>
    <x v="2"/>
    <x v="0"/>
    <s v="USD"/>
    <n v="1417800435"/>
    <n v="1415208435"/>
    <b v="0"/>
    <x v="80"/>
    <n v="46.25"/>
    <b v="0"/>
    <x v="1"/>
    <x v="6"/>
  </r>
  <r>
    <n v="2885"/>
    <s v="The Wedding"/>
    <s v="An historic and proud work of Polish nationalistic literature performed on stage."/>
    <x v="44"/>
    <n v="130"/>
    <x v="69"/>
    <x v="2"/>
    <x v="0"/>
    <s v="USD"/>
    <n v="1426294201"/>
    <n v="1423705801"/>
    <b v="0"/>
    <x v="81"/>
    <n v="26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62"/>
    <x v="2"/>
    <x v="0"/>
    <s v="USD"/>
    <n v="1442635140"/>
    <n v="1442243484"/>
    <b v="0"/>
    <x v="29"/>
    <n v="10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50"/>
    <x v="2"/>
    <x v="0"/>
    <s v="USD"/>
    <n v="1420971324"/>
    <n v="1418379324"/>
    <b v="0"/>
    <x v="29"/>
    <n v="5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50"/>
    <x v="2"/>
    <x v="0"/>
    <s v="USD"/>
    <n v="1413608340"/>
    <n v="1412945440"/>
    <b v="0"/>
    <x v="78"/>
    <n v="0"/>
    <b v="0"/>
    <x v="1"/>
    <x v="6"/>
  </r>
  <r>
    <n v="2889"/>
    <s v="Halfway, Nebraska"/>
    <s v="Halfway, Nebraska explores the limits of hope and what it means to love someone who may be too far damaged to save."/>
    <x v="9"/>
    <n v="1142"/>
    <x v="151"/>
    <x v="2"/>
    <x v="0"/>
    <s v="USD"/>
    <n v="1409344985"/>
    <n v="1406752985"/>
    <b v="0"/>
    <x v="25"/>
    <n v="81.569999999999993"/>
    <b v="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60"/>
    <x v="2"/>
    <x v="0"/>
    <s v="USD"/>
    <n v="1407553200"/>
    <n v="1405100992"/>
    <b v="0"/>
    <x v="83"/>
    <n v="7"/>
    <b v="0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56"/>
    <x v="2"/>
    <x v="0"/>
    <s v="USD"/>
    <n v="1460751128"/>
    <n v="1455570728"/>
    <b v="0"/>
    <x v="73"/>
    <n v="27.3"/>
    <b v="0"/>
    <x v="1"/>
    <x v="6"/>
  </r>
  <r>
    <n v="2892"/>
    <s v="Something Precious"/>
    <s v="Something Precious is the world's first musical to alert folks to the harmful effects of technology on the human spirit."/>
    <x v="62"/>
    <n v="500"/>
    <x v="114"/>
    <x v="2"/>
    <x v="0"/>
    <s v="USD"/>
    <n v="1409000400"/>
    <n v="1408381704"/>
    <b v="0"/>
    <x v="57"/>
    <n v="29.41"/>
    <b v="0"/>
    <x v="1"/>
    <x v="6"/>
  </r>
  <r>
    <n v="2893"/>
    <s v="REDISCOVERING KIA THE PLAY"/>
    <s v="Fundraising for REDISCOVERING KIA THE PLAY"/>
    <x v="10"/>
    <n v="25"/>
    <x v="60"/>
    <x v="2"/>
    <x v="0"/>
    <s v="USD"/>
    <n v="1420768800"/>
    <n v="1415644395"/>
    <b v="0"/>
    <x v="84"/>
    <n v="12.5"/>
    <b v="0"/>
    <x v="1"/>
    <x v="6"/>
  </r>
  <r>
    <n v="2894"/>
    <s v="How Could You Do This To Me (The Stage Play)"/>
    <s v="This Is A Story About A Woman A Man And A Woman"/>
    <x v="63"/>
    <n v="0"/>
    <x v="50"/>
    <x v="2"/>
    <x v="0"/>
    <s v="USD"/>
    <n v="1428100815"/>
    <n v="1422920415"/>
    <b v="0"/>
    <x v="78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62"/>
    <x v="2"/>
    <x v="0"/>
    <s v="USD"/>
    <n v="1403470800"/>
    <n v="1403356792"/>
    <b v="0"/>
    <x v="80"/>
    <n v="5.75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70"/>
    <x v="2"/>
    <x v="0"/>
    <s v="USD"/>
    <n v="1481522400"/>
    <n v="1480283321"/>
    <b v="0"/>
    <x v="8"/>
    <n v="52.08"/>
    <b v="0"/>
    <x v="1"/>
    <x v="6"/>
  </r>
  <r>
    <n v="2897"/>
    <s v="CAYCE"/>
    <s v="A unique stage play about the epic struggle of psychic Edgar Cayce to deal with his extraordinary abilities and find his place in life."/>
    <x v="14"/>
    <n v="550"/>
    <x v="62"/>
    <x v="2"/>
    <x v="0"/>
    <s v="USD"/>
    <n v="1444577345"/>
    <n v="1441985458"/>
    <b v="0"/>
    <x v="83"/>
    <n v="183.33"/>
    <b v="0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65"/>
    <x v="2"/>
    <x v="0"/>
    <s v="USD"/>
    <n v="1446307053"/>
    <n v="1443715053"/>
    <b v="0"/>
    <x v="8"/>
    <n v="26.33"/>
    <b v="0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50"/>
    <x v="2"/>
    <x v="0"/>
    <s v="USD"/>
    <n v="1469325158"/>
    <n v="1464141158"/>
    <b v="0"/>
    <x v="78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353"/>
    <x v="2"/>
    <x v="0"/>
    <s v="USD"/>
    <n v="1407562632"/>
    <n v="1404970632"/>
    <b v="0"/>
    <x v="63"/>
    <n v="486.43"/>
    <b v="0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60"/>
    <x v="2"/>
    <x v="0"/>
    <s v="USD"/>
    <n v="1423345339"/>
    <n v="1418161339"/>
    <b v="0"/>
    <x v="84"/>
    <n v="3"/>
    <b v="0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50"/>
    <x v="2"/>
    <x v="0"/>
    <s v="USD"/>
    <n v="1440412396"/>
    <n v="1437820396"/>
    <b v="0"/>
    <x v="29"/>
    <n v="25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60"/>
    <x v="2"/>
    <x v="0"/>
    <s v="USD"/>
    <n v="1441771218"/>
    <n v="1436587218"/>
    <b v="0"/>
    <x v="80"/>
    <n v="9.75"/>
    <b v="0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62"/>
    <x v="2"/>
    <x v="1"/>
    <s v="GBP"/>
    <n v="1415534400"/>
    <n v="1414538031"/>
    <b v="0"/>
    <x v="80"/>
    <n v="18.75"/>
    <b v="0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82"/>
    <x v="2"/>
    <x v="0"/>
    <s v="USD"/>
    <n v="1473211313"/>
    <n v="1472001713"/>
    <b v="0"/>
    <x v="57"/>
    <n v="36.590000000000003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114"/>
    <x v="2"/>
    <x v="0"/>
    <s v="USD"/>
    <n v="1438390800"/>
    <n v="1436888066"/>
    <b v="0"/>
    <x v="63"/>
    <n v="80.709999999999994"/>
    <b v="0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50"/>
    <x v="2"/>
    <x v="0"/>
    <s v="USD"/>
    <n v="1463259837"/>
    <n v="1458075837"/>
    <b v="0"/>
    <x v="84"/>
    <n v="1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5"/>
    <n v="264"/>
    <x v="56"/>
    <x v="2"/>
    <x v="0"/>
    <s v="USD"/>
    <n v="1465407219"/>
    <n v="1462815219"/>
    <b v="0"/>
    <x v="81"/>
    <n v="52.8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50"/>
    <x v="2"/>
    <x v="0"/>
    <s v="USD"/>
    <n v="1416944760"/>
    <n v="1413527001"/>
    <b v="0"/>
    <x v="29"/>
    <n v="20"/>
    <b v="0"/>
    <x v="1"/>
    <x v="6"/>
  </r>
  <r>
    <n v="2910"/>
    <s v="Strive"/>
    <s v="Free drama, dance and singing workshops for disadvantaged young people to inspire, create and help them follow their dreams."/>
    <x v="11"/>
    <n v="1"/>
    <x v="50"/>
    <x v="2"/>
    <x v="1"/>
    <s v="GBP"/>
    <n v="1434139887"/>
    <n v="1428955887"/>
    <b v="0"/>
    <x v="29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121"/>
    <x v="2"/>
    <x v="0"/>
    <s v="USD"/>
    <n v="1435429626"/>
    <n v="1431973626"/>
    <b v="0"/>
    <x v="25"/>
    <n v="46.93"/>
    <b v="0"/>
    <x v="1"/>
    <x v="6"/>
  </r>
  <r>
    <n v="2912"/>
    <s v="Fair Play"/>
    <s v="Set in Iceland, Fair Play is a a dark comedy- a play within a play. An extravaganza, fueled by Absinthe, and touched by the Surreal."/>
    <x v="376"/>
    <n v="2030"/>
    <x v="51"/>
    <x v="2"/>
    <x v="0"/>
    <s v="USD"/>
    <n v="1452827374"/>
    <n v="1450235374"/>
    <b v="0"/>
    <x v="55"/>
    <n v="78.08"/>
    <b v="0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50"/>
    <x v="2"/>
    <x v="0"/>
    <s v="USD"/>
    <n v="1410041339"/>
    <n v="1404857339"/>
    <b v="0"/>
    <x v="84"/>
    <n v="1"/>
    <b v="0"/>
    <x v="1"/>
    <x v="6"/>
  </r>
  <r>
    <n v="2914"/>
    <s v="Hercules the Panto"/>
    <s v="Hercules must complete four challenges in order to meet the father he never knew"/>
    <x v="31"/>
    <n v="1"/>
    <x v="50"/>
    <x v="2"/>
    <x v="1"/>
    <s v="GBP"/>
    <n v="1426365994"/>
    <n v="1421185594"/>
    <b v="0"/>
    <x v="29"/>
    <n v="1"/>
    <b v="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21"/>
    <x v="2"/>
    <x v="1"/>
    <s v="GBP"/>
    <n v="1458117190"/>
    <n v="1455528790"/>
    <b v="0"/>
    <x v="83"/>
    <n v="203.67"/>
    <b v="0"/>
    <x v="1"/>
    <x v="6"/>
  </r>
  <r>
    <n v="2916"/>
    <s v="An Interview With Gaddafi - The Stage Play"/>
    <s v="The moving dramatisation of one man's journey to find the truth behind the Libyan regime change."/>
    <x v="377"/>
    <n v="145"/>
    <x v="59"/>
    <x v="2"/>
    <x v="1"/>
    <s v="GBP"/>
    <n v="1400498789"/>
    <n v="1398511589"/>
    <b v="0"/>
    <x v="63"/>
    <n v="20.71"/>
    <b v="0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66"/>
    <x v="2"/>
    <x v="0"/>
    <s v="USD"/>
    <n v="1442381847"/>
    <n v="1440826647"/>
    <b v="0"/>
    <x v="82"/>
    <n v="48.56"/>
    <b v="0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117"/>
    <x v="2"/>
    <x v="0"/>
    <s v="USD"/>
    <n v="1446131207"/>
    <n v="1443712007"/>
    <b v="0"/>
    <x v="9"/>
    <n v="68.099999999999994"/>
    <b v="0"/>
    <x v="1"/>
    <x v="6"/>
  </r>
  <r>
    <n v="2919"/>
    <s v="While the Stars Fall"/>
    <s v="A full staged reading of a new play about a boy who learns how to be happy from the most unexpected person."/>
    <x v="20"/>
    <n v="51"/>
    <x v="114"/>
    <x v="2"/>
    <x v="0"/>
    <s v="USD"/>
    <n v="1407250329"/>
    <n v="1404658329"/>
    <b v="0"/>
    <x v="79"/>
    <n v="8.5"/>
    <b v="0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117"/>
    <x v="2"/>
    <x v="5"/>
    <s v="CAD"/>
    <n v="1427306470"/>
    <n v="1424718070"/>
    <b v="0"/>
    <x v="62"/>
    <n v="51.62"/>
    <b v="0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32"/>
    <x v="0"/>
    <x v="0"/>
    <s v="USD"/>
    <n v="1411679804"/>
    <n v="1409087804"/>
    <b v="0"/>
    <x v="83"/>
    <n v="43"/>
    <b v="1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8"/>
    <x v="0"/>
    <x v="1"/>
    <s v="GBP"/>
    <n v="1431982727"/>
    <n v="1428094727"/>
    <b v="0"/>
    <x v="79"/>
    <n v="83.33"/>
    <b v="1"/>
    <x v="1"/>
    <x v="40"/>
  </r>
  <r>
    <n v="2923"/>
    <s v="Kaylee's Senior Project"/>
    <s v="Spreading the love of theatre, one step at a time. I would like to produce a reading of one of my favorite musicals"/>
    <x v="43"/>
    <n v="300"/>
    <x v="8"/>
    <x v="0"/>
    <x v="0"/>
    <s v="USD"/>
    <n v="1422068400"/>
    <n v="1420774779"/>
    <b v="0"/>
    <x v="73"/>
    <n v="30"/>
    <b v="1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33"/>
    <x v="0"/>
    <x v="0"/>
    <s v="USD"/>
    <n v="1431143940"/>
    <n v="1428585710"/>
    <b v="0"/>
    <x v="206"/>
    <n v="175.51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21"/>
    <x v="0"/>
    <x v="0"/>
    <s v="USD"/>
    <n v="1410444068"/>
    <n v="1407852068"/>
    <b v="0"/>
    <x v="473"/>
    <n v="231.66"/>
    <b v="1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105"/>
    <x v="0"/>
    <x v="0"/>
    <s v="USD"/>
    <n v="1424715779"/>
    <n v="1423506179"/>
    <b v="0"/>
    <x v="133"/>
    <n v="75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26"/>
    <x v="0"/>
    <x v="0"/>
    <s v="USD"/>
    <n v="1405400400"/>
    <n v="1402934629"/>
    <b v="0"/>
    <x v="64"/>
    <n v="112.14"/>
    <b v="1"/>
    <x v="1"/>
    <x v="40"/>
  </r>
  <r>
    <n v="2928"/>
    <s v="Music Theatre of Idaho Presents &quot;A Year with Frog and Toad"/>
    <s v="This is a touring production for schools in the Treasure Valley!"/>
    <x v="28"/>
    <n v="1000"/>
    <x v="8"/>
    <x v="0"/>
    <x v="0"/>
    <s v="USD"/>
    <n v="1457135846"/>
    <n v="1454543846"/>
    <b v="0"/>
    <x v="54"/>
    <n v="41.67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21"/>
    <x v="0"/>
    <x v="0"/>
    <s v="USD"/>
    <n v="1401024758"/>
    <n v="1398432758"/>
    <b v="0"/>
    <x v="58"/>
    <n v="255.17"/>
    <b v="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7"/>
    <x v="0"/>
    <x v="1"/>
    <s v="GBP"/>
    <n v="1431007264"/>
    <n v="1428415264"/>
    <b v="0"/>
    <x v="95"/>
    <n v="162.77000000000001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6"/>
    <x v="0"/>
    <x v="5"/>
    <s v="CAD"/>
    <n v="1410761280"/>
    <n v="1408604363"/>
    <b v="0"/>
    <x v="82"/>
    <n v="88.33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x v="378"/>
    <n v="3258"/>
    <x v="2"/>
    <x v="0"/>
    <x v="2"/>
    <s v="AUD"/>
    <n v="1424516400"/>
    <n v="1421812637"/>
    <b v="0"/>
    <x v="44"/>
    <n v="85.74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33"/>
    <x v="0"/>
    <x v="0"/>
    <s v="USD"/>
    <n v="1465081053"/>
    <n v="1462489053"/>
    <b v="0"/>
    <x v="241"/>
    <n v="47.57"/>
    <b v="1"/>
    <x v="1"/>
    <x v="40"/>
  </r>
  <r>
    <n v="2934"/>
    <s v="Songs for a New World"/>
    <s v="Powerful community theatre production of Jason Robert Brown's &quot;Songs for a New World&quot; in London, Ontario."/>
    <x v="30"/>
    <n v="2700"/>
    <x v="29"/>
    <x v="0"/>
    <x v="5"/>
    <s v="CAD"/>
    <n v="1402845364"/>
    <n v="1400253364"/>
    <b v="0"/>
    <x v="77"/>
    <n v="72.97"/>
    <b v="1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7"/>
    <x v="0"/>
    <x v="0"/>
    <s v="USD"/>
    <n v="1472490000"/>
    <n v="1467468008"/>
    <b v="0"/>
    <x v="70"/>
    <n v="90.54"/>
    <b v="1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30"/>
    <x v="0"/>
    <x v="0"/>
    <s v="USD"/>
    <n v="1413176340"/>
    <n v="1412091423"/>
    <b v="0"/>
    <x v="69"/>
    <n v="37.65"/>
    <b v="1"/>
    <x v="1"/>
    <x v="40"/>
  </r>
  <r>
    <n v="2937"/>
    <s v="UCAS"/>
    <s v="UCAS is a new British musical premiering at the Edinburgh Fringe Festival 2014."/>
    <x v="15"/>
    <n v="2000"/>
    <x v="18"/>
    <x v="0"/>
    <x v="1"/>
    <s v="GBP"/>
    <n v="1405249113"/>
    <n v="1402657113"/>
    <b v="0"/>
    <x v="165"/>
    <n v="36.36"/>
    <b v="1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7"/>
    <x v="0"/>
    <x v="0"/>
    <s v="USD"/>
    <n v="1422636814"/>
    <n v="1420044814"/>
    <b v="0"/>
    <x v="58"/>
    <n v="126.7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33"/>
    <x v="0"/>
    <x v="0"/>
    <s v="USD"/>
    <n v="1409187600"/>
    <n v="1406316312"/>
    <b v="0"/>
    <x v="20"/>
    <n v="329.2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13"/>
    <x v="0"/>
    <x v="0"/>
    <s v="USD"/>
    <n v="1421606018"/>
    <n v="1418150018"/>
    <b v="0"/>
    <x v="51"/>
    <n v="81.239999999999995"/>
    <b v="1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50"/>
    <x v="2"/>
    <x v="0"/>
    <s v="USD"/>
    <n v="1425250955"/>
    <n v="1422658955"/>
    <b v="0"/>
    <x v="29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68"/>
    <x v="2"/>
    <x v="5"/>
    <s v="CAD"/>
    <n v="1450297080"/>
    <n v="1448565459"/>
    <b v="0"/>
    <x v="91"/>
    <n v="202.23"/>
    <b v="0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50"/>
    <x v="2"/>
    <x v="0"/>
    <s v="USD"/>
    <n v="1428894380"/>
    <n v="1426302380"/>
    <b v="0"/>
    <x v="78"/>
    <n v="0"/>
    <b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60"/>
    <x v="2"/>
    <x v="0"/>
    <s v="USD"/>
    <n v="1433714198"/>
    <n v="1431122198"/>
    <b v="0"/>
    <x v="29"/>
    <n v="100"/>
    <b v="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50"/>
    <x v="2"/>
    <x v="0"/>
    <s v="USD"/>
    <n v="1432437660"/>
    <n v="1429845660"/>
    <b v="0"/>
    <x v="78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50"/>
    <x v="2"/>
    <x v="1"/>
    <s v="GBP"/>
    <n v="1471265092"/>
    <n v="1468673092"/>
    <b v="0"/>
    <x v="84"/>
    <n v="1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65"/>
    <x v="2"/>
    <x v="0"/>
    <s v="USD"/>
    <n v="1480007460"/>
    <n v="1475760567"/>
    <b v="0"/>
    <x v="62"/>
    <n v="82.46"/>
    <b v="0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50"/>
    <x v="2"/>
    <x v="0"/>
    <s v="USD"/>
    <n v="1433259293"/>
    <n v="1428075293"/>
    <b v="0"/>
    <x v="82"/>
    <n v="2.67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56"/>
    <x v="2"/>
    <x v="0"/>
    <s v="USD"/>
    <n v="1447965917"/>
    <n v="1445370317"/>
    <b v="0"/>
    <x v="84"/>
    <n v="12.5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79"/>
    <n v="0"/>
    <x v="50"/>
    <x v="2"/>
    <x v="0"/>
    <s v="USD"/>
    <n v="1453538752"/>
    <n v="1450946752"/>
    <b v="0"/>
    <x v="78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53"/>
    <x v="1"/>
    <x v="0"/>
    <s v="USD"/>
    <n v="1412536573"/>
    <n v="1408648573"/>
    <b v="0"/>
    <x v="6"/>
    <n v="18.899999999999999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59"/>
    <x v="1"/>
    <x v="0"/>
    <s v="USD"/>
    <n v="1476676800"/>
    <n v="1473957239"/>
    <b v="0"/>
    <x v="22"/>
    <n v="200.63"/>
    <b v="0"/>
    <x v="1"/>
    <x v="38"/>
  </r>
  <r>
    <n v="2953"/>
    <s v="Pueblo Underground Theater (Canceled)"/>
    <s v="I want to purchase the former Bread Of Life Church and convert it into a multipurpose theater space for local talent."/>
    <x v="306"/>
    <n v="605"/>
    <x v="50"/>
    <x v="1"/>
    <x v="0"/>
    <s v="USD"/>
    <n v="1444330821"/>
    <n v="1441738821"/>
    <b v="0"/>
    <x v="83"/>
    <n v="201.67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50"/>
    <x v="1"/>
    <x v="0"/>
    <s v="USD"/>
    <n v="1489669203"/>
    <n v="1487944803"/>
    <b v="0"/>
    <x v="78"/>
    <n v="0"/>
    <b v="0"/>
    <x v="1"/>
    <x v="38"/>
  </r>
  <r>
    <n v="2955"/>
    <s v="A Stage for Stage Door Theater Company (Canceled)"/>
    <s v="Stage Door Theater needs a stage for its current and future productions. Can you help?"/>
    <x v="38"/>
    <n v="715"/>
    <x v="64"/>
    <x v="1"/>
    <x v="0"/>
    <s v="USD"/>
    <n v="1434476849"/>
    <n v="1431884849"/>
    <b v="0"/>
    <x v="202"/>
    <n v="65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23"/>
    <x v="1"/>
    <x v="0"/>
    <s v="USD"/>
    <n v="1462402850"/>
    <n v="1459810850"/>
    <b v="0"/>
    <x v="9"/>
    <n v="66.099999999999994"/>
    <b v="0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53"/>
    <x v="1"/>
    <x v="0"/>
    <s v="USD"/>
    <n v="1427498172"/>
    <n v="1422317772"/>
    <b v="0"/>
    <x v="83"/>
    <n v="93.33"/>
    <b v="0"/>
    <x v="1"/>
    <x v="38"/>
  </r>
  <r>
    <n v="2958"/>
    <s v="Uprising Theater (Canceled)"/>
    <s v="Chicago Based Theater Company and Venue Dedicated to Social Justice and Mainstreaming the Palestinian Narrative"/>
    <x v="58"/>
    <n v="0"/>
    <x v="50"/>
    <x v="1"/>
    <x v="0"/>
    <s v="USD"/>
    <n v="1462729317"/>
    <n v="1457548917"/>
    <b v="0"/>
    <x v="78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50"/>
    <x v="1"/>
    <x v="1"/>
    <s v="GBP"/>
    <n v="1465258325"/>
    <n v="1462666325"/>
    <b v="0"/>
    <x v="78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x v="380"/>
    <n v="0"/>
    <x v="50"/>
    <x v="1"/>
    <x v="0"/>
    <s v="USD"/>
    <n v="1410459023"/>
    <n v="1407867023"/>
    <b v="0"/>
    <x v="78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5"/>
    <x v="0"/>
    <x v="0"/>
    <s v="USD"/>
    <n v="1427342400"/>
    <n v="1424927159"/>
    <b v="0"/>
    <x v="52"/>
    <n v="50.75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108"/>
    <x v="0"/>
    <x v="0"/>
    <s v="USD"/>
    <n v="1425193140"/>
    <n v="1422769906"/>
    <b v="0"/>
    <x v="9"/>
    <n v="60.9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13"/>
    <x v="0"/>
    <x v="0"/>
    <s v="USD"/>
    <n v="1435835824"/>
    <n v="1433243824"/>
    <b v="0"/>
    <x v="15"/>
    <n v="109.03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7"/>
    <x v="0"/>
    <x v="0"/>
    <s v="USD"/>
    <n v="1407360720"/>
    <n v="1404769819"/>
    <b v="0"/>
    <x v="193"/>
    <n v="25.69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15"/>
    <x v="0"/>
    <x v="0"/>
    <s v="USD"/>
    <n v="1436290233"/>
    <n v="1433698233"/>
    <b v="0"/>
    <x v="70"/>
    <n v="41.92"/>
    <b v="1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35"/>
    <x v="0"/>
    <x v="0"/>
    <s v="USD"/>
    <n v="1442425412"/>
    <n v="1439833412"/>
    <b v="0"/>
    <x v="130"/>
    <n v="88.77"/>
    <b v="1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35"/>
    <x v="0"/>
    <x v="0"/>
    <s v="USD"/>
    <n v="1425872692"/>
    <n v="1423284292"/>
    <b v="0"/>
    <x v="26"/>
    <n v="80.23"/>
    <b v="1"/>
    <x v="1"/>
    <x v="6"/>
  </r>
  <r>
    <n v="2968"/>
    <s v="The Curse of the Babywoman @ FringeNYC"/>
    <s v="The Curse of the Babywoman is real â€” and it is coming to FringeNYC this August."/>
    <x v="8"/>
    <n v="3710"/>
    <x v="6"/>
    <x v="0"/>
    <x v="0"/>
    <s v="USD"/>
    <n v="1471406340"/>
    <n v="1470227660"/>
    <b v="0"/>
    <x v="5"/>
    <n v="78.94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200"/>
    <x v="0"/>
    <x v="5"/>
    <s v="CAD"/>
    <n v="1430693460"/>
    <n v="1428087153"/>
    <b v="0"/>
    <x v="57"/>
    <n v="95.59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6"/>
    <x v="0"/>
    <x v="0"/>
    <s v="USD"/>
    <n v="1405699451"/>
    <n v="1403107451"/>
    <b v="0"/>
    <x v="110"/>
    <n v="69.89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8"/>
    <x v="0"/>
    <x v="0"/>
    <s v="USD"/>
    <n v="1409500078"/>
    <n v="1406908078"/>
    <b v="0"/>
    <x v="68"/>
    <n v="74.53"/>
    <b v="1"/>
    <x v="1"/>
    <x v="6"/>
  </r>
  <r>
    <n v="2972"/>
    <s v="A Bad Plan"/>
    <s v="A group of artists. A mythical art piece. A harrowing quest. And some margaritas."/>
    <x v="13"/>
    <n v="2107"/>
    <x v="2"/>
    <x v="0"/>
    <x v="0"/>
    <s v="USD"/>
    <n v="1480899600"/>
    <n v="1479609520"/>
    <b v="0"/>
    <x v="57"/>
    <n v="123.94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215"/>
    <x v="0"/>
    <x v="0"/>
    <s v="USD"/>
    <n v="1451620800"/>
    <n v="1449171508"/>
    <b v="0"/>
    <x v="51"/>
    <n v="264.85000000000002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21"/>
    <x v="0"/>
    <x v="0"/>
    <s v="USD"/>
    <n v="1411695300"/>
    <n v="1409275671"/>
    <b v="0"/>
    <x v="45"/>
    <n v="58.62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8"/>
    <x v="0"/>
    <x v="0"/>
    <s v="USD"/>
    <n v="1417057200"/>
    <n v="1414599886"/>
    <b v="0"/>
    <x v="116"/>
    <n v="70.88"/>
    <b v="1"/>
    <x v="1"/>
    <x v="6"/>
  </r>
  <r>
    <n v="2976"/>
    <s v="Pizza Delique"/>
    <s v="A play that addresses an important social issue, brought to light by members of the UoM Drama Society."/>
    <x v="159"/>
    <n v="120"/>
    <x v="193"/>
    <x v="0"/>
    <x v="1"/>
    <s v="GBP"/>
    <n v="1457870400"/>
    <n v="1456421530"/>
    <b v="0"/>
    <x v="25"/>
    <n v="8.57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35"/>
    <x v="0"/>
    <x v="0"/>
    <s v="USD"/>
    <n v="1427076840"/>
    <n v="1421960934"/>
    <b v="0"/>
    <x v="209"/>
    <n v="113.57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32"/>
    <x v="0"/>
    <x v="0"/>
    <s v="USD"/>
    <n v="1413784740"/>
    <n v="1412954547"/>
    <b v="0"/>
    <x v="38"/>
    <n v="60.69"/>
    <b v="1"/>
    <x v="1"/>
    <x v="6"/>
  </r>
  <r>
    <n v="2979"/>
    <s v="'ART'"/>
    <s v="Dear Stone returns with Yasmina Reza's 'ART', a compelling, clever exploration of friendship under duress. Thanks for watching!"/>
    <x v="10"/>
    <n v="5070"/>
    <x v="7"/>
    <x v="0"/>
    <x v="0"/>
    <s v="USD"/>
    <n v="1420524000"/>
    <n v="1419104823"/>
    <b v="0"/>
    <x v="67"/>
    <n v="110.22"/>
    <b v="1"/>
    <x v="1"/>
    <x v="6"/>
  </r>
  <r>
    <n v="2980"/>
    <s v="INDEPENDENCE NYC"/>
    <s v="1 director, 4 actors, and a whole lotta determination. Help us bring this brilliant story to the heart of NYC!"/>
    <x v="9"/>
    <n v="3275"/>
    <x v="15"/>
    <x v="0"/>
    <x v="0"/>
    <s v="USD"/>
    <n v="1440381600"/>
    <n v="1438639130"/>
    <b v="0"/>
    <x v="54"/>
    <n v="136.46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32"/>
    <x v="0"/>
    <x v="17"/>
    <s v="EUR"/>
    <n v="1443014756"/>
    <n v="1439126756"/>
    <b v="1"/>
    <x v="174"/>
    <n v="53.16"/>
    <b v="1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21"/>
    <x v="0"/>
    <x v="1"/>
    <s v="GBP"/>
    <n v="1455208143"/>
    <n v="1452616143"/>
    <b v="1"/>
    <x v="211"/>
    <n v="86.49"/>
    <b v="1"/>
    <x v="1"/>
    <x v="38"/>
  </r>
  <r>
    <n v="2983"/>
    <s v="Build the House of Dad's!"/>
    <s v="Dad's Garage Theatre Company needs your help buying our new, forever home by hitting our $150,000 STRETCH GOAL!"/>
    <x v="381"/>
    <n v="169985.91"/>
    <x v="92"/>
    <x v="0"/>
    <x v="0"/>
    <s v="USD"/>
    <n v="1415722236"/>
    <n v="1410534636"/>
    <b v="1"/>
    <x v="486"/>
    <n v="155.24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8"/>
    <x v="0"/>
    <x v="0"/>
    <s v="USD"/>
    <n v="1472020881"/>
    <n v="1469428881"/>
    <b v="1"/>
    <x v="423"/>
    <n v="115.08"/>
    <b v="1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108"/>
    <x v="0"/>
    <x v="4"/>
    <s v="NZD"/>
    <n v="1477886400"/>
    <n v="1476228128"/>
    <b v="0"/>
    <x v="112"/>
    <n v="109.59"/>
    <b v="1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6"/>
    <x v="0"/>
    <x v="1"/>
    <s v="GBP"/>
    <n v="1462100406"/>
    <n v="1456920006"/>
    <b v="0"/>
    <x v="66"/>
    <n v="45.21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5"/>
    <x v="0"/>
    <x v="0"/>
    <s v="USD"/>
    <n v="1476316800"/>
    <n v="1473837751"/>
    <b v="0"/>
    <x v="236"/>
    <n v="104.15"/>
    <b v="1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8"/>
    <x v="0"/>
    <x v="1"/>
    <s v="GBP"/>
    <n v="1466412081"/>
    <n v="1463820081"/>
    <b v="0"/>
    <x v="33"/>
    <n v="35.71"/>
    <b v="1"/>
    <x v="1"/>
    <x v="38"/>
  </r>
  <r>
    <n v="2989"/>
    <s v="Let's Light Up The Gem!"/>
    <s v="Bring the movies back to Bethel, Maine."/>
    <x v="22"/>
    <n v="35307"/>
    <x v="93"/>
    <x v="0"/>
    <x v="0"/>
    <s v="USD"/>
    <n v="1450673940"/>
    <n v="1448756962"/>
    <b v="0"/>
    <x v="487"/>
    <n v="97"/>
    <b v="1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8"/>
    <x v="0"/>
    <x v="0"/>
    <s v="USD"/>
    <n v="1452174420"/>
    <n v="1449150420"/>
    <b v="0"/>
    <x v="74"/>
    <n v="370.37"/>
    <b v="1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33"/>
    <x v="0"/>
    <x v="0"/>
    <s v="USD"/>
    <n v="1485547530"/>
    <n v="1483646730"/>
    <b v="0"/>
    <x v="251"/>
    <n v="94.41"/>
    <b v="1"/>
    <x v="1"/>
    <x v="38"/>
  </r>
  <r>
    <n v="2992"/>
    <s v="Th'underGrounds"/>
    <s v="Creating a non-profit CAFE &amp; VILLAGE COMMONS in SE Portland, in service to Neighbors, Kids, Artists &amp; the Underserved"/>
    <x v="9"/>
    <n v="3135"/>
    <x v="2"/>
    <x v="0"/>
    <x v="0"/>
    <s v="USD"/>
    <n v="1476037510"/>
    <n v="1473445510"/>
    <b v="0"/>
    <x v="31"/>
    <n v="48.98"/>
    <b v="1"/>
    <x v="1"/>
    <x v="38"/>
  </r>
  <r>
    <n v="2993"/>
    <s v="TRUE WEST: Think, Dog! Productions"/>
    <s v="Help us build the Kitchen from Hell!"/>
    <x v="28"/>
    <n v="1003"/>
    <x v="8"/>
    <x v="0"/>
    <x v="0"/>
    <s v="USD"/>
    <n v="1455998867"/>
    <n v="1453406867"/>
    <b v="0"/>
    <x v="19"/>
    <n v="45.59"/>
    <b v="1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354"/>
    <x v="0"/>
    <x v="1"/>
    <s v="GBP"/>
    <n v="1412335772"/>
    <n v="1409743772"/>
    <b v="0"/>
    <x v="211"/>
    <n v="23.28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2"/>
    <x v="0"/>
    <x v="0"/>
    <s v="USD"/>
    <n v="1484841471"/>
    <n v="1482249471"/>
    <b v="0"/>
    <x v="437"/>
    <n v="63.23"/>
    <b v="1"/>
    <x v="1"/>
    <x v="38"/>
  </r>
  <r>
    <n v="2996"/>
    <s v="Sea Tea Improv's Comedy Theater in Hartford, CT"/>
    <s v="A permanent home for comedy in Connecticut in the heart of downtown Hartford."/>
    <x v="19"/>
    <n v="60180"/>
    <x v="174"/>
    <x v="0"/>
    <x v="0"/>
    <s v="USD"/>
    <n v="1432677240"/>
    <n v="1427493240"/>
    <b v="0"/>
    <x v="413"/>
    <n v="153.52000000000001"/>
    <b v="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3"/>
    <x v="0"/>
    <x v="0"/>
    <s v="USD"/>
    <n v="1488171540"/>
    <n v="1486661793"/>
    <b v="0"/>
    <x v="248"/>
    <n v="90.2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33"/>
    <x v="0"/>
    <x v="0"/>
    <s v="USD"/>
    <n v="1402892700"/>
    <n v="1400474329"/>
    <b v="0"/>
    <x v="488"/>
    <n v="118.97"/>
    <b v="1"/>
    <x v="1"/>
    <x v="38"/>
  </r>
  <r>
    <n v="2999"/>
    <s v="RAT Fund-Riser"/>
    <s v="Restless Artists' Theatre is building risers and installing better lighting for our patrons.  We need to purchase raw materials."/>
    <x v="382"/>
    <n v="1605"/>
    <x v="17"/>
    <x v="0"/>
    <x v="0"/>
    <s v="USD"/>
    <n v="1488333600"/>
    <n v="1487094360"/>
    <b v="0"/>
    <x v="9"/>
    <n v="80.25"/>
    <b v="1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8"/>
    <x v="0"/>
    <x v="0"/>
    <s v="USD"/>
    <n v="1485885600"/>
    <n v="1484682670"/>
    <b v="0"/>
    <x v="22"/>
    <n v="62.5"/>
    <b v="1"/>
    <x v="1"/>
    <x v="38"/>
  </r>
  <r>
    <n v="3001"/>
    <s v="New Comedy Venue and Training Facility"/>
    <s v="Get Scene Studios and Highwire Comedy Co. creating an amazing training facility and theater for Atlanta comedy and film talent!"/>
    <x v="383"/>
    <n v="22991.01"/>
    <x v="355"/>
    <x v="0"/>
    <x v="0"/>
    <s v="USD"/>
    <n v="1468445382"/>
    <n v="1465853382"/>
    <b v="0"/>
    <x v="489"/>
    <n v="131.38"/>
    <b v="1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15"/>
    <x v="0"/>
    <x v="0"/>
    <s v="USD"/>
    <n v="1356552252"/>
    <n v="1353960252"/>
    <b v="0"/>
    <x v="201"/>
    <n v="73.03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7"/>
    <x v="0"/>
    <x v="0"/>
    <s v="USD"/>
    <n v="1456811940"/>
    <n v="1454098976"/>
    <b v="0"/>
    <x v="57"/>
    <n v="178.53"/>
    <b v="1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40"/>
    <x v="0"/>
    <x v="0"/>
    <s v="USD"/>
    <n v="1416089324"/>
    <n v="1413493724"/>
    <b v="0"/>
    <x v="490"/>
    <n v="162.91"/>
    <b v="1"/>
    <x v="1"/>
    <x v="38"/>
  </r>
  <r>
    <n v="3005"/>
    <s v="Pangea House Revitalization Project"/>
    <s v="Pangea House is a collectively run, all ages music venue and community space in desperate need of some renovation and updates."/>
    <x v="384"/>
    <n v="12772.6"/>
    <x v="28"/>
    <x v="0"/>
    <x v="0"/>
    <s v="USD"/>
    <n v="1412611905"/>
    <n v="1410019905"/>
    <b v="0"/>
    <x v="115"/>
    <n v="108.24"/>
    <b v="1"/>
    <x v="1"/>
    <x v="38"/>
  </r>
  <r>
    <n v="3006"/>
    <s v="ONTARIO STREET THEATRE in Port Hope."/>
    <s v="We're an affordable theatre and rental space that can be molded into anything by anyone."/>
    <x v="6"/>
    <n v="8620"/>
    <x v="29"/>
    <x v="0"/>
    <x v="5"/>
    <s v="CAD"/>
    <n v="1418580591"/>
    <n v="1415988591"/>
    <b v="0"/>
    <x v="174"/>
    <n v="88.87"/>
    <b v="1"/>
    <x v="1"/>
    <x v="38"/>
  </r>
  <r>
    <n v="3007"/>
    <s v="Bethlem"/>
    <s v="Consuite for 2015 CoreCon.  An adventure into insanity."/>
    <x v="20"/>
    <n v="1080"/>
    <x v="144"/>
    <x v="0"/>
    <x v="0"/>
    <s v="USD"/>
    <n v="1429938683"/>
    <n v="1428124283"/>
    <b v="0"/>
    <x v="9"/>
    <n v="54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7"/>
    <x v="0"/>
    <x v="0"/>
    <s v="USD"/>
    <n v="1453352719"/>
    <n v="1450760719"/>
    <b v="0"/>
    <x v="55"/>
    <n v="116.73"/>
    <b v="1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28"/>
    <x v="0"/>
    <x v="0"/>
    <s v="USD"/>
    <n v="1417012840"/>
    <n v="1414417240"/>
    <b v="0"/>
    <x v="130"/>
    <n v="233.9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137"/>
    <x v="0"/>
    <x v="0"/>
    <s v="USD"/>
    <n v="1424548719"/>
    <n v="1419364719"/>
    <b v="0"/>
    <x v="41"/>
    <n v="158"/>
    <b v="1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39"/>
    <x v="0"/>
    <x v="3"/>
    <s v="EUR"/>
    <n v="1450911540"/>
    <n v="1448536516"/>
    <b v="0"/>
    <x v="20"/>
    <n v="14.84"/>
    <b v="1"/>
    <x v="1"/>
    <x v="38"/>
  </r>
  <r>
    <n v="3012"/>
    <s v="Up-lifting Up-Fit!"/>
    <s v="Spring Theatre has recently found a new home in the heart of Winston Salem. We need your help for an up-lifting up-fit!"/>
    <x v="23"/>
    <n v="4685"/>
    <x v="16"/>
    <x v="0"/>
    <x v="0"/>
    <s v="USD"/>
    <n v="1423587130"/>
    <n v="1421772730"/>
    <b v="0"/>
    <x v="165"/>
    <n v="85.18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96"/>
    <x v="0"/>
    <x v="0"/>
    <s v="USD"/>
    <n v="1434917049"/>
    <n v="1432325049"/>
    <b v="0"/>
    <x v="329"/>
    <n v="146.69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40"/>
    <x v="0"/>
    <x v="0"/>
    <s v="USD"/>
    <n v="1415163600"/>
    <n v="1412737080"/>
    <b v="0"/>
    <x v="491"/>
    <n v="50.76"/>
    <b v="1"/>
    <x v="1"/>
    <x v="38"/>
  </r>
  <r>
    <n v="3015"/>
    <s v="A Sign for 34 West"/>
    <s v="We're turning an old yogurt shop into a live theater in downtown Charleston.   Please help us hang our sign!"/>
    <x v="104"/>
    <n v="3508"/>
    <x v="33"/>
    <x v="0"/>
    <x v="0"/>
    <s v="USD"/>
    <n v="1402459200"/>
    <n v="1401125238"/>
    <b v="0"/>
    <x v="244"/>
    <n v="87.7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33"/>
    <x v="0"/>
    <x v="0"/>
    <s v="USD"/>
    <n v="1405688952"/>
    <n v="1400504952"/>
    <b v="0"/>
    <x v="17"/>
    <n v="242.28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6"/>
    <x v="0"/>
    <x v="0"/>
    <s v="USD"/>
    <n v="1408566243"/>
    <n v="1405974243"/>
    <b v="0"/>
    <x v="180"/>
    <n v="146.44999999999999"/>
    <b v="1"/>
    <x v="1"/>
    <x v="38"/>
  </r>
  <r>
    <n v="3018"/>
    <s v="Why Theatre"/>
    <s v="Le projet vise la crÃ©ation dâ€™un lieu de rÃ©sidence, recherche et formation dÃ©diÃ© Ã  l'art vivant, l'image et la narration."/>
    <x v="284"/>
    <n v="4230"/>
    <x v="7"/>
    <x v="0"/>
    <x v="6"/>
    <s v="EUR"/>
    <n v="1437429600"/>
    <n v="1433747376"/>
    <b v="0"/>
    <x v="14"/>
    <n v="103.17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10"/>
    <x v="0"/>
    <x v="0"/>
    <s v="USD"/>
    <n v="1401159600"/>
    <n v="1398801620"/>
    <b v="0"/>
    <x v="334"/>
    <n v="80.459999999999994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7"/>
    <x v="0"/>
    <x v="0"/>
    <s v="USD"/>
    <n v="1439583533"/>
    <n v="1434399533"/>
    <b v="0"/>
    <x v="209"/>
    <n v="234.67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31"/>
    <x v="0"/>
    <x v="0"/>
    <s v="USD"/>
    <n v="1479794340"/>
    <n v="1476715869"/>
    <b v="0"/>
    <x v="273"/>
    <n v="50.69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7"/>
    <x v="0"/>
    <x v="0"/>
    <s v="USD"/>
    <n v="1472338409"/>
    <n v="1468450409"/>
    <b v="0"/>
    <x v="95"/>
    <n v="162.71"/>
    <b v="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33"/>
    <x v="0"/>
    <x v="1"/>
    <s v="GBP"/>
    <n v="1434039186"/>
    <n v="1430151186"/>
    <b v="0"/>
    <x v="79"/>
    <n v="120.17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351"/>
    <x v="0"/>
    <x v="0"/>
    <s v="USD"/>
    <n v="1349567475"/>
    <n v="1346975475"/>
    <b v="0"/>
    <x v="0"/>
    <n v="67.7"/>
    <b v="1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120"/>
    <x v="0"/>
    <x v="1"/>
    <s v="GBP"/>
    <n v="1401465600"/>
    <n v="1399032813"/>
    <b v="0"/>
    <x v="108"/>
    <n v="52.1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1"/>
    <x v="0"/>
    <x v="1"/>
    <s v="GBP"/>
    <n v="1488538892"/>
    <n v="1487329292"/>
    <b v="0"/>
    <x v="20"/>
    <n v="51.6"/>
    <b v="1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26"/>
    <x v="0"/>
    <x v="0"/>
    <s v="USD"/>
    <n v="1426866851"/>
    <n v="1424278451"/>
    <b v="0"/>
    <x v="492"/>
    <n v="164.3"/>
    <b v="1"/>
    <x v="1"/>
    <x v="38"/>
  </r>
  <r>
    <n v="3028"/>
    <s v="A Home for Vegas Theatre Hub"/>
    <s v="We have a space! Help us fill it with a stage, chairs, gear and audiences' laughter!"/>
    <x v="10"/>
    <n v="8401"/>
    <x v="239"/>
    <x v="0"/>
    <x v="0"/>
    <s v="USD"/>
    <n v="1471242025"/>
    <n v="1468650025"/>
    <b v="0"/>
    <x v="221"/>
    <n v="84.86"/>
    <b v="1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5"/>
    <x v="0"/>
    <x v="0"/>
    <s v="USD"/>
    <n v="1416285300"/>
    <n v="1413824447"/>
    <b v="0"/>
    <x v="493"/>
    <n v="94.55"/>
    <b v="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13"/>
    <x v="0"/>
    <x v="0"/>
    <s v="USD"/>
    <n v="1442426171"/>
    <n v="1439834171"/>
    <b v="0"/>
    <x v="14"/>
    <n v="45.54"/>
    <b v="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8"/>
    <x v="0"/>
    <x v="0"/>
    <s v="USD"/>
    <n v="1476479447"/>
    <n v="1471295447"/>
    <b v="0"/>
    <x v="60"/>
    <n v="51.72"/>
    <b v="1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37"/>
    <x v="0"/>
    <x v="0"/>
    <s v="USD"/>
    <n v="1441933459"/>
    <n v="1439341459"/>
    <b v="0"/>
    <x v="20"/>
    <n v="50.88"/>
    <b v="1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92"/>
    <x v="0"/>
    <x v="0"/>
    <s v="USD"/>
    <n v="1471487925"/>
    <n v="1468895925"/>
    <b v="0"/>
    <x v="23"/>
    <n v="191.1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40"/>
    <x v="0"/>
    <x v="0"/>
    <s v="USD"/>
    <n v="1477972740"/>
    <n v="1475326255"/>
    <b v="0"/>
    <x v="494"/>
    <n v="89.31"/>
    <b v="1"/>
    <x v="1"/>
    <x v="38"/>
  </r>
  <r>
    <n v="3035"/>
    <s v="The Coalition Theater"/>
    <s v="Help create a permanent home for live comedy shows and classes in Downtown RVA."/>
    <x v="31"/>
    <n v="27196.71"/>
    <x v="15"/>
    <x v="0"/>
    <x v="0"/>
    <s v="USD"/>
    <n v="1367674009"/>
    <n v="1365082009"/>
    <b v="0"/>
    <x v="495"/>
    <n v="88.59"/>
    <b v="1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37"/>
    <x v="0"/>
    <x v="0"/>
    <s v="USD"/>
    <n v="1376654340"/>
    <n v="1373568644"/>
    <b v="0"/>
    <x v="313"/>
    <n v="96.3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182"/>
    <x v="0"/>
    <x v="0"/>
    <s v="USD"/>
    <n v="1285995540"/>
    <n v="1279574773"/>
    <b v="0"/>
    <x v="58"/>
    <n v="33.31"/>
    <b v="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7"/>
    <x v="0"/>
    <x v="0"/>
    <s v="USD"/>
    <n v="1457071397"/>
    <n v="1451887397"/>
    <b v="0"/>
    <x v="74"/>
    <n v="37.22"/>
    <b v="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15"/>
    <x v="0"/>
    <x v="0"/>
    <s v="USD"/>
    <n v="1388303940"/>
    <n v="1386011038"/>
    <b v="0"/>
    <x v="163"/>
    <n v="92.13"/>
    <b v="1"/>
    <x v="1"/>
    <x v="38"/>
  </r>
  <r>
    <n v="3040"/>
    <s v="Jayhawk Makeover"/>
    <s v="48 hours of deck screws, dry wall, hard hats and needed renovation to help the Jayhawk rise from the ashes."/>
    <x v="9"/>
    <n v="3225"/>
    <x v="29"/>
    <x v="0"/>
    <x v="0"/>
    <s v="USD"/>
    <n v="1435359600"/>
    <n v="1434999621"/>
    <b v="0"/>
    <x v="288"/>
    <n v="76.790000000000006"/>
    <b v="1"/>
    <x v="1"/>
    <x v="38"/>
  </r>
  <r>
    <n v="3041"/>
    <s v="Lend a Hand in Our Home"/>
    <s v="Privet! Hello! Bon Jour! We are the Arlekin Players Theatre and we need a home."/>
    <x v="385"/>
    <n v="9170"/>
    <x v="5"/>
    <x v="0"/>
    <x v="0"/>
    <s v="USD"/>
    <n v="1453323048"/>
    <n v="1450731048"/>
    <b v="0"/>
    <x v="195"/>
    <n v="96.53"/>
    <b v="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30"/>
    <x v="0"/>
    <x v="1"/>
    <s v="GBP"/>
    <n v="1444149047"/>
    <n v="1441557047"/>
    <b v="0"/>
    <x v="77"/>
    <n v="51.89"/>
    <b v="1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5"/>
    <x v="0"/>
    <x v="5"/>
    <s v="CAD"/>
    <n v="1429152600"/>
    <n v="1426815699"/>
    <b v="0"/>
    <x v="130"/>
    <n v="128.91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15"/>
    <x v="0"/>
    <x v="0"/>
    <s v="USD"/>
    <n v="1454433998"/>
    <n v="1453137998"/>
    <b v="0"/>
    <x v="239"/>
    <n v="84.11"/>
    <b v="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18"/>
    <x v="0"/>
    <x v="0"/>
    <s v="USD"/>
    <n v="1408679055"/>
    <n v="1406087055"/>
    <b v="0"/>
    <x v="31"/>
    <n v="82.9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87"/>
    <x v="0"/>
    <x v="0"/>
    <s v="USD"/>
    <n v="1410324720"/>
    <n v="1407784586"/>
    <b v="0"/>
    <x v="6"/>
    <n v="259.95"/>
    <b v="1"/>
    <x v="1"/>
    <x v="38"/>
  </r>
  <r>
    <n v="3047"/>
    <s v="Acting V Senior Showcase"/>
    <s v="Hi! We're the Graduating Seniors Acting V Seniors at Temple University! Welcome to our Kick starter Page!"/>
    <x v="2"/>
    <n v="745"/>
    <x v="328"/>
    <x v="0"/>
    <x v="0"/>
    <s v="USD"/>
    <n v="1461762960"/>
    <n v="1457999054"/>
    <b v="0"/>
    <x v="9"/>
    <n v="37.25"/>
    <b v="1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183"/>
    <x v="0"/>
    <x v="0"/>
    <s v="USD"/>
    <n v="1420060920"/>
    <n v="1417556262"/>
    <b v="0"/>
    <x v="5"/>
    <n v="177.02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13"/>
    <x v="0"/>
    <x v="0"/>
    <s v="USD"/>
    <n v="1434241255"/>
    <n v="1431649255"/>
    <b v="0"/>
    <x v="241"/>
    <n v="74.069999999999993"/>
    <b v="1"/>
    <x v="1"/>
    <x v="38"/>
  </r>
  <r>
    <n v="3050"/>
    <s v="The Black Pearl Consuite at CoreCon VIII: On Ancient Seas"/>
    <s v="Help fund The Black Pearl Consuite at CoreCon VIII: On Ancient Seas!"/>
    <x v="20"/>
    <n v="636"/>
    <x v="6"/>
    <x v="0"/>
    <x v="0"/>
    <s v="USD"/>
    <n v="1462420960"/>
    <n v="1459828960"/>
    <b v="0"/>
    <x v="82"/>
    <n v="70.67"/>
    <b v="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148"/>
    <x v="2"/>
    <x v="1"/>
    <s v="GBP"/>
    <n v="1486547945"/>
    <n v="1483955945"/>
    <b v="1"/>
    <x v="2"/>
    <n v="23.63"/>
    <b v="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50"/>
    <x v="2"/>
    <x v="0"/>
    <s v="USD"/>
    <n v="1432828740"/>
    <n v="1430237094"/>
    <b v="0"/>
    <x v="84"/>
    <n v="37.5"/>
    <b v="0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50"/>
    <x v="2"/>
    <x v="0"/>
    <s v="USD"/>
    <n v="1412222340"/>
    <n v="1407781013"/>
    <b v="0"/>
    <x v="83"/>
    <n v="13.3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50"/>
    <x v="2"/>
    <x v="0"/>
    <s v="USD"/>
    <n v="1425258240"/>
    <n v="1422043154"/>
    <b v="0"/>
    <x v="78"/>
    <n v="0"/>
    <b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50"/>
    <x v="2"/>
    <x v="0"/>
    <s v="USD"/>
    <n v="1420844390"/>
    <n v="1415660390"/>
    <b v="0"/>
    <x v="29"/>
    <n v="1"/>
    <b v="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50"/>
    <x v="2"/>
    <x v="0"/>
    <s v="USD"/>
    <n v="1412003784"/>
    <n v="1406819784"/>
    <b v="0"/>
    <x v="78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50"/>
    <x v="2"/>
    <x v="1"/>
    <s v="GBP"/>
    <n v="1459694211"/>
    <n v="1457105811"/>
    <b v="0"/>
    <x v="78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50"/>
    <x v="2"/>
    <x v="13"/>
    <s v="EUR"/>
    <n v="1463734740"/>
    <n v="1459414740"/>
    <b v="0"/>
    <x v="83"/>
    <n v="1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56"/>
    <x v="2"/>
    <x v="0"/>
    <s v="USD"/>
    <n v="1407536846"/>
    <n v="1404944846"/>
    <b v="0"/>
    <x v="202"/>
    <n v="41"/>
    <b v="0"/>
    <x v="1"/>
    <x v="38"/>
  </r>
  <r>
    <n v="3060"/>
    <s v="Save the Roxy Theatre in Bremerton WA"/>
    <s v="Save the historic Roxy theatre in Bremerton WA from being repurposed as office space."/>
    <x v="135"/>
    <n v="335"/>
    <x v="50"/>
    <x v="2"/>
    <x v="0"/>
    <s v="USD"/>
    <n v="1443422134"/>
    <n v="1440830134"/>
    <b v="0"/>
    <x v="79"/>
    <n v="55.83"/>
    <b v="0"/>
    <x v="1"/>
    <x v="38"/>
  </r>
  <r>
    <n v="3061"/>
    <s v="Help Save Parkway Cinemas!"/>
    <s v="Save a historic Local theater."/>
    <x v="80"/>
    <n v="0"/>
    <x v="50"/>
    <x v="2"/>
    <x v="0"/>
    <s v="USD"/>
    <n v="1407955748"/>
    <n v="1405363748"/>
    <b v="0"/>
    <x v="78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356"/>
    <x v="2"/>
    <x v="0"/>
    <s v="USD"/>
    <n v="1443636000"/>
    <n v="1441111892"/>
    <b v="0"/>
    <x v="85"/>
    <n v="99.76"/>
    <b v="0"/>
    <x v="1"/>
    <x v="38"/>
  </r>
  <r>
    <n v="3063"/>
    <s v="Spec Haus"/>
    <s v="Members of the local Miami music scene are putting together a venue/creative space in Kendall!"/>
    <x v="9"/>
    <n v="587"/>
    <x v="68"/>
    <x v="2"/>
    <x v="0"/>
    <s v="USD"/>
    <n v="1477174138"/>
    <n v="1474150138"/>
    <b v="0"/>
    <x v="23"/>
    <n v="25.52"/>
    <b v="0"/>
    <x v="1"/>
    <x v="38"/>
  </r>
  <r>
    <n v="3064"/>
    <s v="Kickstart the Crossroads Community"/>
    <s v="An epicenter for connection, creation and expression of the community."/>
    <x v="96"/>
    <n v="8471"/>
    <x v="57"/>
    <x v="2"/>
    <x v="0"/>
    <s v="USD"/>
    <n v="1448175540"/>
    <n v="1445483246"/>
    <b v="0"/>
    <x v="250"/>
    <n v="117.65"/>
    <b v="0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50"/>
    <x v="2"/>
    <x v="0"/>
    <s v="USD"/>
    <n v="1406683172"/>
    <n v="1404523172"/>
    <b v="0"/>
    <x v="84"/>
    <n v="5"/>
    <b v="0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81"/>
    <x v="2"/>
    <x v="2"/>
    <s v="AUD"/>
    <n v="1468128537"/>
    <n v="1465536537"/>
    <b v="0"/>
    <x v="41"/>
    <n v="2796.67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56"/>
    <x v="2"/>
    <x v="4"/>
    <s v="NZD"/>
    <n v="1441837879"/>
    <n v="1439245879"/>
    <b v="0"/>
    <x v="29"/>
    <n v="200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50"/>
    <x v="2"/>
    <x v="0"/>
    <s v="USD"/>
    <n v="1445013352"/>
    <n v="1442421352"/>
    <b v="0"/>
    <x v="84"/>
    <n v="87.5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51"/>
    <x v="2"/>
    <x v="0"/>
    <s v="USD"/>
    <n v="1418587234"/>
    <n v="1415995234"/>
    <b v="0"/>
    <x v="63"/>
    <n v="20.14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56"/>
    <x v="2"/>
    <x v="1"/>
    <s v="GBP"/>
    <n v="1481132169"/>
    <n v="1479317769"/>
    <b v="0"/>
    <x v="38"/>
    <n v="20.88"/>
    <b v="0"/>
    <x v="1"/>
    <x v="38"/>
  </r>
  <r>
    <n v="3071"/>
    <s v="The Echo Theatre 2015"/>
    <s v="Anyone can create. They just need a place and an opportunity. The Echo Theatre (Provo) provides that opportunity."/>
    <x v="14"/>
    <n v="7173"/>
    <x v="64"/>
    <x v="2"/>
    <x v="0"/>
    <s v="USD"/>
    <n v="1429595940"/>
    <n v="1428082481"/>
    <b v="0"/>
    <x v="27"/>
    <n v="61.31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50"/>
    <x v="2"/>
    <x v="0"/>
    <s v="USD"/>
    <n v="1477791960"/>
    <n v="1476549262"/>
    <b v="0"/>
    <x v="84"/>
    <n v="1"/>
    <b v="0"/>
    <x v="1"/>
    <x v="38"/>
  </r>
  <r>
    <n v="3073"/>
    <s v="Performing and Visual Arts Center, Rochester, NY"/>
    <s v="Conversion of a long dormant synagogue into a Performing and Visual Arts Center, revitalizing Rochester's inner city."/>
    <x v="386"/>
    <n v="645"/>
    <x v="50"/>
    <x v="2"/>
    <x v="0"/>
    <s v="USD"/>
    <n v="1434309540"/>
    <n v="1429287900"/>
    <b v="0"/>
    <x v="63"/>
    <n v="92.14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50"/>
    <x v="2"/>
    <x v="6"/>
    <s v="EUR"/>
    <n v="1457617359"/>
    <n v="1455025359"/>
    <b v="0"/>
    <x v="83"/>
    <n v="7.33"/>
    <b v="0"/>
    <x v="1"/>
    <x v="38"/>
  </r>
  <r>
    <n v="3075"/>
    <s v="The Little MAGIC Theatre"/>
    <s v="Magic Morgan &amp; Liliana are raising funds to expand their famed traveling magic show to a theater of magic."/>
    <x v="36"/>
    <n v="1296"/>
    <x v="114"/>
    <x v="2"/>
    <x v="0"/>
    <s v="USD"/>
    <n v="1471573640"/>
    <n v="1467253640"/>
    <b v="0"/>
    <x v="9"/>
    <n v="64.8"/>
    <b v="0"/>
    <x v="1"/>
    <x v="38"/>
  </r>
  <r>
    <n v="3076"/>
    <s v="10,000 Hours"/>
    <s v="Helping female comedians get in their 10,000 Hours of practice!"/>
    <x v="3"/>
    <n v="1506"/>
    <x v="77"/>
    <x v="2"/>
    <x v="0"/>
    <s v="USD"/>
    <n v="1444405123"/>
    <n v="1439221123"/>
    <b v="0"/>
    <x v="133"/>
    <n v="30.12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50"/>
    <x v="2"/>
    <x v="5"/>
    <s v="CAD"/>
    <n v="1488495478"/>
    <n v="1485903478"/>
    <b v="0"/>
    <x v="84"/>
    <n v="52.5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50"/>
    <x v="2"/>
    <x v="0"/>
    <s v="USD"/>
    <n v="1424920795"/>
    <n v="1422328795"/>
    <b v="0"/>
    <x v="83"/>
    <n v="23.67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7"/>
    <n v="11226"/>
    <x v="60"/>
    <x v="2"/>
    <x v="0"/>
    <s v="USD"/>
    <n v="1427040435"/>
    <n v="1424452035"/>
    <b v="0"/>
    <x v="74"/>
    <n v="415.78"/>
    <b v="0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50"/>
    <x v="2"/>
    <x v="0"/>
    <s v="USD"/>
    <n v="1419644444"/>
    <n v="1414456844"/>
    <b v="0"/>
    <x v="63"/>
    <n v="53.71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50"/>
    <x v="2"/>
    <x v="0"/>
    <s v="USD"/>
    <n v="1442722891"/>
    <n v="1440130891"/>
    <b v="0"/>
    <x v="81"/>
    <n v="420.6"/>
    <b v="0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50"/>
    <x v="2"/>
    <x v="0"/>
    <s v="USD"/>
    <n v="1447628946"/>
    <n v="1445033346"/>
    <b v="0"/>
    <x v="78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50"/>
    <x v="2"/>
    <x v="0"/>
    <s v="USD"/>
    <n v="1409547600"/>
    <n v="1406986278"/>
    <b v="0"/>
    <x v="83"/>
    <n v="18.670000000000002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x v="388"/>
    <n v="470"/>
    <x v="81"/>
    <x v="2"/>
    <x v="0"/>
    <s v="USD"/>
    <n v="1430851680"/>
    <n v="1428340931"/>
    <b v="0"/>
    <x v="79"/>
    <n v="78.33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53"/>
    <x v="2"/>
    <x v="0"/>
    <s v="USD"/>
    <n v="1443561159"/>
    <n v="1440969159"/>
    <b v="0"/>
    <x v="82"/>
    <n v="67.78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50"/>
    <x v="2"/>
    <x v="13"/>
    <s v="EUR"/>
    <n v="1439827559"/>
    <n v="1434643559"/>
    <b v="0"/>
    <x v="83"/>
    <n v="16.670000000000002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60"/>
    <x v="2"/>
    <x v="0"/>
    <s v="USD"/>
    <n v="1482294990"/>
    <n v="1477107390"/>
    <b v="0"/>
    <x v="84"/>
    <n v="62.5"/>
    <b v="0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50"/>
    <x v="2"/>
    <x v="0"/>
    <s v="USD"/>
    <n v="1420724460"/>
    <n v="1418046247"/>
    <b v="0"/>
    <x v="83"/>
    <n v="42"/>
    <b v="0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61"/>
    <x v="2"/>
    <x v="0"/>
    <s v="USD"/>
    <n v="1468029540"/>
    <n v="1465304483"/>
    <b v="0"/>
    <x v="43"/>
    <n v="130.09"/>
    <b v="0"/>
    <x v="1"/>
    <x v="38"/>
  </r>
  <r>
    <n v="3090"/>
    <s v="Save the Stage"/>
    <s v="To create a space by restoring a historic church in Burlington, Ky where community theater, dance and music and art can be performed."/>
    <x v="389"/>
    <n v="11432"/>
    <x v="62"/>
    <x v="2"/>
    <x v="0"/>
    <s v="USD"/>
    <n v="1430505545"/>
    <n v="1425325145"/>
    <b v="0"/>
    <x v="82"/>
    <n v="1270.22"/>
    <b v="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63"/>
    <x v="2"/>
    <x v="0"/>
    <s v="USD"/>
    <n v="1471214743"/>
    <n v="1468622743"/>
    <b v="0"/>
    <x v="82"/>
    <n v="88.44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60"/>
    <x v="2"/>
    <x v="0"/>
    <s v="USD"/>
    <n v="1444946400"/>
    <n v="1441723912"/>
    <b v="0"/>
    <x v="64"/>
    <n v="56.34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61"/>
    <x v="2"/>
    <x v="5"/>
    <s v="CAD"/>
    <n v="1401595140"/>
    <n v="1398980941"/>
    <b v="0"/>
    <x v="57"/>
    <n v="53.53"/>
    <b v="0"/>
    <x v="1"/>
    <x v="38"/>
  </r>
  <r>
    <n v="3094"/>
    <s v="Nothing Up My Sleeves Tour: Summer 2016"/>
    <s v="This is a Kickstarter to help with the start up costs for Illusionist, Chris Lengyel's Summer 2016 Tour!"/>
    <x v="57"/>
    <n v="25"/>
    <x v="50"/>
    <x v="2"/>
    <x v="0"/>
    <s v="USD"/>
    <n v="1442775956"/>
    <n v="1437591956"/>
    <b v="0"/>
    <x v="29"/>
    <n v="25"/>
    <b v="0"/>
    <x v="1"/>
    <x v="38"/>
  </r>
  <r>
    <n v="3095"/>
    <s v="The Old Howard Theatre Company"/>
    <s v="We are a small theatre company looking to provide world class theatre to the working class in the Greater New York area."/>
    <x v="390"/>
    <n v="50"/>
    <x v="50"/>
    <x v="2"/>
    <x v="0"/>
    <s v="USD"/>
    <n v="1470011780"/>
    <n v="1464827780"/>
    <b v="0"/>
    <x v="29"/>
    <n v="50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65"/>
    <x v="2"/>
    <x v="0"/>
    <s v="USD"/>
    <n v="1432151326"/>
    <n v="1429559326"/>
    <b v="0"/>
    <x v="25"/>
    <n v="56.79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123"/>
    <x v="2"/>
    <x v="1"/>
    <s v="GBP"/>
    <n v="1475848800"/>
    <n v="1474027501"/>
    <b v="0"/>
    <x v="288"/>
    <n v="40.83"/>
    <b v="0"/>
    <x v="1"/>
    <x v="38"/>
  </r>
  <r>
    <n v="3098"/>
    <s v="The Enchanted Cottage"/>
    <s v="A magical space, full of fairytale favorites, designed to make each individual have a unique experience; children's dreams made real."/>
    <x v="391"/>
    <n v="1758"/>
    <x v="65"/>
    <x v="2"/>
    <x v="0"/>
    <s v="USD"/>
    <n v="1454890620"/>
    <n v="1450724449"/>
    <b v="0"/>
    <x v="74"/>
    <n v="65.11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51"/>
    <x v="2"/>
    <x v="0"/>
    <s v="USD"/>
    <n v="1455251591"/>
    <n v="1452659591"/>
    <b v="0"/>
    <x v="81"/>
    <n v="55.6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77"/>
    <x v="2"/>
    <x v="0"/>
    <s v="USD"/>
    <n v="1413816975"/>
    <n v="1411224975"/>
    <b v="0"/>
    <x v="62"/>
    <n v="140.54"/>
    <b v="0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81"/>
    <x v="2"/>
    <x v="6"/>
    <s v="EUR"/>
    <n v="1437033360"/>
    <n v="1434445937"/>
    <b v="0"/>
    <x v="8"/>
    <n v="25"/>
    <b v="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115"/>
    <x v="2"/>
    <x v="1"/>
    <s v="GBP"/>
    <n v="1471939818"/>
    <n v="1467619818"/>
    <b v="0"/>
    <x v="240"/>
    <n v="69.53"/>
    <b v="0"/>
    <x v="1"/>
    <x v="38"/>
  </r>
  <r>
    <n v="3103"/>
    <s v="Professional Venue for local artists!!"/>
    <s v="Creating a place for local artists to perform, at substantially less cost for them"/>
    <x v="392"/>
    <n v="11"/>
    <x v="50"/>
    <x v="2"/>
    <x v="0"/>
    <s v="USD"/>
    <n v="1434080706"/>
    <n v="1428896706"/>
    <b v="0"/>
    <x v="84"/>
    <n v="5.5"/>
    <b v="0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75"/>
    <x v="2"/>
    <x v="2"/>
    <s v="AUD"/>
    <n v="1422928800"/>
    <n v="1420235311"/>
    <b v="0"/>
    <x v="81"/>
    <n v="237"/>
    <b v="0"/>
    <x v="1"/>
    <x v="38"/>
  </r>
  <r>
    <n v="3105"/>
    <s v="Paddock School Theater Improvement"/>
    <s v="My hope is to raise $5845 and replace old stained and mismatched border curtains, cyclorama curtain, and backdrop."/>
    <x v="393"/>
    <n v="2476"/>
    <x v="72"/>
    <x v="2"/>
    <x v="0"/>
    <s v="USD"/>
    <n v="1413694800"/>
    <n v="1408986916"/>
    <b v="0"/>
    <x v="162"/>
    <n v="79.87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65"/>
    <x v="2"/>
    <x v="1"/>
    <s v="GBP"/>
    <n v="1442440800"/>
    <n v="1440497876"/>
    <b v="0"/>
    <x v="80"/>
    <n v="10.25"/>
    <b v="0"/>
    <x v="1"/>
    <x v="38"/>
  </r>
  <r>
    <n v="3107"/>
    <s v="Creating Cabaret"/>
    <s v="When opportunity knocks, we answer!  Help expand the ravishingly talented troupe into a new and exciting market and venue!"/>
    <x v="79"/>
    <n v="7905"/>
    <x v="68"/>
    <x v="2"/>
    <x v="0"/>
    <s v="USD"/>
    <n v="1431372751"/>
    <n v="1430767951"/>
    <b v="0"/>
    <x v="60"/>
    <n v="272.58999999999997"/>
    <b v="0"/>
    <x v="1"/>
    <x v="38"/>
  </r>
  <r>
    <n v="3108"/>
    <s v="Funding a home for our Children's Theater"/>
    <s v="We need a permanent home for the theater!"/>
    <x v="63"/>
    <n v="26"/>
    <x v="50"/>
    <x v="2"/>
    <x v="0"/>
    <s v="USD"/>
    <n v="1430234394"/>
    <n v="1425053994"/>
    <b v="0"/>
    <x v="84"/>
    <n v="13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78"/>
    <x v="2"/>
    <x v="0"/>
    <s v="USD"/>
    <n v="1409194810"/>
    <n v="1406170810"/>
    <b v="0"/>
    <x v="229"/>
    <n v="58.18"/>
    <b v="0"/>
    <x v="1"/>
    <x v="38"/>
  </r>
  <r>
    <n v="3110"/>
    <s v="Hip Justice Catmunity Center"/>
    <s v="Cat People Unite! It's time we get a space of our own to relax, socialize and learn! Join the Catmunity!"/>
    <x v="31"/>
    <n v="10"/>
    <x v="50"/>
    <x v="2"/>
    <x v="0"/>
    <s v="USD"/>
    <n v="1487465119"/>
    <n v="1484009119"/>
    <b v="0"/>
    <x v="29"/>
    <n v="10"/>
    <b v="0"/>
    <x v="1"/>
    <x v="38"/>
  </r>
  <r>
    <n v="3111"/>
    <s v="All Puppet Players Need a Home"/>
    <s v="Help All Puppet Players perform it's 2015 season in a beautiful 200 seat theater for an entire year."/>
    <x v="22"/>
    <n v="5328"/>
    <x v="117"/>
    <x v="2"/>
    <x v="0"/>
    <s v="USD"/>
    <n v="1412432220"/>
    <n v="1409753820"/>
    <b v="0"/>
    <x v="88"/>
    <n v="70.11"/>
    <b v="0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62"/>
    <x v="2"/>
    <x v="0"/>
    <s v="USD"/>
    <n v="1477968934"/>
    <n v="1472784934"/>
    <b v="0"/>
    <x v="82"/>
    <n v="57.89"/>
    <b v="0"/>
    <x v="1"/>
    <x v="38"/>
  </r>
  <r>
    <n v="3113"/>
    <s v="The Shamrock Drafthouse Theater"/>
    <s v="An arts and craft beer theater showcasing local talent, locally crafted beer and providing performance and rehearsal space."/>
    <x v="394"/>
    <n v="4635"/>
    <x v="65"/>
    <x v="2"/>
    <x v="0"/>
    <s v="USD"/>
    <n v="1429291982"/>
    <n v="1426699982"/>
    <b v="0"/>
    <x v="77"/>
    <n v="125.2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50"/>
    <x v="2"/>
    <x v="0"/>
    <s v="USD"/>
    <n v="1411312250"/>
    <n v="1406128250"/>
    <b v="0"/>
    <x v="78"/>
    <n v="0"/>
    <b v="0"/>
    <x v="1"/>
    <x v="38"/>
  </r>
  <r>
    <n v="3115"/>
    <s v="spoken word pop-up:"/>
    <s v="We are creating a mobile community devoted to the spreading and sharing of spoken word and other kinds of storytelling."/>
    <x v="3"/>
    <n v="300"/>
    <x v="56"/>
    <x v="2"/>
    <x v="11"/>
    <s v="SEK"/>
    <n v="1465123427"/>
    <n v="1462531427"/>
    <b v="0"/>
    <x v="29"/>
    <n v="300"/>
    <b v="0"/>
    <x v="1"/>
    <x v="38"/>
  </r>
  <r>
    <n v="3116"/>
    <s v="CoreCon Asylum"/>
    <s v="Creating a consuite for CoreCon. A focus on the insanity of asylums and early medical practices from history."/>
    <x v="47"/>
    <n v="430"/>
    <x v="220"/>
    <x v="2"/>
    <x v="0"/>
    <s v="USD"/>
    <n v="1427890925"/>
    <n v="1426681325"/>
    <b v="0"/>
    <x v="73"/>
    <n v="43"/>
    <b v="0"/>
    <x v="1"/>
    <x v="38"/>
  </r>
  <r>
    <n v="3117"/>
    <s v="Cowes and The Sea"/>
    <s v="Performing Arts workshops, for young people aged 5 -16, exploring how the sea has shaped Cowes as a settlement."/>
    <x v="28"/>
    <n v="1"/>
    <x v="50"/>
    <x v="2"/>
    <x v="1"/>
    <s v="GBP"/>
    <n v="1464354720"/>
    <n v="1463648360"/>
    <b v="0"/>
    <x v="29"/>
    <n v="1"/>
    <b v="0"/>
    <x v="1"/>
    <x v="38"/>
  </r>
  <r>
    <n v="3118"/>
    <s v="Garden Eden, theatre, meeting, culture, music, art"/>
    <s v="a magical place for all kind of people, like a fairytaile in all colours"/>
    <x v="69"/>
    <n v="1550"/>
    <x v="50"/>
    <x v="2"/>
    <x v="11"/>
    <s v="SEK"/>
    <n v="1467473723"/>
    <n v="1465832123"/>
    <b v="0"/>
    <x v="84"/>
    <n v="775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50"/>
    <x v="2"/>
    <x v="0"/>
    <s v="USD"/>
    <n v="1427414732"/>
    <n v="1424826332"/>
    <b v="0"/>
    <x v="29"/>
    <n v="5"/>
    <b v="0"/>
    <x v="1"/>
    <x v="38"/>
  </r>
  <r>
    <n v="3120"/>
    <s v="Subtropisch zwemparadijs Tropicana"/>
    <s v="Wij willen Tropicana het subtropisch zwemparadijs van Rotterdam op een nieuwe locatie gaan bouwen."/>
    <x v="395"/>
    <n v="128"/>
    <x v="50"/>
    <x v="2"/>
    <x v="9"/>
    <s v="EUR"/>
    <n v="1462484196"/>
    <n v="1457303796"/>
    <b v="0"/>
    <x v="73"/>
    <n v="12.8"/>
    <b v="0"/>
    <x v="1"/>
    <x v="38"/>
  </r>
  <r>
    <n v="3121"/>
    <s v="Ant Farm Theatre Project (Canceled)"/>
    <s v="I going to build a theatre for a local ant farm so that Ants can put on their theatre productions."/>
    <x v="15"/>
    <n v="10"/>
    <x v="60"/>
    <x v="1"/>
    <x v="5"/>
    <s v="CAD"/>
    <n v="1411748335"/>
    <n v="1406564335"/>
    <b v="0"/>
    <x v="29"/>
    <n v="10"/>
    <b v="0"/>
    <x v="1"/>
    <x v="38"/>
  </r>
  <r>
    <n v="3122"/>
    <s v="be back soon (Canceled)"/>
    <s v="cancelled until further notice"/>
    <x v="212"/>
    <n v="116"/>
    <x v="74"/>
    <x v="1"/>
    <x v="0"/>
    <s v="USD"/>
    <n v="1478733732"/>
    <n v="1478298132"/>
    <b v="0"/>
    <x v="84"/>
    <n v="58"/>
    <b v="0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49"/>
    <x v="1"/>
    <x v="0"/>
    <s v="USD"/>
    <n v="1468108198"/>
    <n v="1465516198"/>
    <b v="0"/>
    <x v="493"/>
    <n v="244.8"/>
    <b v="0"/>
    <x v="1"/>
    <x v="38"/>
  </r>
  <r>
    <n v="3124"/>
    <s v="Theater &amp; Arts &amp; Day Care (Canceled)"/>
    <s v="A place where kids/ teens' dreams come true, and one finds there home without sparkly red shoes!"/>
    <x v="396"/>
    <n v="26"/>
    <x v="50"/>
    <x v="1"/>
    <x v="0"/>
    <s v="USD"/>
    <n v="1422902601"/>
    <n v="1417718601"/>
    <b v="0"/>
    <x v="80"/>
    <n v="6.5"/>
    <b v="0"/>
    <x v="1"/>
    <x v="38"/>
  </r>
  <r>
    <n v="3125"/>
    <s v="N/A (Canceled)"/>
    <s v="N/A"/>
    <x v="86"/>
    <n v="0"/>
    <x v="50"/>
    <x v="1"/>
    <x v="0"/>
    <s v="USD"/>
    <n v="1452142672"/>
    <n v="1449550672"/>
    <b v="0"/>
    <x v="78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65"/>
    <x v="1"/>
    <x v="0"/>
    <s v="USD"/>
    <n v="1459121162"/>
    <n v="1456532762"/>
    <b v="0"/>
    <x v="57"/>
    <n v="61.18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50"/>
    <x v="1"/>
    <x v="0"/>
    <s v="USD"/>
    <n v="1425242029"/>
    <n v="1422650029"/>
    <b v="0"/>
    <x v="78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99"/>
    <n v="65924.38"/>
    <x v="7"/>
    <x v="3"/>
    <x v="0"/>
    <s v="USD"/>
    <n v="1489690141"/>
    <n v="1487101741"/>
    <b v="0"/>
    <x v="27"/>
    <n v="563.46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8"/>
    <n v="80"/>
    <x v="59"/>
    <x v="3"/>
    <x v="0"/>
    <s v="USD"/>
    <n v="1492542819"/>
    <n v="1489090419"/>
    <b v="0"/>
    <x v="29"/>
    <n v="80"/>
    <b v="0"/>
    <x v="1"/>
    <x v="6"/>
  </r>
  <r>
    <n v="3130"/>
    <s v="MEDEA | A New Vision"/>
    <s v="A shockingly relevant modern take on a 2,000-year-old tragedy that confronts current gender politics."/>
    <x v="397"/>
    <n v="216"/>
    <x v="65"/>
    <x v="3"/>
    <x v="0"/>
    <s v="USD"/>
    <n v="1492145940"/>
    <n v="1489504916"/>
    <b v="0"/>
    <x v="80"/>
    <n v="54"/>
    <b v="0"/>
    <x v="1"/>
    <x v="6"/>
  </r>
  <r>
    <n v="3131"/>
    <s v="SNAKE EYES"/>
    <s v="A Staged Reading of &quot;Snake Eyes,&quot; a new play by Alex Rafala"/>
    <x v="3"/>
    <n v="5"/>
    <x v="50"/>
    <x v="3"/>
    <x v="0"/>
    <s v="USD"/>
    <n v="1491656045"/>
    <n v="1489067645"/>
    <b v="0"/>
    <x v="8"/>
    <n v="0.42"/>
    <b v="0"/>
    <x v="1"/>
    <x v="6"/>
  </r>
  <r>
    <n v="3132"/>
    <s v="A Bite of a Snake Play"/>
    <s v="Smells Like Money, Drips Like Honey, Taste Like Mocha, Better Run AWAY"/>
    <x v="398"/>
    <n v="162"/>
    <x v="70"/>
    <x v="3"/>
    <x v="0"/>
    <s v="USD"/>
    <n v="1492759460"/>
    <n v="1487579060"/>
    <b v="0"/>
    <x v="29"/>
    <n v="162"/>
    <b v="0"/>
    <x v="1"/>
    <x v="6"/>
  </r>
  <r>
    <n v="3133"/>
    <s v="Hell Has No Fury by TwentySomething @ Edinburgh Fringe"/>
    <s v="TwentySomething is taking Hell Has No Fury to Edinburgh! _x000a_We're looking for your support to get us there."/>
    <x v="12"/>
    <n v="0"/>
    <x v="50"/>
    <x v="3"/>
    <x v="1"/>
    <s v="GBP"/>
    <n v="1490358834"/>
    <n v="1487770434"/>
    <b v="0"/>
    <x v="38"/>
    <n v="0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3"/>
    <n v="1772"/>
    <x v="156"/>
    <x v="3"/>
    <x v="1"/>
    <s v="GBP"/>
    <n v="1490631419"/>
    <n v="1488820619"/>
    <b v="0"/>
    <x v="8"/>
    <n v="147.66999999999999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104"/>
    <n v="1570"/>
    <x v="132"/>
    <x v="3"/>
    <x v="0"/>
    <s v="USD"/>
    <n v="1491277121"/>
    <n v="1489376321"/>
    <b v="0"/>
    <x v="63"/>
    <n v="224.29"/>
    <b v="0"/>
    <x v="1"/>
    <x v="6"/>
  </r>
  <r>
    <n v="3136"/>
    <s v="Heroines"/>
    <s v="Help emberfly theatre put on their first production Heroines and pay our actors and creative team! Follow us @emberflytheatre"/>
    <x v="6"/>
    <n v="8730"/>
    <x v="15"/>
    <x v="3"/>
    <x v="1"/>
    <s v="GBP"/>
    <n v="1491001140"/>
    <n v="1487847954"/>
    <b v="0"/>
    <x v="19"/>
    <n v="396.82"/>
    <b v="0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56"/>
    <x v="3"/>
    <x v="0"/>
    <s v="USD"/>
    <n v="1493838720"/>
    <n v="1489439669"/>
    <b v="0"/>
    <x v="29"/>
    <n v="50"/>
    <b v="0"/>
    <x v="1"/>
    <x v="6"/>
  </r>
  <r>
    <n v="3138"/>
    <s v="Our Country's Good"/>
    <s v="A UWE Drama Society adaptation of Timberlake Wertenbaker's play. Funding needed for costumes/props to make the show a success. Thanks."/>
    <x v="18"/>
    <n v="360"/>
    <x v="33"/>
    <x v="3"/>
    <x v="1"/>
    <s v="GBP"/>
    <n v="1491233407"/>
    <n v="1489591807"/>
    <b v="0"/>
    <x v="78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280"/>
    <n v="1739"/>
    <x v="57"/>
    <x v="3"/>
    <x v="14"/>
    <s v="MXN"/>
    <n v="1490416380"/>
    <n v="1487485760"/>
    <b v="0"/>
    <x v="79"/>
    <n v="289.83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200"/>
    <n v="85"/>
    <x v="56"/>
    <x v="3"/>
    <x v="6"/>
    <s v="EUR"/>
    <n v="1491581703"/>
    <n v="1488993303"/>
    <b v="0"/>
    <x v="80"/>
    <n v="21.25"/>
    <b v="0"/>
    <x v="1"/>
    <x v="6"/>
  </r>
  <r>
    <n v="3141"/>
    <s v="GUTS: Black Comedy"/>
    <s v="We are a theatre society from the Groningen University in the Netherlands. _x000a_We would be more than happy for some help funding the play."/>
    <x v="392"/>
    <n v="645"/>
    <x v="63"/>
    <x v="3"/>
    <x v="9"/>
    <s v="EUR"/>
    <n v="1492372800"/>
    <n v="1488823488"/>
    <b v="0"/>
    <x v="22"/>
    <n v="80.63"/>
    <b v="0"/>
    <x v="1"/>
    <x v="6"/>
  </r>
  <r>
    <n v="3142"/>
    <s v="The Pendulum Swings UK Theatre Tour/EdFringe"/>
    <s v="Our aim is to deliver a powerful piece of theatre to audiences across the UK, including Edinburgh Fringe (2017)."/>
    <x v="21"/>
    <n v="10"/>
    <x v="60"/>
    <x v="3"/>
    <x v="1"/>
    <s v="GBP"/>
    <n v="1489922339"/>
    <n v="1487333939"/>
    <b v="0"/>
    <x v="83"/>
    <n v="3.3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x v="49"/>
    <n v="120"/>
    <x v="216"/>
    <x v="3"/>
    <x v="1"/>
    <s v="GBP"/>
    <n v="1491726956"/>
    <n v="1489480556"/>
    <b v="0"/>
    <x v="78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x v="79"/>
    <n v="41500"/>
    <x v="3"/>
    <x v="3"/>
    <x v="0"/>
    <s v="USD"/>
    <n v="1489903200"/>
    <n v="1488459307"/>
    <b v="0"/>
    <x v="209"/>
    <n v="1383.33"/>
    <b v="0"/>
    <x v="1"/>
    <x v="6"/>
  </r>
  <r>
    <n v="3145"/>
    <s v="Arlington's 1st Dinner Theatre"/>
    <s v="Dominion Theatre Company is the first community dinner theatre  to be established in Arlington TX."/>
    <x v="48"/>
    <n v="0"/>
    <x v="50"/>
    <x v="3"/>
    <x v="0"/>
    <s v="USD"/>
    <n v="1490659134"/>
    <n v="1485478734"/>
    <b v="0"/>
    <x v="78"/>
    <n v="0"/>
    <b v="0"/>
    <x v="1"/>
    <x v="6"/>
  </r>
  <r>
    <n v="3146"/>
    <s v="SoÃ±Ã© una ciudad amurallada"/>
    <s v="Somos... Podemos... Amamos... Nuestra muralla, nuestra utopÃ­a. Que el amor sea el lÃ­mite"/>
    <x v="11"/>
    <n v="10042"/>
    <x v="69"/>
    <x v="3"/>
    <x v="14"/>
    <s v="MXN"/>
    <n v="1492356166"/>
    <n v="1488471766"/>
    <b v="0"/>
    <x v="8"/>
    <n v="836.83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90"/>
    <x v="0"/>
    <x v="0"/>
    <s v="USD"/>
    <n v="1415319355"/>
    <n v="1411859755"/>
    <b v="1"/>
    <x v="496"/>
    <n v="110.35"/>
    <b v="1"/>
    <x v="1"/>
    <x v="6"/>
  </r>
  <r>
    <n v="3148"/>
    <s v="The Aurora Project: A Sci-Fi Epic by Bella Poynton"/>
    <s v="Help fund The Aurora Project, an immersive science fiction epic."/>
    <x v="40"/>
    <n v="2361"/>
    <x v="26"/>
    <x v="0"/>
    <x v="0"/>
    <s v="USD"/>
    <n v="1412136000"/>
    <n v="1410278284"/>
    <b v="1"/>
    <x v="7"/>
    <n v="41.42"/>
    <b v="1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3"/>
    <x v="0"/>
    <x v="0"/>
    <s v="USD"/>
    <n v="1354845600"/>
    <n v="1352766300"/>
    <b v="1"/>
    <x v="20"/>
    <n v="52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7"/>
    <x v="0"/>
    <x v="0"/>
    <s v="USD"/>
    <n v="1295928000"/>
    <n v="1288160403"/>
    <b v="1"/>
    <x v="201"/>
    <n v="33.99"/>
    <b v="1"/>
    <x v="1"/>
    <x v="6"/>
  </r>
  <r>
    <n v="3151"/>
    <s v="&quot;The Holiday Bug&quot; 2014 Puppet Show"/>
    <s v="A Multi-Media Puppet Show, with large cable control puppets to tell a hilarious story for all ages."/>
    <x v="8"/>
    <n v="3514"/>
    <x v="8"/>
    <x v="0"/>
    <x v="0"/>
    <s v="USD"/>
    <n v="1410379774"/>
    <n v="1407787774"/>
    <b v="1"/>
    <x v="69"/>
    <n v="103.35"/>
    <b v="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6"/>
    <x v="0"/>
    <x v="1"/>
    <s v="GBP"/>
    <n v="1383425367"/>
    <n v="1380833367"/>
    <b v="1"/>
    <x v="85"/>
    <n v="34.79"/>
    <b v="1"/>
    <x v="1"/>
    <x v="6"/>
  </r>
  <r>
    <n v="3153"/>
    <s v="Terminator the Second"/>
    <s v="A stage production of Terminator 2: Judgment Day, composed entirely of the words of William Shakespeare"/>
    <x v="9"/>
    <n v="10067.5"/>
    <x v="357"/>
    <x v="0"/>
    <x v="0"/>
    <s v="USD"/>
    <n v="1304225940"/>
    <n v="1301542937"/>
    <b v="1"/>
    <x v="198"/>
    <n v="41.77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40"/>
    <x v="0"/>
    <x v="0"/>
    <s v="USD"/>
    <n v="1333310458"/>
    <n v="1330722058"/>
    <b v="1"/>
    <x v="252"/>
    <n v="64.27"/>
    <b v="1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192"/>
    <x v="0"/>
    <x v="1"/>
    <s v="GBP"/>
    <n v="1356004725"/>
    <n v="1353412725"/>
    <b v="1"/>
    <x v="177"/>
    <n v="31.21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21"/>
    <x v="0"/>
    <x v="0"/>
    <s v="USD"/>
    <n v="1338591144"/>
    <n v="1335567144"/>
    <b v="1"/>
    <x v="30"/>
    <n v="62.92"/>
    <b v="1"/>
    <x v="1"/>
    <x v="6"/>
  </r>
  <r>
    <n v="3157"/>
    <s v="Summer FourPlay"/>
    <s v="Four Directors.  Four One Acts.  Four Genres.  For You."/>
    <x v="23"/>
    <n v="4040"/>
    <x v="7"/>
    <x v="0"/>
    <x v="0"/>
    <s v="USD"/>
    <n v="1405746000"/>
    <n v="1404932105"/>
    <b v="1"/>
    <x v="14"/>
    <n v="98.54"/>
    <b v="1"/>
    <x v="1"/>
    <x v="6"/>
  </r>
  <r>
    <n v="3158"/>
    <s v="Nursery Crimes"/>
    <s v="A 40s crime-noir play using nursery rhyme characters."/>
    <x v="10"/>
    <n v="5700"/>
    <x v="35"/>
    <x v="0"/>
    <x v="0"/>
    <s v="USD"/>
    <n v="1374523752"/>
    <n v="1371931752"/>
    <b v="1"/>
    <x v="50"/>
    <n v="82.61"/>
    <b v="1"/>
    <x v="1"/>
    <x v="6"/>
  </r>
  <r>
    <n v="3159"/>
    <s v="Waxwing: A New Play"/>
    <s v="WAXWING is an exciting new world premiere of mythic (perhaps even apocalyptic!) proportions."/>
    <x v="15"/>
    <n v="2002.22"/>
    <x v="18"/>
    <x v="0"/>
    <x v="0"/>
    <s v="USD"/>
    <n v="1326927600"/>
    <n v="1323221761"/>
    <b v="1"/>
    <x v="47"/>
    <n v="38.5"/>
    <b v="1"/>
    <x v="1"/>
    <x v="6"/>
  </r>
  <r>
    <n v="3160"/>
    <s v="We Play Chekhov"/>
    <s v="Two stories by Anton Chekhov adapted for the stage and performed back-to-back in a stunning live theatrical performance."/>
    <x v="37"/>
    <n v="4569"/>
    <x v="21"/>
    <x v="0"/>
    <x v="0"/>
    <s v="USD"/>
    <n v="1407905940"/>
    <n v="1405923687"/>
    <b v="1"/>
    <x v="7"/>
    <n v="80.16"/>
    <b v="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2"/>
    <x v="0"/>
    <x v="1"/>
    <s v="GBP"/>
    <n v="1413377522"/>
    <n v="1410785522"/>
    <b v="1"/>
    <x v="142"/>
    <n v="28.41"/>
    <b v="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37"/>
    <x v="0"/>
    <x v="0"/>
    <s v="USD"/>
    <n v="1404698400"/>
    <n v="1402331262"/>
    <b v="1"/>
    <x v="287"/>
    <n v="80.7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38"/>
    <x v="0"/>
    <x v="0"/>
    <s v="USD"/>
    <n v="1402855525"/>
    <n v="1400263525"/>
    <b v="1"/>
    <x v="250"/>
    <n v="200.69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13"/>
    <x v="0"/>
    <x v="0"/>
    <s v="USD"/>
    <n v="1402341615"/>
    <n v="1399490415"/>
    <b v="1"/>
    <x v="26"/>
    <n v="37.590000000000003"/>
    <b v="1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200"/>
    <x v="0"/>
    <x v="0"/>
    <s v="USD"/>
    <n v="1304395140"/>
    <n v="1302493760"/>
    <b v="1"/>
    <x v="64"/>
    <n v="58.1"/>
    <b v="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12"/>
    <x v="0"/>
    <x v="0"/>
    <s v="USD"/>
    <n v="1416988740"/>
    <n v="1414514153"/>
    <b v="1"/>
    <x v="497"/>
    <n v="60.3"/>
    <b v="1"/>
    <x v="1"/>
    <x v="6"/>
  </r>
  <r>
    <n v="3167"/>
    <s v="Destiny is Judd Nelson: a new play at FringeNYC"/>
    <s v="What is destiny? Explore it with us this August at FringeNYC."/>
    <x v="9"/>
    <n v="3485"/>
    <x v="31"/>
    <x v="0"/>
    <x v="0"/>
    <s v="USD"/>
    <n v="1406952781"/>
    <n v="1405743181"/>
    <b v="1"/>
    <x v="165"/>
    <n v="63.36"/>
    <b v="1"/>
    <x v="1"/>
    <x v="6"/>
  </r>
  <r>
    <n v="3168"/>
    <s v="Cosmicomics"/>
    <s v="A dazzling aerial show that brings to life the whimsical and romantic short stories of beloved fantasy author Italo Calvino."/>
    <x v="30"/>
    <n v="3105"/>
    <x v="39"/>
    <x v="0"/>
    <x v="0"/>
    <s v="USD"/>
    <n v="1402696800"/>
    <n v="1399948353"/>
    <b v="1"/>
    <x v="42"/>
    <n v="50.9"/>
    <b v="1"/>
    <x v="1"/>
    <x v="6"/>
  </r>
  <r>
    <n v="3169"/>
    <s v="The Window"/>
    <s v="We're bringing The Window to the Cherry Lane Theater in January 2014."/>
    <x v="6"/>
    <n v="8241"/>
    <x v="33"/>
    <x v="0"/>
    <x v="0"/>
    <s v="USD"/>
    <n v="1386910740"/>
    <n v="1384364561"/>
    <b v="1"/>
    <x v="141"/>
    <n v="100.5"/>
    <b v="1"/>
    <x v="1"/>
    <x v="6"/>
  </r>
  <r>
    <n v="3170"/>
    <s v="Ain't She Brave FringeNYC 2014 Project"/>
    <s v="An emotionally-charged journey through the history of black women in America told in reverse."/>
    <x v="13"/>
    <n v="2245"/>
    <x v="20"/>
    <x v="0"/>
    <x v="0"/>
    <s v="USD"/>
    <n v="1404273600"/>
    <n v="1401414944"/>
    <b v="1"/>
    <x v="26"/>
    <n v="31.62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15"/>
    <x v="0"/>
    <x v="1"/>
    <s v="GBP"/>
    <n v="1462545358"/>
    <n v="1459953358"/>
    <b v="1"/>
    <x v="27"/>
    <n v="65.099999999999994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41"/>
    <x v="0"/>
    <x v="0"/>
    <s v="USD"/>
    <n v="1329240668"/>
    <n v="1326648668"/>
    <b v="1"/>
    <x v="60"/>
    <n v="79.31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33"/>
    <x v="0"/>
    <x v="0"/>
    <s v="USD"/>
    <n v="1411765492"/>
    <n v="1409173492"/>
    <b v="1"/>
    <x v="142"/>
    <n v="139.19"/>
    <b v="1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7"/>
    <x v="0"/>
    <x v="0"/>
    <s v="USD"/>
    <n v="1408999508"/>
    <n v="1407789908"/>
    <b v="1"/>
    <x v="23"/>
    <n v="131.91"/>
    <b v="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5"/>
    <x v="0"/>
    <x v="0"/>
    <s v="USD"/>
    <n v="1297977427"/>
    <n v="1292793427"/>
    <b v="1"/>
    <x v="65"/>
    <n v="91.3"/>
    <b v="1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41"/>
    <x v="0"/>
    <x v="0"/>
    <s v="USD"/>
    <n v="1376838000"/>
    <n v="1374531631"/>
    <b v="1"/>
    <x v="165"/>
    <n v="39.67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16"/>
    <x v="0"/>
    <x v="0"/>
    <s v="USD"/>
    <n v="1403366409"/>
    <n v="1400774409"/>
    <b v="1"/>
    <x v="13"/>
    <n v="57.55"/>
    <b v="1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174"/>
    <x v="0"/>
    <x v="1"/>
    <s v="GBP"/>
    <n v="1405521075"/>
    <n v="1402929075"/>
    <b v="1"/>
    <x v="76"/>
    <n v="33.03"/>
    <b v="1"/>
    <x v="1"/>
    <x v="6"/>
  </r>
  <r>
    <n v="3179"/>
    <s v="I Do Wonder"/>
    <s v="A Sci-fi play in several vignettes that will narrate an alternate history in the mid-20th century."/>
    <x v="284"/>
    <n v="4794.82"/>
    <x v="35"/>
    <x v="0"/>
    <x v="0"/>
    <s v="USD"/>
    <n v="1367859071"/>
    <n v="1365699071"/>
    <b v="1"/>
    <x v="95"/>
    <n v="77.34"/>
    <b v="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28"/>
    <x v="0"/>
    <x v="1"/>
    <s v="GBP"/>
    <n v="1403258049"/>
    <n v="1400666049"/>
    <b v="1"/>
    <x v="43"/>
    <n v="31.93"/>
    <b v="1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15"/>
    <x v="0"/>
    <x v="1"/>
    <s v="GBP"/>
    <n v="1402848000"/>
    <n v="1400570787"/>
    <b v="1"/>
    <x v="41"/>
    <n v="36.33"/>
    <b v="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7"/>
    <x v="0"/>
    <x v="0"/>
    <s v="USD"/>
    <n v="1328029200"/>
    <n v="1323211621"/>
    <b v="1"/>
    <x v="299"/>
    <n v="46.77"/>
    <b v="1"/>
    <x v="1"/>
    <x v="6"/>
  </r>
  <r>
    <n v="3183"/>
    <s v="The Seagull on The River"/>
    <s v="Anton Chekhov's The Seagull. An outdoor Amphitheater in Manhattan. Trees. A River. Daybreak."/>
    <x v="30"/>
    <n v="2725"/>
    <x v="15"/>
    <x v="0"/>
    <x v="0"/>
    <s v="USD"/>
    <n v="1377284669"/>
    <n v="1375729469"/>
    <b v="1"/>
    <x v="32"/>
    <n v="40.07"/>
    <b v="1"/>
    <x v="1"/>
    <x v="6"/>
  </r>
  <r>
    <n v="3184"/>
    <s v="Equus at Frenetic Theatre"/>
    <s v="Equus is the story of a psychiatrist treating a teenaged boy who blinds six horses with a metal spike."/>
    <x v="270"/>
    <n v="4610"/>
    <x v="13"/>
    <x v="0"/>
    <x v="0"/>
    <s v="USD"/>
    <n v="1404258631"/>
    <n v="1401666631"/>
    <b v="1"/>
    <x v="67"/>
    <n v="100.22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8"/>
    <x v="0"/>
    <x v="1"/>
    <s v="GBP"/>
    <n v="1405553241"/>
    <n v="1404948441"/>
    <b v="1"/>
    <x v="54"/>
    <n v="41.67"/>
    <b v="1"/>
    <x v="1"/>
    <x v="6"/>
  </r>
  <r>
    <n v="3186"/>
    <s v="Honest"/>
    <s v="Honest is an exciting and dark new play by Bristol based writer Alice Nicholas, touring the South of England and London this October."/>
    <x v="50"/>
    <n v="3270"/>
    <x v="21"/>
    <x v="0"/>
    <x v="1"/>
    <s v="GBP"/>
    <n v="1410901200"/>
    <n v="1408313438"/>
    <b v="1"/>
    <x v="16"/>
    <n v="46.71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31"/>
    <x v="0"/>
    <x v="0"/>
    <s v="USD"/>
    <n v="1407167973"/>
    <n v="1405439973"/>
    <b v="1"/>
    <x v="138"/>
    <n v="71.489999999999995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187"/>
    <x v="2"/>
    <x v="1"/>
    <s v="GBP"/>
    <n v="1433930302"/>
    <n v="1432115902"/>
    <b v="0"/>
    <x v="82"/>
    <n v="14.44"/>
    <b v="0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81"/>
    <x v="2"/>
    <x v="11"/>
    <s v="SEK"/>
    <n v="1432455532"/>
    <n v="1429863532"/>
    <b v="0"/>
    <x v="10"/>
    <n v="356.84"/>
    <b v="0"/>
    <x v="1"/>
    <x v="40"/>
  </r>
  <r>
    <n v="3190"/>
    <s v="Call It A Day Productions - THE LIFE"/>
    <s v="Call It A Day Productions is putting on their first full production in December and every little bit helps!"/>
    <x v="23"/>
    <n v="0"/>
    <x v="50"/>
    <x v="2"/>
    <x v="5"/>
    <s v="CAD"/>
    <n v="1481258275"/>
    <n v="1478662675"/>
    <b v="0"/>
    <x v="78"/>
    <n v="0"/>
    <b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65"/>
    <x v="2"/>
    <x v="0"/>
    <s v="USD"/>
    <n v="1471370869"/>
    <n v="1466186869"/>
    <b v="0"/>
    <x v="80"/>
    <n v="37.75"/>
    <b v="0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60"/>
    <x v="2"/>
    <x v="1"/>
    <s v="GBP"/>
    <n v="1425160800"/>
    <n v="1421274859"/>
    <b v="0"/>
    <x v="22"/>
    <n v="12.75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81"/>
    <x v="2"/>
    <x v="1"/>
    <s v="GBP"/>
    <n v="1424474056"/>
    <n v="1420586056"/>
    <b v="0"/>
    <x v="54"/>
    <n v="24.46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50"/>
    <x v="2"/>
    <x v="0"/>
    <s v="USD"/>
    <n v="1437960598"/>
    <n v="1435368598"/>
    <b v="0"/>
    <x v="78"/>
    <n v="0"/>
    <b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155"/>
    <x v="2"/>
    <x v="0"/>
    <s v="USD"/>
    <n v="1423750542"/>
    <n v="1421158542"/>
    <b v="0"/>
    <x v="70"/>
    <n v="53.08"/>
    <b v="0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50"/>
    <x v="2"/>
    <x v="0"/>
    <s v="USD"/>
    <n v="1438437600"/>
    <n v="1433254875"/>
    <b v="0"/>
    <x v="79"/>
    <n v="300"/>
    <b v="0"/>
    <x v="1"/>
    <x v="40"/>
  </r>
  <r>
    <n v="3197"/>
    <s v="Mirror, mirror on the wall"/>
    <s v="This years most important stage project for young artists in our region. www.ungespor.no"/>
    <x v="3"/>
    <n v="1145"/>
    <x v="57"/>
    <x v="2"/>
    <x v="10"/>
    <s v="NOK"/>
    <n v="1423050618"/>
    <n v="1420458618"/>
    <b v="0"/>
    <x v="80"/>
    <n v="286.25"/>
    <b v="0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50"/>
    <x v="2"/>
    <x v="8"/>
    <s v="DKK"/>
    <n v="1424081477"/>
    <n v="1420798277"/>
    <b v="0"/>
    <x v="83"/>
    <n v="36.67"/>
    <b v="0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17"/>
    <x v="2"/>
    <x v="0"/>
    <s v="USD"/>
    <n v="1410037200"/>
    <n v="1407435418"/>
    <b v="0"/>
    <x v="28"/>
    <n v="49.21"/>
    <b v="0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50"/>
    <x v="2"/>
    <x v="0"/>
    <s v="USD"/>
    <n v="1461994440"/>
    <n v="1459410101"/>
    <b v="0"/>
    <x v="29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60"/>
    <x v="2"/>
    <x v="1"/>
    <s v="GBP"/>
    <n v="1409509477"/>
    <n v="1407695077"/>
    <b v="0"/>
    <x v="84"/>
    <n v="12.5"/>
    <b v="0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358"/>
    <x v="2"/>
    <x v="0"/>
    <s v="USD"/>
    <n v="1450072740"/>
    <n v="1445027346"/>
    <b v="0"/>
    <x v="20"/>
    <n v="109.04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78"/>
    <x v="2"/>
    <x v="0"/>
    <s v="USD"/>
    <n v="1443224622"/>
    <n v="1440632622"/>
    <b v="0"/>
    <x v="79"/>
    <n v="41.67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50"/>
    <x v="2"/>
    <x v="0"/>
    <s v="USD"/>
    <n v="1437149640"/>
    <n v="1434558479"/>
    <b v="0"/>
    <x v="78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56"/>
    <x v="2"/>
    <x v="1"/>
    <s v="GBP"/>
    <n v="1430470772"/>
    <n v="1427878772"/>
    <b v="0"/>
    <x v="8"/>
    <n v="22.75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50"/>
    <x v="2"/>
    <x v="0"/>
    <s v="USD"/>
    <n v="1442644651"/>
    <n v="1440052651"/>
    <b v="0"/>
    <x v="78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132"/>
    <x v="2"/>
    <x v="0"/>
    <s v="USD"/>
    <n v="1429767607"/>
    <n v="1424587207"/>
    <b v="0"/>
    <x v="17"/>
    <n v="70.83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3"/>
    <x v="0"/>
    <x v="0"/>
    <s v="USD"/>
    <n v="1406557877"/>
    <n v="1404743477"/>
    <b v="1"/>
    <x v="141"/>
    <n v="63.11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17"/>
    <x v="0"/>
    <x v="0"/>
    <s v="USD"/>
    <n v="1403305200"/>
    <n v="1400512658"/>
    <b v="1"/>
    <x v="334"/>
    <n v="50.1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9"/>
    <x v="0"/>
    <x v="0"/>
    <s v="USD"/>
    <n v="1338523140"/>
    <n v="1334442519"/>
    <b v="1"/>
    <x v="65"/>
    <n v="62.88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28"/>
    <x v="0"/>
    <x v="0"/>
    <s v="USD"/>
    <n v="1408068000"/>
    <n v="1405346680"/>
    <b v="1"/>
    <x v="498"/>
    <n v="85.53"/>
    <b v="1"/>
    <x v="1"/>
    <x v="6"/>
  </r>
  <r>
    <n v="3212"/>
    <s v="Campo Maldito"/>
    <s v="Help us bring our production of Campo Maldito to New York AND San Francisco!"/>
    <x v="23"/>
    <n v="5050"/>
    <x v="9"/>
    <x v="0"/>
    <x v="0"/>
    <s v="USD"/>
    <n v="1407524751"/>
    <n v="1404932751"/>
    <b v="1"/>
    <x v="225"/>
    <n v="53.72"/>
    <b v="1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8"/>
    <x v="0"/>
    <x v="1"/>
    <s v="GBP"/>
    <n v="1437934759"/>
    <n v="1434478759"/>
    <b v="1"/>
    <x v="5"/>
    <n v="127.81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21"/>
    <x v="0"/>
    <x v="1"/>
    <s v="GBP"/>
    <n v="1452038100"/>
    <n v="1448823673"/>
    <b v="1"/>
    <x v="248"/>
    <n v="106.57"/>
    <b v="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8"/>
    <x v="0"/>
    <x v="0"/>
    <s v="USD"/>
    <n v="1441857540"/>
    <n v="1438617471"/>
    <b v="1"/>
    <x v="179"/>
    <n v="262.11"/>
    <b v="1"/>
    <x v="1"/>
    <x v="6"/>
  </r>
  <r>
    <n v="3216"/>
    <s v="BRUTE"/>
    <s v="Brute (winner of the 2015 IdeasTap Underbelly Award) is new writing based on the true story of a rather twisted, horrible schoolgirl."/>
    <x v="13"/>
    <n v="2001"/>
    <x v="8"/>
    <x v="0"/>
    <x v="1"/>
    <s v="GBP"/>
    <n v="1436625000"/>
    <n v="1433934371"/>
    <b v="1"/>
    <x v="2"/>
    <n v="57.17"/>
    <b v="1"/>
    <x v="1"/>
    <x v="6"/>
  </r>
  <r>
    <n v="3217"/>
    <s v="Wake Up Call @ IRT Theater"/>
    <s v="Wake Up Call is a comedic play about a group of hotel employees working on Christmas Eve."/>
    <x v="37"/>
    <n v="5221"/>
    <x v="31"/>
    <x v="0"/>
    <x v="0"/>
    <s v="USD"/>
    <n v="1478264784"/>
    <n v="1475672784"/>
    <b v="1"/>
    <x v="201"/>
    <n v="50.2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21"/>
    <x v="0"/>
    <x v="1"/>
    <s v="GBP"/>
    <n v="1419984000"/>
    <n v="1417132986"/>
    <b v="1"/>
    <x v="192"/>
    <n v="66.59"/>
    <b v="1"/>
    <x v="1"/>
    <x v="6"/>
  </r>
  <r>
    <n v="3219"/>
    <s v="Eyes Closed - The First In-Dream Theater Experience"/>
    <s v="Eyes Closed is a collaborative play and docudrama about New Yorkers and their dreams."/>
    <x v="22"/>
    <n v="20022"/>
    <x v="8"/>
    <x v="0"/>
    <x v="0"/>
    <s v="USD"/>
    <n v="1427063747"/>
    <n v="1424043347"/>
    <b v="1"/>
    <x v="46"/>
    <n v="168.25"/>
    <b v="1"/>
    <x v="1"/>
    <x v="6"/>
  </r>
  <r>
    <n v="3220"/>
    <s v="Burners"/>
    <s v="A sci-fi thriller for the stage opening March 10 in Los Angeles."/>
    <x v="36"/>
    <n v="15126"/>
    <x v="7"/>
    <x v="0"/>
    <x v="0"/>
    <s v="USD"/>
    <n v="1489352400"/>
    <n v="1486411204"/>
    <b v="1"/>
    <x v="211"/>
    <n v="256.37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33"/>
    <x v="0"/>
    <x v="1"/>
    <s v="GBP"/>
    <n v="1436114603"/>
    <n v="1433090603"/>
    <b v="1"/>
    <x v="116"/>
    <n v="36.61"/>
    <b v="1"/>
    <x v="1"/>
    <x v="6"/>
  </r>
  <r>
    <n v="3222"/>
    <s v="Shakespeare in ASL - and FREE for everyone"/>
    <s v="Shakespeare's classic re-imagined as a spoken and signed production for deaf and hearing audiences"/>
    <x v="30"/>
    <n v="3120"/>
    <x v="105"/>
    <x v="0"/>
    <x v="0"/>
    <s v="USD"/>
    <n v="1445722140"/>
    <n v="1443016697"/>
    <b v="1"/>
    <x v="87"/>
    <n v="37.14"/>
    <b v="1"/>
    <x v="1"/>
    <x v="6"/>
  </r>
  <r>
    <n v="3223"/>
    <s v="Good People by David Lindsay-Abaire at Waterfront Playhouse"/>
    <s v="Bringing David Lindsay-Abaire's award-winning story of our times to the East Bay."/>
    <x v="378"/>
    <n v="3395"/>
    <x v="5"/>
    <x v="0"/>
    <x v="0"/>
    <s v="USD"/>
    <n v="1440100976"/>
    <n v="1437508976"/>
    <b v="1"/>
    <x v="142"/>
    <n v="45.88"/>
    <b v="1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21"/>
    <x v="0"/>
    <x v="0"/>
    <s v="USD"/>
    <n v="1484024400"/>
    <n v="1479932713"/>
    <b v="1"/>
    <x v="499"/>
    <n v="141.71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21"/>
    <x v="0"/>
    <x v="0"/>
    <s v="USD"/>
    <n v="1464987600"/>
    <n v="1463145938"/>
    <b v="1"/>
    <x v="70"/>
    <n v="52.4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3"/>
    <x v="0"/>
    <x v="1"/>
    <s v="GBP"/>
    <n v="1446213612"/>
    <n v="1443621612"/>
    <b v="1"/>
    <x v="64"/>
    <n v="59.52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105"/>
    <x v="0"/>
    <x v="1"/>
    <s v="GBP"/>
    <n v="1484687436"/>
    <n v="1482095436"/>
    <b v="0"/>
    <x v="209"/>
    <n v="50"/>
    <b v="1"/>
    <x v="1"/>
    <x v="6"/>
  </r>
  <r>
    <n v="3228"/>
    <s v="Hear Me Roar: A Season of Powerful Women"/>
    <s v="A Season of Powerful Women. A Season of Defiance."/>
    <x v="39"/>
    <n v="7164"/>
    <x v="21"/>
    <x v="0"/>
    <x v="0"/>
    <s v="USD"/>
    <n v="1450328340"/>
    <n v="1447606884"/>
    <b v="1"/>
    <x v="77"/>
    <n v="193.62"/>
    <b v="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29"/>
    <x v="0"/>
    <x v="0"/>
    <s v="USD"/>
    <n v="1416470398"/>
    <n v="1413874798"/>
    <b v="1"/>
    <x v="91"/>
    <n v="106.8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5"/>
    <x v="0"/>
    <x v="0"/>
    <s v="USD"/>
    <n v="1412135940"/>
    <n v="1410840126"/>
    <b v="1"/>
    <x v="77"/>
    <n v="77.22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164"/>
    <x v="0"/>
    <x v="0"/>
    <s v="USD"/>
    <n v="1460846347"/>
    <n v="1458254347"/>
    <b v="0"/>
    <x v="33"/>
    <n v="57.5"/>
    <b v="1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26"/>
    <x v="0"/>
    <x v="0"/>
    <s v="USD"/>
    <n v="1462334340"/>
    <n v="1459711917"/>
    <b v="1"/>
    <x v="55"/>
    <n v="50.46"/>
    <b v="1"/>
    <x v="1"/>
    <x v="6"/>
  </r>
  <r>
    <n v="3233"/>
    <s v="64 Squares"/>
    <s v="64 Squares is an autobiographical one-man exploration of the internal chess game played to reconcile relationships."/>
    <x v="10"/>
    <n v="5940"/>
    <x v="17"/>
    <x v="0"/>
    <x v="0"/>
    <s v="USD"/>
    <n v="1488482355"/>
    <n v="1485890355"/>
    <b v="0"/>
    <x v="42"/>
    <n v="97.38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8"/>
    <x v="0"/>
    <x v="1"/>
    <s v="GBP"/>
    <n v="1485991860"/>
    <n v="1483124208"/>
    <b v="0"/>
    <x v="248"/>
    <n v="34.92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33"/>
    <x v="0"/>
    <x v="0"/>
    <s v="USD"/>
    <n v="1467361251"/>
    <n v="1464769251"/>
    <b v="1"/>
    <x v="331"/>
    <n v="85.53"/>
    <b v="1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7"/>
    <x v="0"/>
    <x v="0"/>
    <s v="USD"/>
    <n v="1482962433"/>
    <n v="1480370433"/>
    <b v="0"/>
    <x v="238"/>
    <n v="182.91"/>
    <b v="1"/>
    <x v="1"/>
    <x v="6"/>
  </r>
  <r>
    <n v="3237"/>
    <s v="Celebrating 20 years of The 24 Hour Plays around the world!"/>
    <s v="An annual campaign supporting our intensive for artists 25 and under."/>
    <x v="19"/>
    <n v="35275.64"/>
    <x v="7"/>
    <x v="0"/>
    <x v="0"/>
    <s v="USD"/>
    <n v="1443499140"/>
    <n v="1441452184"/>
    <b v="1"/>
    <x v="314"/>
    <n v="131.1399999999999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20"/>
    <x v="0"/>
    <x v="1"/>
    <s v="GBP"/>
    <n v="1435752898"/>
    <n v="1433160898"/>
    <b v="1"/>
    <x v="1"/>
    <n v="39.81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6"/>
    <x v="0"/>
    <x v="1"/>
    <s v="GBP"/>
    <n v="1445817540"/>
    <n v="1443665293"/>
    <b v="1"/>
    <x v="201"/>
    <n v="59.7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7"/>
    <x v="0"/>
    <x v="1"/>
    <s v="GBP"/>
    <n v="1487286000"/>
    <n v="1484843948"/>
    <b v="0"/>
    <x v="69"/>
    <n v="88.7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41"/>
    <x v="0"/>
    <x v="0"/>
    <s v="USD"/>
    <n v="1413269940"/>
    <n v="1410421670"/>
    <b v="1"/>
    <x v="157"/>
    <n v="58.69"/>
    <b v="1"/>
    <x v="1"/>
    <x v="6"/>
  </r>
  <r>
    <n v="3242"/>
    <s v="First Day Off in a Long Time by Brian Finkelstein"/>
    <s v="First Day Off in a Long Time is a comedy show...            _x000a_About suicide."/>
    <x v="3"/>
    <n v="12730.42"/>
    <x v="37"/>
    <x v="0"/>
    <x v="0"/>
    <s v="USD"/>
    <n v="1411150092"/>
    <n v="1408558092"/>
    <b v="1"/>
    <x v="275"/>
    <n v="69.569999999999993"/>
    <b v="1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33"/>
    <x v="0"/>
    <x v="0"/>
    <s v="USD"/>
    <n v="1444348800"/>
    <n v="1442283562"/>
    <b v="1"/>
    <x v="26"/>
    <n v="115.87"/>
    <b v="1"/>
    <x v="1"/>
    <x v="6"/>
  </r>
  <r>
    <n v="3244"/>
    <s v="'Time Please'"/>
    <s v="'Time Please' is a black comedy set in a failing public house in a run-down part of town, where things are about to get messy."/>
    <x v="183"/>
    <n v="1647"/>
    <x v="33"/>
    <x v="0"/>
    <x v="1"/>
    <s v="GBP"/>
    <n v="1480613982"/>
    <n v="1478018382"/>
    <b v="0"/>
    <x v="50"/>
    <n v="23.87"/>
    <b v="1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3"/>
    <x v="0"/>
    <x v="0"/>
    <s v="USD"/>
    <n v="1434074400"/>
    <n v="1431354258"/>
    <b v="0"/>
    <x v="500"/>
    <n v="81.13"/>
    <b v="1"/>
    <x v="1"/>
    <x v="6"/>
  </r>
  <r>
    <n v="3246"/>
    <s v="The Gray Man"/>
    <s v="The Gray Man isnâ€™t real. Heâ€™s a ghost story, a boogeyman, a tale mothers make up to keep their children safe."/>
    <x v="3"/>
    <n v="11122"/>
    <x v="38"/>
    <x v="0"/>
    <x v="0"/>
    <s v="USD"/>
    <n v="1442030340"/>
    <n v="1439551200"/>
    <b v="1"/>
    <x v="189"/>
    <n v="57.6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6"/>
    <x v="0"/>
    <x v="1"/>
    <s v="GBP"/>
    <n v="1436696712"/>
    <n v="1434104712"/>
    <b v="1"/>
    <x v="7"/>
    <n v="46.43"/>
    <b v="1"/>
    <x v="1"/>
    <x v="6"/>
  </r>
  <r>
    <n v="3248"/>
    <s v="Honest Accomplice Theatre 2015-16 Season"/>
    <s v="Honest Accomplice Theatre produces theatre for social change."/>
    <x v="14"/>
    <n v="12095"/>
    <x v="7"/>
    <x v="0"/>
    <x v="0"/>
    <s v="USD"/>
    <n v="1428178757"/>
    <n v="1425590357"/>
    <b v="1"/>
    <x v="452"/>
    <n v="60.48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2"/>
    <x v="0"/>
    <x v="0"/>
    <s v="USD"/>
    <n v="1434822914"/>
    <n v="1432230914"/>
    <b v="1"/>
    <x v="106"/>
    <n v="65.5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21"/>
    <x v="0"/>
    <x v="0"/>
    <s v="USD"/>
    <n v="1415213324"/>
    <n v="1412617724"/>
    <b v="1"/>
    <x v="496"/>
    <n v="119.19"/>
    <b v="1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38"/>
    <x v="0"/>
    <x v="0"/>
    <s v="USD"/>
    <n v="1434907966"/>
    <n v="1432315966"/>
    <b v="1"/>
    <x v="9"/>
    <n v="83.05"/>
    <b v="1"/>
    <x v="1"/>
    <x v="6"/>
  </r>
  <r>
    <n v="3252"/>
    <s v="Modern Love"/>
    <s v="How do we navigate the boundaries between friendship, sexual intimacy and obsessive desire?"/>
    <x v="268"/>
    <n v="2876"/>
    <x v="30"/>
    <x v="0"/>
    <x v="1"/>
    <s v="GBP"/>
    <n v="1473247240"/>
    <n v="1470655240"/>
    <b v="1"/>
    <x v="133"/>
    <n v="57.52"/>
    <b v="1"/>
    <x v="1"/>
    <x v="6"/>
  </r>
  <r>
    <n v="3253"/>
    <s v="EMPATHITRAX, a new play by Ana Nogueira"/>
    <s v="Can you ever truly feel what someone else is feeling?_x000a_Do you want to?"/>
    <x v="22"/>
    <n v="20365"/>
    <x v="21"/>
    <x v="0"/>
    <x v="0"/>
    <s v="USD"/>
    <n v="1473306300"/>
    <n v="1471701028"/>
    <b v="1"/>
    <x v="248"/>
    <n v="177.09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7"/>
    <x v="0"/>
    <x v="1"/>
    <s v="GBP"/>
    <n v="1427331809"/>
    <n v="1424743409"/>
    <b v="1"/>
    <x v="153"/>
    <n v="70.77"/>
    <b v="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215"/>
    <x v="0"/>
    <x v="1"/>
    <s v="GBP"/>
    <n v="1412706375"/>
    <n v="1410114375"/>
    <b v="1"/>
    <x v="59"/>
    <n v="29.17"/>
    <b v="1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30"/>
    <x v="0"/>
    <x v="0"/>
    <s v="USD"/>
    <n v="1433995140"/>
    <n v="1432129577"/>
    <b v="1"/>
    <x v="282"/>
    <n v="72.760000000000005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6"/>
    <x v="0"/>
    <x v="1"/>
    <s v="GBP"/>
    <n v="1487769952"/>
    <n v="1485177952"/>
    <b v="0"/>
    <x v="14"/>
    <n v="51.85"/>
    <b v="1"/>
    <x v="1"/>
    <x v="6"/>
  </r>
  <r>
    <n v="3258"/>
    <s v="Bluebirds by Joe Brondo"/>
    <s v="A guy named Walt steals a book and plans to sell it to get his life on track... until his wife finds out."/>
    <x v="39"/>
    <n v="7365"/>
    <x v="2"/>
    <x v="0"/>
    <x v="0"/>
    <s v="USD"/>
    <n v="1420751861"/>
    <n v="1418159861"/>
    <b v="1"/>
    <x v="11"/>
    <n v="98.2"/>
    <b v="1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6"/>
    <x v="0"/>
    <x v="0"/>
    <s v="USD"/>
    <n v="1475294340"/>
    <n v="1472753745"/>
    <b v="1"/>
    <x v="174"/>
    <n v="251.74"/>
    <b v="1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15"/>
    <x v="0"/>
    <x v="0"/>
    <s v="USD"/>
    <n v="1448903318"/>
    <n v="1445875718"/>
    <b v="1"/>
    <x v="196"/>
    <n v="74.819999999999993"/>
    <b v="1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8"/>
    <x v="0"/>
    <x v="0"/>
    <s v="USD"/>
    <n v="1437067476"/>
    <n v="1434475476"/>
    <b v="1"/>
    <x v="72"/>
    <n v="67.650000000000006"/>
    <b v="1"/>
    <x v="1"/>
    <x v="6"/>
  </r>
  <r>
    <n v="3262"/>
    <s v="Prison Boxing: A New Play by Leah Joki"/>
    <s v="A one-woman theatrical exploration of the prison system and its inhabitants."/>
    <x v="401"/>
    <n v="12571"/>
    <x v="33"/>
    <x v="0"/>
    <x v="0"/>
    <s v="USD"/>
    <n v="1419220800"/>
    <n v="1416555262"/>
    <b v="1"/>
    <x v="179"/>
    <n v="93.81"/>
    <b v="1"/>
    <x v="1"/>
    <x v="6"/>
  </r>
  <r>
    <n v="3263"/>
    <s v="Titus Andronicus (with an all-female cast &amp; crew)"/>
    <s v="Shakespeare's bloodiest tragedy, performed and produced exclusively by women."/>
    <x v="30"/>
    <n v="2804.16"/>
    <x v="20"/>
    <x v="0"/>
    <x v="0"/>
    <s v="USD"/>
    <n v="1446238800"/>
    <n v="1444220588"/>
    <b v="1"/>
    <x v="32"/>
    <n v="41.24"/>
    <b v="1"/>
    <x v="1"/>
    <x v="6"/>
  </r>
  <r>
    <n v="3264"/>
    <s v="Kapow-i GoGo at The PIT"/>
    <s v="The three part comedic saga of Kapow-i GoGo, who saves the world.  Again.  And again."/>
    <x v="30"/>
    <n v="2575"/>
    <x v="33"/>
    <x v="0"/>
    <x v="0"/>
    <s v="USD"/>
    <n v="1422482400"/>
    <n v="1421089938"/>
    <b v="1"/>
    <x v="72"/>
    <n v="52.55"/>
    <b v="1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344"/>
    <x v="0"/>
    <x v="17"/>
    <s v="EUR"/>
    <n v="1449162000"/>
    <n v="1446570315"/>
    <b v="1"/>
    <x v="287"/>
    <n v="70.290000000000006"/>
    <b v="1"/>
    <x v="1"/>
    <x v="6"/>
  </r>
  <r>
    <n v="3266"/>
    <s v="Macbeth"/>
    <s v="An original version of Shakespeare's masterpiece that emphasizes family and explores the destruction of blood ties"/>
    <x v="12"/>
    <n v="7877"/>
    <x v="26"/>
    <x v="0"/>
    <x v="0"/>
    <s v="USD"/>
    <n v="1434142800"/>
    <n v="1431435122"/>
    <b v="1"/>
    <x v="430"/>
    <n v="48.3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21"/>
    <x v="0"/>
    <x v="0"/>
    <s v="USD"/>
    <n v="1437156660"/>
    <n v="1434564660"/>
    <b v="1"/>
    <x v="449"/>
    <n v="53.1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30"/>
    <x v="0"/>
    <x v="0"/>
    <s v="USD"/>
    <n v="1472074928"/>
    <n v="1470692528"/>
    <b v="1"/>
    <x v="288"/>
    <n v="60.95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21"/>
    <x v="0"/>
    <x v="1"/>
    <s v="GBP"/>
    <n v="1434452400"/>
    <n v="1431509397"/>
    <b v="1"/>
    <x v="16"/>
    <n v="116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21"/>
    <x v="0"/>
    <x v="1"/>
    <s v="GBP"/>
    <n v="1436705265"/>
    <n v="1434113265"/>
    <b v="1"/>
    <x v="209"/>
    <n v="61"/>
    <b v="1"/>
    <x v="1"/>
    <x v="6"/>
  </r>
  <r>
    <n v="3271"/>
    <s v="Saxon Court at Southwark Playhouse"/>
    <s v="A razor sharp satire to darken your Christmas."/>
    <x v="15"/>
    <n v="1950"/>
    <x v="22"/>
    <x v="0"/>
    <x v="1"/>
    <s v="GBP"/>
    <n v="1414927775"/>
    <n v="1412332175"/>
    <b v="1"/>
    <x v="13"/>
    <n v="38.24"/>
    <b v="1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224"/>
    <x v="0"/>
    <x v="0"/>
    <s v="USD"/>
    <n v="1446814809"/>
    <n v="1444219209"/>
    <b v="1"/>
    <x v="108"/>
    <n v="106.5"/>
    <b v="1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13"/>
    <x v="0"/>
    <x v="0"/>
    <s v="USD"/>
    <n v="1473879600"/>
    <n v="1472498042"/>
    <b v="1"/>
    <x v="64"/>
    <n v="204.57"/>
    <b v="1"/>
    <x v="1"/>
    <x v="6"/>
  </r>
  <r>
    <n v="3274"/>
    <s v="Orpheus Descending by Tennessee Williams"/>
    <s v="Austin Pendleton directs a rare revival of Tennessee Williams' Orpheus Descending. (photos by Michael Halsband and Talfoto)"/>
    <x v="288"/>
    <n v="15705"/>
    <x v="7"/>
    <x v="0"/>
    <x v="0"/>
    <s v="USD"/>
    <n v="1458075600"/>
    <n v="1454259272"/>
    <b v="1"/>
    <x v="172"/>
    <n v="54.91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8"/>
    <x v="0"/>
    <x v="0"/>
    <s v="USD"/>
    <n v="1423456200"/>
    <n v="1421183271"/>
    <b v="1"/>
    <x v="8"/>
    <n v="150.41999999999999"/>
    <b v="1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16"/>
    <x v="0"/>
    <x v="5"/>
    <s v="CAD"/>
    <n v="1459483140"/>
    <n v="1456526879"/>
    <b v="1"/>
    <x v="61"/>
    <n v="52.58"/>
    <b v="1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15"/>
    <x v="0"/>
    <x v="1"/>
    <s v="GBP"/>
    <n v="1416331406"/>
    <n v="1413735806"/>
    <b v="1"/>
    <x v="61"/>
    <n v="54.3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33"/>
    <x v="0"/>
    <x v="1"/>
    <s v="GBP"/>
    <n v="1433017303"/>
    <n v="1430425303"/>
    <b v="1"/>
    <x v="69"/>
    <n v="76.03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35"/>
    <x v="0"/>
    <x v="0"/>
    <s v="USD"/>
    <n v="1459474059"/>
    <n v="1456885659"/>
    <b v="0"/>
    <x v="287"/>
    <n v="105.21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33"/>
    <x v="0"/>
    <x v="0"/>
    <s v="USD"/>
    <n v="1433134800"/>
    <n v="1430158198"/>
    <b v="0"/>
    <x v="209"/>
    <n v="68.67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108"/>
    <x v="0"/>
    <x v="0"/>
    <s v="USD"/>
    <n v="1441153705"/>
    <n v="1438561705"/>
    <b v="0"/>
    <x v="5"/>
    <n v="129.36000000000001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09"/>
    <n v="31820.5"/>
    <x v="33"/>
    <x v="0"/>
    <x v="0"/>
    <s v="USD"/>
    <n v="1461904788"/>
    <n v="1458103188"/>
    <b v="0"/>
    <x v="186"/>
    <n v="134.26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2"/>
    <x v="0"/>
    <x v="1"/>
    <s v="GBP"/>
    <n v="1455138000"/>
    <n v="1452448298"/>
    <b v="0"/>
    <x v="5"/>
    <n v="17.829999999999998"/>
    <b v="1"/>
    <x v="1"/>
    <x v="6"/>
  </r>
  <r>
    <n v="3284"/>
    <s v="Help fund Black Enough!"/>
    <s v="Black Enough is an LSU student-staged performance exploring the effects of white supremacy on the black community."/>
    <x v="9"/>
    <n v="3048"/>
    <x v="21"/>
    <x v="0"/>
    <x v="0"/>
    <s v="USD"/>
    <n v="1454047140"/>
    <n v="1452546853"/>
    <b v="0"/>
    <x v="41"/>
    <n v="203.2"/>
    <b v="1"/>
    <x v="1"/>
    <x v="6"/>
  </r>
  <r>
    <n v="3285"/>
    <s v="By Morning"/>
    <s v="A new play by Matthew Gasda"/>
    <x v="402"/>
    <n v="5604"/>
    <x v="20"/>
    <x v="0"/>
    <x v="0"/>
    <s v="USD"/>
    <n v="1488258000"/>
    <n v="1485556626"/>
    <b v="0"/>
    <x v="75"/>
    <n v="69.19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21"/>
    <x v="0"/>
    <x v="0"/>
    <s v="USD"/>
    <n v="1471291782"/>
    <n v="1468699782"/>
    <b v="0"/>
    <x v="259"/>
    <n v="125.12"/>
    <b v="1"/>
    <x v="1"/>
    <x v="6"/>
  </r>
  <r>
    <n v="3287"/>
    <s v="Three Things: Stories About Life"/>
    <s v="An inspirational one-man play about crisis, community, and the search for wholeness."/>
    <x v="30"/>
    <n v="2500"/>
    <x v="8"/>
    <x v="0"/>
    <x v="5"/>
    <s v="CAD"/>
    <n v="1448733628"/>
    <n v="1446573628"/>
    <b v="0"/>
    <x v="69"/>
    <n v="73.53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8"/>
    <x v="0"/>
    <x v="1"/>
    <s v="GBP"/>
    <n v="1466463600"/>
    <n v="1463337315"/>
    <b v="0"/>
    <x v="447"/>
    <n v="48.44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18"/>
    <x v="0"/>
    <x v="1"/>
    <s v="GBP"/>
    <n v="1487580602"/>
    <n v="1485161402"/>
    <b v="0"/>
    <x v="20"/>
    <n v="26.61"/>
    <b v="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10"/>
    <x v="0"/>
    <x v="1"/>
    <s v="GBP"/>
    <n v="1489234891"/>
    <n v="1486642891"/>
    <b v="0"/>
    <x v="250"/>
    <n v="33.67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35"/>
    <x v="0"/>
    <x v="0"/>
    <s v="USD"/>
    <n v="1442462340"/>
    <n v="1439743900"/>
    <b v="0"/>
    <x v="25"/>
    <n v="40.71"/>
    <b v="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359"/>
    <x v="0"/>
    <x v="1"/>
    <s v="GBP"/>
    <n v="1449257348"/>
    <n v="1444069748"/>
    <b v="0"/>
    <x v="41"/>
    <n v="19.27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106"/>
    <x v="0"/>
    <x v="4"/>
    <s v="NZD"/>
    <n v="1488622352"/>
    <n v="1486030352"/>
    <b v="0"/>
    <x v="110"/>
    <n v="84.29"/>
    <b v="1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90"/>
    <x v="0"/>
    <x v="1"/>
    <s v="GBP"/>
    <n v="1434459554"/>
    <n v="1431867554"/>
    <b v="0"/>
    <x v="54"/>
    <n v="29.58"/>
    <b v="1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33"/>
    <x v="0"/>
    <x v="1"/>
    <s v="GBP"/>
    <n v="1474886229"/>
    <n v="1472294229"/>
    <b v="0"/>
    <x v="74"/>
    <n v="26.67"/>
    <b v="1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124"/>
    <x v="0"/>
    <x v="1"/>
    <s v="GBP"/>
    <n v="1448229600"/>
    <n v="1446401372"/>
    <b v="0"/>
    <x v="5"/>
    <n v="45.98"/>
    <b v="1"/>
    <x v="1"/>
    <x v="6"/>
  </r>
  <r>
    <n v="3297"/>
    <s v="MY EYES WENT DARK"/>
    <s v="A father loses his family in a freak plane crash and goes on to murder the air traffic controller he holds responsible."/>
    <x v="62"/>
    <n v="5504"/>
    <x v="8"/>
    <x v="0"/>
    <x v="1"/>
    <s v="GBP"/>
    <n v="1438037940"/>
    <n v="1436380256"/>
    <b v="0"/>
    <x v="34"/>
    <n v="125.09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21"/>
    <x v="0"/>
    <x v="0"/>
    <s v="USD"/>
    <n v="1442102400"/>
    <n v="1440370768"/>
    <b v="0"/>
    <x v="250"/>
    <n v="141.29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31"/>
    <x v="0"/>
    <x v="0"/>
    <s v="USD"/>
    <n v="1444860063"/>
    <n v="1442268063"/>
    <b v="0"/>
    <x v="287"/>
    <n v="55.33"/>
    <b v="1"/>
    <x v="1"/>
    <x v="6"/>
  </r>
  <r>
    <n v="3300"/>
    <s v="MAX &amp; ELSA: NO MUSIC. NO CHILDREN."/>
    <s v="A subversive parody about the two people for whom the hills were NOT alive with THE SOUND OF MUSIC."/>
    <x v="9"/>
    <n v="4085"/>
    <x v="104"/>
    <x v="0"/>
    <x v="0"/>
    <s v="USD"/>
    <n v="1430329862"/>
    <n v="1428515462"/>
    <b v="0"/>
    <x v="106"/>
    <n v="46.42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18"/>
    <x v="0"/>
    <x v="0"/>
    <s v="USD"/>
    <n v="1470034740"/>
    <n v="1466185176"/>
    <b v="0"/>
    <x v="16"/>
    <n v="57.2"/>
    <b v="1"/>
    <x v="1"/>
    <x v="6"/>
  </r>
  <r>
    <n v="3302"/>
    <s v="El muro de BorÃ­s KiÃ©n"/>
    <s v="FilosofÃ­a de los anÃ³nimos"/>
    <x v="33"/>
    <n v="8685"/>
    <x v="33"/>
    <x v="0"/>
    <x v="3"/>
    <s v="EUR"/>
    <n v="1481099176"/>
    <n v="1478507176"/>
    <b v="0"/>
    <x v="133"/>
    <n v="173.7"/>
    <b v="1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31"/>
    <x v="0"/>
    <x v="0"/>
    <s v="USD"/>
    <n v="1427553484"/>
    <n v="1424533084"/>
    <b v="0"/>
    <x v="2"/>
    <n v="59.6"/>
    <b v="1"/>
    <x v="1"/>
    <x v="6"/>
  </r>
  <r>
    <n v="3304"/>
    <s v="I Can Ski Forever 3"/>
    <s v="A musical comedy production celebrating the unique, lovable, insufferable ski culture of the modern day mountain town."/>
    <x v="36"/>
    <n v="15677.5"/>
    <x v="2"/>
    <x v="0"/>
    <x v="0"/>
    <s v="USD"/>
    <n v="1482418752"/>
    <n v="1479826752"/>
    <b v="0"/>
    <x v="489"/>
    <n v="89.59"/>
    <b v="1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21"/>
    <x v="0"/>
    <x v="0"/>
    <s v="USD"/>
    <n v="1438374748"/>
    <n v="1435782748"/>
    <b v="0"/>
    <x v="9"/>
    <n v="204.05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215"/>
    <x v="0"/>
    <x v="0"/>
    <s v="USD"/>
    <n v="1465527600"/>
    <n v="1462252542"/>
    <b v="0"/>
    <x v="241"/>
    <n v="48.7"/>
    <b v="1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13"/>
    <x v="0"/>
    <x v="0"/>
    <s v="USD"/>
    <n v="1463275339"/>
    <n v="1460683339"/>
    <b v="0"/>
    <x v="9"/>
    <n v="53.34"/>
    <b v="1"/>
    <x v="1"/>
    <x v="6"/>
  </r>
  <r>
    <n v="3308"/>
    <s v="A Hand of Talons"/>
    <s v="Descend into the dark world of steampunk noir in this thrilling new play, written by Maggie Lee and directed by Amy Poisson!"/>
    <x v="8"/>
    <n v="4280"/>
    <x v="108"/>
    <x v="0"/>
    <x v="0"/>
    <s v="USD"/>
    <n v="1460581365"/>
    <n v="1458766965"/>
    <b v="0"/>
    <x v="7"/>
    <n v="75.09"/>
    <b v="1"/>
    <x v="1"/>
    <x v="6"/>
  </r>
  <r>
    <n v="3309"/>
    <s v="Collision Course"/>
    <s v="Two unlikely friends, a garage, tinned beans &amp; the end of the world."/>
    <x v="18"/>
    <n v="558"/>
    <x v="175"/>
    <x v="0"/>
    <x v="1"/>
    <s v="GBP"/>
    <n v="1476632178"/>
    <n v="1473953778"/>
    <b v="0"/>
    <x v="162"/>
    <n v="18"/>
    <b v="1"/>
    <x v="1"/>
    <x v="6"/>
  </r>
  <r>
    <n v="3310"/>
    <s v="The Island Boys: A New Play"/>
    <s v="A new play about coming coming home, recovery, and trying to find God in the process."/>
    <x v="115"/>
    <n v="6505"/>
    <x v="8"/>
    <x v="0"/>
    <x v="0"/>
    <s v="USD"/>
    <n v="1444169825"/>
    <n v="1441577825"/>
    <b v="0"/>
    <x v="162"/>
    <n v="209.84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5"/>
    <x v="0"/>
    <x v="0"/>
    <s v="USD"/>
    <n v="1445065210"/>
    <n v="1442473210"/>
    <b v="0"/>
    <x v="43"/>
    <n v="61.02"/>
    <b v="1"/>
    <x v="1"/>
    <x v="6"/>
  </r>
  <r>
    <n v="3312"/>
    <s v="Richard III"/>
    <s v="Bare Theatre presents one of Shakespeare's most notorious characters in the final chapter of the War of the Roses saga."/>
    <x v="30"/>
    <n v="2501"/>
    <x v="8"/>
    <x v="0"/>
    <x v="0"/>
    <s v="USD"/>
    <n v="1478901600"/>
    <n v="1477077946"/>
    <b v="0"/>
    <x v="14"/>
    <n v="61"/>
    <b v="1"/>
    <x v="1"/>
    <x v="6"/>
  </r>
  <r>
    <n v="3313"/>
    <s v="Melbin the Accidental"/>
    <s v="A modern reworking of Shakespeare's histories and tragedies in iambic pentameter to talk of death, love, and race."/>
    <x v="13"/>
    <n v="2321"/>
    <x v="31"/>
    <x v="0"/>
    <x v="0"/>
    <s v="USD"/>
    <n v="1453856400"/>
    <n v="1452664317"/>
    <b v="0"/>
    <x v="60"/>
    <n v="80.03"/>
    <b v="1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185"/>
    <x v="0"/>
    <x v="1"/>
    <s v="GBP"/>
    <n v="1431115500"/>
    <n v="1428733511"/>
    <b v="0"/>
    <x v="6"/>
    <n v="29.07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5"/>
    <x v="0"/>
    <x v="1"/>
    <s v="GBP"/>
    <n v="1462519041"/>
    <n v="1459927041"/>
    <b v="0"/>
    <x v="30"/>
    <n v="49.44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8"/>
    <x v="0"/>
    <x v="0"/>
    <s v="USD"/>
    <n v="1407506040"/>
    <n v="1404680075"/>
    <b v="0"/>
    <x v="207"/>
    <n v="93.98"/>
    <b v="1"/>
    <x v="1"/>
    <x v="6"/>
  </r>
  <r>
    <n v="3317"/>
    <s v="Seven Minutes in Eternity"/>
    <s v="Andy Boyd's epic new satire about heroes and villains, humankind's search for glory, and fascism in America"/>
    <x v="405"/>
    <n v="1115"/>
    <x v="6"/>
    <x v="0"/>
    <x v="0"/>
    <s v="USD"/>
    <n v="1465347424"/>
    <n v="1462755424"/>
    <b v="0"/>
    <x v="59"/>
    <n v="61.94"/>
    <b v="1"/>
    <x v="1"/>
    <x v="6"/>
  </r>
  <r>
    <n v="3318"/>
    <s v="ROOMIES - Atlantic Canada Tour 2016-17"/>
    <s v="Help us strengthen and inspire disability arts in Atlantic Canada"/>
    <x v="13"/>
    <n v="2512"/>
    <x v="9"/>
    <x v="0"/>
    <x v="5"/>
    <s v="CAD"/>
    <n v="1460341800"/>
    <n v="1456902893"/>
    <b v="0"/>
    <x v="58"/>
    <n v="78.5"/>
    <b v="1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29"/>
    <x v="0"/>
    <x v="1"/>
    <s v="GBP"/>
    <n v="1422712986"/>
    <n v="1418824986"/>
    <b v="0"/>
    <x v="38"/>
    <n v="33.75"/>
    <b v="1"/>
    <x v="1"/>
    <x v="6"/>
  </r>
  <r>
    <n v="3320"/>
    <s v="Mama Threw Me So High &amp; He Who Speaks"/>
    <s v="Imaginary Theater Company presents two modern day tall tales about family, resilience and redemption."/>
    <x v="30"/>
    <n v="2525"/>
    <x v="7"/>
    <x v="0"/>
    <x v="0"/>
    <s v="USD"/>
    <n v="1466557557"/>
    <n v="1463965557"/>
    <b v="0"/>
    <x v="44"/>
    <n v="66.45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13"/>
    <x v="0"/>
    <x v="0"/>
    <s v="USD"/>
    <n v="1413431940"/>
    <n v="1412216665"/>
    <b v="0"/>
    <x v="41"/>
    <n v="35.799999999999997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21"/>
    <x v="0"/>
    <x v="0"/>
    <s v="USD"/>
    <n v="1466567700"/>
    <n v="1464653696"/>
    <b v="0"/>
    <x v="23"/>
    <n v="145.65"/>
    <b v="1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9"/>
    <x v="0"/>
    <x v="1"/>
    <s v="GBP"/>
    <n v="1474793208"/>
    <n v="1472201208"/>
    <b v="0"/>
    <x v="72"/>
    <n v="25.69"/>
    <b v="1"/>
    <x v="1"/>
    <x v="6"/>
  </r>
  <r>
    <n v="3324"/>
    <s v="At Swim, Two Boys"/>
    <s v="The play tells the story of Jim and Doyler and their friendship on the brink of Irish independence."/>
    <x v="15"/>
    <n v="1525"/>
    <x v="21"/>
    <x v="0"/>
    <x v="17"/>
    <s v="EUR"/>
    <n v="1465135190"/>
    <n v="1463925590"/>
    <b v="0"/>
    <x v="73"/>
    <n v="152.5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40"/>
    <x v="0"/>
    <x v="1"/>
    <s v="GBP"/>
    <n v="1428256277"/>
    <n v="1425235877"/>
    <b v="0"/>
    <x v="41"/>
    <n v="30"/>
    <b v="1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7"/>
    <x v="0"/>
    <x v="0"/>
    <s v="USD"/>
    <n v="1425830905"/>
    <n v="1423242505"/>
    <b v="0"/>
    <x v="7"/>
    <n v="142.28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7"/>
    <x v="0"/>
    <x v="1"/>
    <s v="GBP"/>
    <n v="1462697966"/>
    <n v="1460105966"/>
    <b v="0"/>
    <x v="51"/>
    <n v="24.55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91"/>
    <x v="0"/>
    <x v="0"/>
    <s v="USD"/>
    <n v="1404522000"/>
    <n v="1404308883"/>
    <b v="0"/>
    <x v="82"/>
    <n v="292.77999999999997"/>
    <b v="1"/>
    <x v="1"/>
    <x v="6"/>
  </r>
  <r>
    <n v="3329"/>
    <s v="Jestia and Raedon"/>
    <s v="Jestia and Raedon is a brand new romantic comedy play going to the Edinburgh Fringe Festival this summer."/>
    <x v="28"/>
    <n v="1168"/>
    <x v="16"/>
    <x v="0"/>
    <x v="1"/>
    <s v="GBP"/>
    <n v="1406502000"/>
    <n v="1405583108"/>
    <b v="0"/>
    <x v="55"/>
    <n v="44.92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6"/>
    <x v="0"/>
    <x v="1"/>
    <s v="GBP"/>
    <n v="1427919468"/>
    <n v="1425331068"/>
    <b v="0"/>
    <x v="50"/>
    <n v="23.1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2"/>
    <x v="0"/>
    <x v="0"/>
    <s v="USD"/>
    <n v="1444149886"/>
    <n v="1441125886"/>
    <b v="0"/>
    <x v="71"/>
    <n v="80.400000000000006"/>
    <b v="1"/>
    <x v="1"/>
    <x v="6"/>
  </r>
  <r>
    <n v="3332"/>
    <s v="Cortez"/>
    <s v="Two marine biologists are at odds during an important expedition. When a stranded shark refuses to die, things get weird."/>
    <x v="12"/>
    <n v="6000"/>
    <x v="8"/>
    <x v="0"/>
    <x v="0"/>
    <s v="USD"/>
    <n v="1405802330"/>
    <n v="1403210330"/>
    <b v="0"/>
    <x v="183"/>
    <n v="72.290000000000006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2"/>
    <x v="0"/>
    <x v="0"/>
    <s v="USD"/>
    <n v="1434384880"/>
    <n v="1432484080"/>
    <b v="0"/>
    <x v="112"/>
    <n v="32.97"/>
    <b v="1"/>
    <x v="1"/>
    <x v="6"/>
  </r>
  <r>
    <n v="3334"/>
    <s v="The Saltbox Theatre Collective Seed Money Project"/>
    <s v="The Saltbox Theatre Collective is a brand new not-for-profit theatre company in Illinois."/>
    <x v="406"/>
    <n v="5366"/>
    <x v="86"/>
    <x v="0"/>
    <x v="0"/>
    <s v="USD"/>
    <n v="1438259422"/>
    <n v="1435667422"/>
    <b v="0"/>
    <x v="67"/>
    <n v="116.65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8"/>
    <x v="0"/>
    <x v="1"/>
    <s v="GBP"/>
    <n v="1407106800"/>
    <n v="1404749446"/>
    <b v="0"/>
    <x v="287"/>
    <n v="79.62"/>
    <b v="1"/>
    <x v="1"/>
    <x v="6"/>
  </r>
  <r>
    <n v="3336"/>
    <s v="WILDE TALES"/>
    <s v="A theatrical adaptation of Oscar Wilde's short stories, presented by Suitcase Civilians at The Space, April 5-10 2016."/>
    <x v="49"/>
    <n v="250"/>
    <x v="8"/>
    <x v="0"/>
    <x v="1"/>
    <s v="GBP"/>
    <n v="1459845246"/>
    <n v="1457429646"/>
    <b v="0"/>
    <x v="82"/>
    <n v="27.78"/>
    <b v="1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5"/>
    <x v="0"/>
    <x v="1"/>
    <s v="GBP"/>
    <n v="1412974800"/>
    <n v="1411109167"/>
    <b v="0"/>
    <x v="69"/>
    <n v="81.03"/>
    <b v="1"/>
    <x v="1"/>
    <x v="6"/>
  </r>
  <r>
    <n v="3338"/>
    <s v="The Last Days of Judas Iscariot"/>
    <s v="Join Estelle Parsons in support of Theater That Looks and Sounds Like America"/>
    <x v="36"/>
    <n v="15327"/>
    <x v="21"/>
    <x v="0"/>
    <x v="0"/>
    <s v="USD"/>
    <n v="1487944080"/>
    <n v="1486129680"/>
    <b v="0"/>
    <x v="300"/>
    <n v="136.85"/>
    <b v="1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3"/>
    <x v="0"/>
    <x v="0"/>
    <s v="USD"/>
    <n v="1469721518"/>
    <n v="1467129518"/>
    <b v="0"/>
    <x v="5"/>
    <n v="177.62"/>
    <b v="1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178"/>
    <x v="0"/>
    <x v="0"/>
    <s v="USD"/>
    <n v="1481066554"/>
    <n v="1478906554"/>
    <b v="0"/>
    <x v="44"/>
    <n v="109.08"/>
    <b v="1"/>
    <x v="1"/>
    <x v="6"/>
  </r>
  <r>
    <n v="3341"/>
    <s v="Today I Live"/>
    <s v="A London flat, two stories play simultaneously. Irish mapmaker 1821, Iranian artist present day. Each senses the other. Worlds collide."/>
    <x v="294"/>
    <n v="3350"/>
    <x v="8"/>
    <x v="0"/>
    <x v="1"/>
    <s v="GBP"/>
    <n v="1465750800"/>
    <n v="1463771421"/>
    <b v="0"/>
    <x v="33"/>
    <n v="119.64"/>
    <b v="1"/>
    <x v="1"/>
    <x v="6"/>
  </r>
  <r>
    <n v="3342"/>
    <s v="Uprising Theatre Company's First Production"/>
    <s v="We believe in the power of stories to change the world. Theatre that inspires transformation."/>
    <x v="12"/>
    <n v="6100"/>
    <x v="21"/>
    <x v="0"/>
    <x v="0"/>
    <s v="USD"/>
    <n v="1427864340"/>
    <n v="1425020810"/>
    <b v="0"/>
    <x v="76"/>
    <n v="78.209999999999994"/>
    <b v="1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193"/>
    <x v="0"/>
    <x v="1"/>
    <s v="GBP"/>
    <n v="1460553480"/>
    <n v="1458770384"/>
    <b v="0"/>
    <x v="23"/>
    <n v="52.17"/>
    <b v="1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7"/>
    <x v="0"/>
    <x v="0"/>
    <s v="USD"/>
    <n v="1409374093"/>
    <n v="1406782093"/>
    <b v="0"/>
    <x v="244"/>
    <n v="114.13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22"/>
    <x v="0"/>
    <x v="0"/>
    <s v="USD"/>
    <n v="1429317420"/>
    <n v="1424226768"/>
    <b v="0"/>
    <x v="62"/>
    <n v="50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5"/>
    <x v="0"/>
    <x v="0"/>
    <s v="USD"/>
    <n v="1424910910"/>
    <n v="1424306110"/>
    <b v="0"/>
    <x v="59"/>
    <n v="91.67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17"/>
    <x v="0"/>
    <x v="1"/>
    <s v="GBP"/>
    <n v="1462741200"/>
    <n v="1461503654"/>
    <b v="0"/>
    <x v="19"/>
    <n v="108.59"/>
    <b v="1"/>
    <x v="1"/>
    <x v="6"/>
  </r>
  <r>
    <n v="3348"/>
    <s v="Macbeth"/>
    <s v="Old Hat's new production explores the bleak culture of war and the cosmic powers of guilt and imagination in Shakespeare's tragedy."/>
    <x v="62"/>
    <n v="5516"/>
    <x v="8"/>
    <x v="0"/>
    <x v="0"/>
    <s v="USD"/>
    <n v="1461988740"/>
    <n v="1459949080"/>
    <b v="0"/>
    <x v="1"/>
    <n v="69.819999999999993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42"/>
    <x v="0"/>
    <x v="0"/>
    <s v="USD"/>
    <n v="1465837200"/>
    <n v="1463971172"/>
    <b v="0"/>
    <x v="25"/>
    <n v="109.57"/>
    <b v="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3"/>
    <x v="0"/>
    <x v="19"/>
    <s v="EUR"/>
    <n v="1448838000"/>
    <n v="1445791811"/>
    <b v="0"/>
    <x v="13"/>
    <n v="71.67"/>
    <b v="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7"/>
    <x v="0"/>
    <x v="1"/>
    <s v="GBP"/>
    <n v="1406113200"/>
    <n v="1402910965"/>
    <b v="0"/>
    <x v="241"/>
    <n v="93.61"/>
    <b v="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29"/>
    <x v="0"/>
    <x v="1"/>
    <s v="GBP"/>
    <n v="1467414000"/>
    <n v="1462492178"/>
    <b v="0"/>
    <x v="16"/>
    <n v="76.8"/>
    <b v="1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136"/>
    <x v="0"/>
    <x v="1"/>
    <s v="GBP"/>
    <n v="1462230000"/>
    <n v="1461061350"/>
    <b v="0"/>
    <x v="34"/>
    <n v="35.799999999999997"/>
    <b v="1"/>
    <x v="1"/>
    <x v="6"/>
  </r>
  <r>
    <n v="3354"/>
    <s v="Strangeloop Theatre - A Focus on New Works"/>
    <s v="Help Strangeloop Theatre create and support new work by sponsoring our 2015-2016 season."/>
    <x v="9"/>
    <n v="3058"/>
    <x v="21"/>
    <x v="0"/>
    <x v="0"/>
    <s v="USD"/>
    <n v="1446091260"/>
    <n v="1443029206"/>
    <b v="0"/>
    <x v="165"/>
    <n v="55.6"/>
    <b v="1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9"/>
    <x v="0"/>
    <x v="1"/>
    <s v="GBP"/>
    <n v="1462879020"/>
    <n v="1461941527"/>
    <b v="0"/>
    <x v="41"/>
    <n v="147.33000000000001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7"/>
    <x v="0"/>
    <x v="1"/>
    <s v="GBP"/>
    <n v="1468611272"/>
    <n v="1466019272"/>
    <b v="0"/>
    <x v="74"/>
    <n v="56.33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7"/>
    <x v="0"/>
    <x v="1"/>
    <s v="GBP"/>
    <n v="1406887310"/>
    <n v="1404295310"/>
    <b v="0"/>
    <x v="64"/>
    <n v="96.19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33"/>
    <x v="0"/>
    <x v="0"/>
    <s v="USD"/>
    <n v="1416385679"/>
    <n v="1413790079"/>
    <b v="0"/>
    <x v="372"/>
    <n v="63.57"/>
    <b v="1"/>
    <x v="1"/>
    <x v="6"/>
  </r>
  <r>
    <n v="3359"/>
    <s v="BEIRUT, LADY OF LEBANON"/>
    <s v="A Theatrical Production Celebrating the Lebanese Culture and the Human Spirit in Time of War."/>
    <x v="23"/>
    <n v="4250"/>
    <x v="6"/>
    <x v="0"/>
    <x v="0"/>
    <s v="USD"/>
    <n v="1487985734"/>
    <n v="1484097734"/>
    <b v="0"/>
    <x v="23"/>
    <n v="184.78"/>
    <b v="1"/>
    <x v="1"/>
    <x v="6"/>
  </r>
  <r>
    <n v="3360"/>
    <s v="Pretty Butch"/>
    <s v="World Premiere, an M1 Singapore Fringe Festival 2017 commission."/>
    <x v="7"/>
    <n v="9124"/>
    <x v="7"/>
    <x v="0"/>
    <x v="20"/>
    <s v="SGD"/>
    <n v="1481731140"/>
    <n v="1479866343"/>
    <b v="0"/>
    <x v="250"/>
    <n v="126.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40"/>
    <x v="0"/>
    <x v="0"/>
    <s v="USD"/>
    <n v="1409587140"/>
    <n v="1408062990"/>
    <b v="0"/>
    <x v="32"/>
    <n v="83.43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147"/>
    <x v="0"/>
    <x v="0"/>
    <s v="USD"/>
    <n v="1425704100"/>
    <n v="1424484717"/>
    <b v="0"/>
    <x v="9"/>
    <n v="54.5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7"/>
    <x v="0"/>
    <x v="0"/>
    <s v="USD"/>
    <n v="1408464000"/>
    <n v="1406831445"/>
    <b v="0"/>
    <x v="55"/>
    <n v="302.31"/>
    <b v="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6"/>
    <x v="0"/>
    <x v="1"/>
    <s v="GBP"/>
    <n v="1458075600"/>
    <n v="1456183649"/>
    <b v="0"/>
    <x v="250"/>
    <n v="44.14"/>
    <b v="1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3"/>
    <x v="0"/>
    <x v="0"/>
    <s v="USD"/>
    <n v="1449973592"/>
    <n v="1447381592"/>
    <b v="0"/>
    <x v="83"/>
    <n v="866.67"/>
    <b v="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360"/>
    <x v="0"/>
    <x v="0"/>
    <s v="USD"/>
    <n v="1431481037"/>
    <n v="1428889037"/>
    <b v="0"/>
    <x v="59"/>
    <n v="61.39"/>
    <b v="1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17"/>
    <x v="0"/>
    <x v="1"/>
    <s v="GBP"/>
    <n v="1438467894"/>
    <n v="1436307894"/>
    <b v="0"/>
    <x v="209"/>
    <n v="29.67"/>
    <b v="1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2"/>
    <x v="0"/>
    <x v="0"/>
    <s v="USD"/>
    <n v="1420088400"/>
    <n v="1416977259"/>
    <b v="0"/>
    <x v="23"/>
    <n v="45.48"/>
    <b v="1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3"/>
    <x v="0"/>
    <x v="17"/>
    <s v="EUR"/>
    <n v="1484441980"/>
    <n v="1479257980"/>
    <b v="0"/>
    <x v="241"/>
    <n v="96.2"/>
    <b v="1"/>
    <x v="1"/>
    <x v="6"/>
  </r>
  <r>
    <n v="3370"/>
    <s v="&quot;I'm Alright&quot;...an Enso Theatre Education production."/>
    <s v="I'm Alright. A story of young women, told by young women, for the world."/>
    <x v="15"/>
    <n v="1766"/>
    <x v="90"/>
    <x v="0"/>
    <x v="0"/>
    <s v="USD"/>
    <n v="1481961600"/>
    <n v="1479283285"/>
    <b v="0"/>
    <x v="55"/>
    <n v="67.92"/>
    <b v="1"/>
    <x v="1"/>
    <x v="6"/>
  </r>
  <r>
    <n v="3371"/>
    <s v="Red Planet (or One Way Ticket) Staged Reading"/>
    <s v="Help support Red Planet, a new science fiction play based off the Mars One exploration."/>
    <x v="48"/>
    <n v="277"/>
    <x v="86"/>
    <x v="0"/>
    <x v="0"/>
    <s v="USD"/>
    <n v="1449089965"/>
    <n v="1446670765"/>
    <b v="0"/>
    <x v="82"/>
    <n v="30.78"/>
    <b v="1"/>
    <x v="1"/>
    <x v="6"/>
  </r>
  <r>
    <n v="3372"/>
    <s v="All the Best, Jack"/>
    <s v="This play tells the story of the toxicity of sensationalism shown through one man's struggle with notoriety."/>
    <x v="28"/>
    <n v="1035"/>
    <x v="3"/>
    <x v="0"/>
    <x v="0"/>
    <s v="USD"/>
    <n v="1408942740"/>
    <n v="1407157756"/>
    <b v="0"/>
    <x v="74"/>
    <n v="38.33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8"/>
    <x v="0"/>
    <x v="1"/>
    <s v="GBP"/>
    <n v="1437235200"/>
    <n v="1435177840"/>
    <b v="0"/>
    <x v="209"/>
    <n v="66.83"/>
    <b v="1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13"/>
    <x v="0"/>
    <x v="5"/>
    <s v="CAD"/>
    <n v="1446053616"/>
    <n v="1443461616"/>
    <b v="0"/>
    <x v="47"/>
    <n v="71.73"/>
    <b v="1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8"/>
    <x v="0"/>
    <x v="1"/>
    <s v="GBP"/>
    <n v="1400423973"/>
    <n v="1399387173"/>
    <b v="0"/>
    <x v="57"/>
    <n v="176.47"/>
    <b v="1"/>
    <x v="1"/>
    <x v="6"/>
  </r>
  <r>
    <n v="3376"/>
    <s v="The Tutors"/>
    <s v="3 college grads struggling to fund their social network. 1 bratty blackmailing student. 1 dreamy Asian business man. 1 awesome play."/>
    <x v="6"/>
    <n v="8001"/>
    <x v="8"/>
    <x v="0"/>
    <x v="0"/>
    <s v="USD"/>
    <n v="1429976994"/>
    <n v="1424796594"/>
    <b v="0"/>
    <x v="10"/>
    <n v="421.11"/>
    <b v="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7"/>
    <x v="0"/>
    <x v="1"/>
    <s v="GBP"/>
    <n v="1426870560"/>
    <n v="1424280899"/>
    <b v="0"/>
    <x v="99"/>
    <n v="104.99"/>
    <b v="1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29"/>
    <x v="0"/>
    <x v="1"/>
    <s v="GBP"/>
    <n v="1409490480"/>
    <n v="1407400306"/>
    <b v="0"/>
    <x v="64"/>
    <n v="28.19"/>
    <b v="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3"/>
    <x v="0"/>
    <x v="1"/>
    <s v="GBP"/>
    <n v="1440630000"/>
    <n v="1439122800"/>
    <b v="0"/>
    <x v="44"/>
    <n v="54.55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3"/>
    <x v="0"/>
    <x v="0"/>
    <s v="USD"/>
    <n v="1417305178"/>
    <n v="1414277578"/>
    <b v="0"/>
    <x v="33"/>
    <n v="111.89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21"/>
    <x v="0"/>
    <x v="0"/>
    <s v="USD"/>
    <n v="1426044383"/>
    <n v="1423455983"/>
    <b v="0"/>
    <x v="53"/>
    <n v="85.21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7"/>
    <x v="0"/>
    <x v="1"/>
    <s v="GBP"/>
    <n v="1470092340"/>
    <n v="1467973256"/>
    <b v="0"/>
    <x v="67"/>
    <n v="76.65000000000000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20"/>
    <x v="0"/>
    <x v="0"/>
    <s v="USD"/>
    <n v="1466707620"/>
    <n v="1464979620"/>
    <b v="0"/>
    <x v="209"/>
    <n v="65.17"/>
    <b v="1"/>
    <x v="1"/>
    <x v="6"/>
  </r>
  <r>
    <n v="3384"/>
    <s v="The Hat"/>
    <s v="Six gay men, emotional baggage, and online dating: what could go wrong? A play about looking for love and finding something better."/>
    <x v="12"/>
    <n v="6000.66"/>
    <x v="8"/>
    <x v="0"/>
    <x v="0"/>
    <s v="USD"/>
    <n v="1448074800"/>
    <n v="1444874768"/>
    <b v="0"/>
    <x v="31"/>
    <n v="93.76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8"/>
    <x v="0"/>
    <x v="0"/>
    <s v="USD"/>
    <n v="1418244552"/>
    <n v="1415652552"/>
    <b v="0"/>
    <x v="41"/>
    <n v="133.33000000000001"/>
    <b v="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2"/>
    <x v="0"/>
    <x v="0"/>
    <s v="USD"/>
    <n v="1417620506"/>
    <n v="1415028506"/>
    <b v="0"/>
    <x v="14"/>
    <n v="51.22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16"/>
    <x v="0"/>
    <x v="0"/>
    <s v="USD"/>
    <n v="1418581088"/>
    <n v="1415125088"/>
    <b v="0"/>
    <x v="2"/>
    <n v="100.17"/>
    <b v="1"/>
    <x v="1"/>
    <x v="6"/>
  </r>
  <r>
    <n v="3388"/>
    <s v="ICONS"/>
    <s v="ICONS is a unique new play about the Amazon warrior women from Greek myth and re-imagines them from a contemporary female perspective."/>
    <x v="15"/>
    <n v="1557"/>
    <x v="3"/>
    <x v="0"/>
    <x v="1"/>
    <s v="GBP"/>
    <n v="1434625441"/>
    <n v="1432033441"/>
    <b v="0"/>
    <x v="43"/>
    <n v="34.6"/>
    <b v="1"/>
    <x v="1"/>
    <x v="6"/>
  </r>
  <r>
    <n v="3389"/>
    <s v="Chimera Ensemble Productions Fund"/>
    <s v="Chimera Ensemble is launching 2 inaugural theater productions, and we need support to do high quality work!"/>
    <x v="3"/>
    <n v="11450"/>
    <x v="41"/>
    <x v="0"/>
    <x v="0"/>
    <s v="USD"/>
    <n v="1464960682"/>
    <n v="1462368682"/>
    <b v="0"/>
    <x v="95"/>
    <n v="184.68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21"/>
    <x v="0"/>
    <x v="0"/>
    <s v="USD"/>
    <n v="1405017345"/>
    <n v="1403721345"/>
    <b v="0"/>
    <x v="19"/>
    <n v="69.819999999999993"/>
    <b v="1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316"/>
    <x v="0"/>
    <x v="0"/>
    <s v="USD"/>
    <n v="1407536880"/>
    <n v="1404997548"/>
    <b v="0"/>
    <x v="59"/>
    <n v="61.94"/>
    <b v="1"/>
    <x v="1"/>
    <x v="6"/>
  </r>
  <r>
    <n v="3392"/>
    <s v="1 in 3"/>
    <s v="Life is more than the days you have left. 1 in 3 tells of two normal people &amp; their confrontation with mortality and the dice of fate."/>
    <x v="2"/>
    <n v="500"/>
    <x v="8"/>
    <x v="0"/>
    <x v="1"/>
    <s v="GBP"/>
    <n v="1462565855"/>
    <n v="1458245855"/>
    <b v="0"/>
    <x v="8"/>
    <n v="41.67"/>
    <b v="1"/>
    <x v="1"/>
    <x v="6"/>
  </r>
  <r>
    <n v="3393"/>
    <s v="The Maltese Bodkin"/>
    <s v="hiSTORYstage presents a film noir-style comedy mystery with a Shakespearean twist performed as a 1944 radio drama."/>
    <x v="15"/>
    <n v="1587"/>
    <x v="6"/>
    <x v="0"/>
    <x v="0"/>
    <s v="USD"/>
    <n v="1415234760"/>
    <n v="1413065230"/>
    <b v="0"/>
    <x v="34"/>
    <n v="36.07"/>
    <b v="1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24"/>
    <x v="0"/>
    <x v="1"/>
    <s v="GBP"/>
    <n v="1406470645"/>
    <n v="1403878645"/>
    <b v="0"/>
    <x v="74"/>
    <n v="29"/>
    <b v="1"/>
    <x v="1"/>
    <x v="6"/>
  </r>
  <r>
    <n v="3395"/>
    <s v="MIRAMAR"/>
    <s v="Miramar is a a darkly funny play exploring what it is we call â€˜homeâ€™."/>
    <x v="2"/>
    <n v="920"/>
    <x v="361"/>
    <x v="0"/>
    <x v="1"/>
    <s v="GBP"/>
    <n v="1433009400"/>
    <n v="1431795944"/>
    <b v="0"/>
    <x v="44"/>
    <n v="24.21"/>
    <b v="1"/>
    <x v="1"/>
    <x v="6"/>
  </r>
  <r>
    <n v="3396"/>
    <s v="Rainbowtown"/>
    <s v="&quot;Rainbowtown&quot; is a new play for kids. Help us bring it to the Main Line during the 2014 Philadelphia Fringe Festival!"/>
    <x v="15"/>
    <n v="1565"/>
    <x v="3"/>
    <x v="0"/>
    <x v="0"/>
    <s v="USD"/>
    <n v="1401595140"/>
    <n v="1399286589"/>
    <b v="0"/>
    <x v="33"/>
    <n v="55.89"/>
    <b v="1"/>
    <x v="1"/>
    <x v="6"/>
  </r>
  <r>
    <n v="3397"/>
    <s v="Waiting for Godot - Blue Sky Theatre &amp; Arts"/>
    <s v="Help a group of recovering alcoholics bring Samuel Beckett's classic to a seaside town!"/>
    <x v="49"/>
    <n v="280"/>
    <x v="20"/>
    <x v="0"/>
    <x v="1"/>
    <s v="GBP"/>
    <n v="1455832800"/>
    <n v="1452338929"/>
    <b v="0"/>
    <x v="54"/>
    <n v="11.67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38"/>
    <x v="0"/>
    <x v="0"/>
    <s v="USD"/>
    <n v="1416589200"/>
    <n v="1414605776"/>
    <b v="0"/>
    <x v="71"/>
    <n v="68.349999999999994"/>
    <b v="1"/>
    <x v="1"/>
    <x v="6"/>
  </r>
  <r>
    <n v="3399"/>
    <s v="Spinning Wheel Youth Takeover"/>
    <s v="13 young people have taken over Spinning Wheel Theatre to choose, produce and create their own show from scratch."/>
    <x v="38"/>
    <n v="1245"/>
    <x v="3"/>
    <x v="0"/>
    <x v="1"/>
    <s v="GBP"/>
    <n v="1424556325"/>
    <n v="1421964325"/>
    <b v="0"/>
    <x v="67"/>
    <n v="27.07"/>
    <b v="1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8"/>
    <x v="0"/>
    <x v="0"/>
    <s v="USD"/>
    <n v="1409266414"/>
    <n v="1405378414"/>
    <b v="0"/>
    <x v="268"/>
    <n v="118.13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21"/>
    <x v="0"/>
    <x v="1"/>
    <s v="GBP"/>
    <n v="1438968146"/>
    <n v="1436376146"/>
    <b v="0"/>
    <x v="36"/>
    <n v="44.7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5"/>
    <x v="0"/>
    <x v="0"/>
    <s v="USD"/>
    <n v="1447295460"/>
    <n v="1444747843"/>
    <b v="0"/>
    <x v="111"/>
    <n v="99.79"/>
    <b v="1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8"/>
    <x v="0"/>
    <x v="1"/>
    <s v="GBP"/>
    <n v="1435230324"/>
    <n v="1432638324"/>
    <b v="0"/>
    <x v="57"/>
    <n v="117.65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108"/>
    <x v="0"/>
    <x v="0"/>
    <s v="USD"/>
    <n v="1434542702"/>
    <n v="1432814702"/>
    <b v="0"/>
    <x v="83"/>
    <n v="203.3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178"/>
    <x v="0"/>
    <x v="1"/>
    <s v="GBP"/>
    <n v="1456876740"/>
    <n v="1455063886"/>
    <b v="0"/>
    <x v="57"/>
    <n v="28.32"/>
    <b v="1"/>
    <x v="1"/>
    <x v="6"/>
  </r>
  <r>
    <n v="3406"/>
    <s v="Voices of Swords"/>
    <s v="A funny and moving new play about two families dealing with aging parents in very different ways!"/>
    <x v="3"/>
    <n v="10031"/>
    <x v="8"/>
    <x v="0"/>
    <x v="0"/>
    <s v="USD"/>
    <n v="1405511376"/>
    <n v="1401623376"/>
    <b v="0"/>
    <x v="110"/>
    <n v="110.23"/>
    <b v="1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13"/>
    <x v="0"/>
    <x v="1"/>
    <s v="GBP"/>
    <n v="1404641289"/>
    <n v="1402049289"/>
    <b v="0"/>
    <x v="85"/>
    <n v="31.9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185"/>
    <x v="0"/>
    <x v="0"/>
    <s v="USD"/>
    <n v="1405727304"/>
    <n v="1403135304"/>
    <b v="0"/>
    <x v="59"/>
    <n v="58.61"/>
    <b v="1"/>
    <x v="1"/>
    <x v="6"/>
  </r>
  <r>
    <n v="3409"/>
    <s v="Who Said Theatre Presents: The Calm"/>
    <s v="Exciting and visceral new-writing that challenges the way we view the fine line between war and terror..."/>
    <x v="2"/>
    <n v="618"/>
    <x v="39"/>
    <x v="0"/>
    <x v="1"/>
    <s v="GBP"/>
    <n v="1469998680"/>
    <n v="1466710358"/>
    <b v="0"/>
    <x v="64"/>
    <n v="29.43"/>
    <b v="1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15"/>
    <x v="0"/>
    <x v="0"/>
    <s v="USD"/>
    <n v="1465196400"/>
    <n v="1462841990"/>
    <b v="0"/>
    <x v="244"/>
    <n v="81.38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3"/>
    <x v="0"/>
    <x v="0"/>
    <s v="USD"/>
    <n v="1444264372"/>
    <n v="1442536372"/>
    <b v="0"/>
    <x v="76"/>
    <n v="199.17"/>
    <b v="1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8"/>
    <x v="0"/>
    <x v="1"/>
    <s v="GBP"/>
    <n v="1411858862"/>
    <n v="1409266862"/>
    <b v="0"/>
    <x v="55"/>
    <n v="115.38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22"/>
    <x v="0"/>
    <x v="0"/>
    <s v="USD"/>
    <n v="1425099540"/>
    <n v="1424280938"/>
    <b v="0"/>
    <x v="25"/>
    <n v="46.43"/>
    <b v="1"/>
    <x v="1"/>
    <x v="6"/>
  </r>
  <r>
    <n v="3414"/>
    <s v="PCSF PlayOffs 2016"/>
    <s v="A new twist on our annual festival of fully-produced plays by member playwrights, performed by a talented ensemble cast!"/>
    <x v="9"/>
    <n v="3105"/>
    <x v="3"/>
    <x v="0"/>
    <x v="0"/>
    <s v="USD"/>
    <n v="1480579140"/>
    <n v="1478030325"/>
    <b v="0"/>
    <x v="34"/>
    <n v="70.569999999999993"/>
    <b v="1"/>
    <x v="1"/>
    <x v="6"/>
  </r>
  <r>
    <n v="3415"/>
    <s v="Balm in Gilead at Columbia"/>
    <s v="We are raising funds to allow for enhanced scenic, costume, and lighting design. Every dollar helps!"/>
    <x v="48"/>
    <n v="200"/>
    <x v="8"/>
    <x v="0"/>
    <x v="0"/>
    <s v="USD"/>
    <n v="1460935800"/>
    <n v="1459999656"/>
    <b v="0"/>
    <x v="82"/>
    <n v="22.22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28"/>
    <x v="0"/>
    <x v="1"/>
    <s v="GBP"/>
    <n v="1429813800"/>
    <n v="1427363645"/>
    <b v="0"/>
    <x v="209"/>
    <n v="159.47"/>
    <b v="1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8"/>
    <x v="0"/>
    <x v="0"/>
    <s v="USD"/>
    <n v="1414284180"/>
    <n v="1410558948"/>
    <b v="0"/>
    <x v="43"/>
    <n v="37.78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7"/>
    <x v="0"/>
    <x v="0"/>
    <s v="USD"/>
    <n v="1400875307"/>
    <n v="1398283307"/>
    <b v="0"/>
    <x v="66"/>
    <n v="72.05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13"/>
    <x v="0"/>
    <x v="17"/>
    <s v="EUR"/>
    <n v="1459978200"/>
    <n v="1458416585"/>
    <b v="0"/>
    <x v="67"/>
    <n v="63.7"/>
    <b v="1"/>
    <x v="1"/>
    <x v="6"/>
  </r>
  <r>
    <n v="3420"/>
    <s v="Rounds. Set design campaign."/>
    <s v="A powerful and urgent tale of the first line of defence for the NHS. Based on true stories from junior doctors."/>
    <x v="176"/>
    <n v="966"/>
    <x v="178"/>
    <x v="0"/>
    <x v="1"/>
    <s v="GBP"/>
    <n v="1455408000"/>
    <n v="1454638202"/>
    <b v="0"/>
    <x v="69"/>
    <n v="28.41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7"/>
    <x v="0"/>
    <x v="0"/>
    <s v="USD"/>
    <n v="1425495563"/>
    <n v="1422903563"/>
    <b v="0"/>
    <x v="15"/>
    <n v="103.21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15"/>
    <x v="0"/>
    <x v="1"/>
    <s v="GBP"/>
    <n v="1450051200"/>
    <n v="1447594176"/>
    <b v="0"/>
    <x v="67"/>
    <n v="71.150000000000006"/>
    <b v="1"/>
    <x v="1"/>
    <x v="6"/>
  </r>
  <r>
    <n v="3423"/>
    <s v="And That's How The Story Goes"/>
    <s v="Forest Hills Eastern's Student Run Show 2015. Our goal is to present a professional quality show on a budget."/>
    <x v="49"/>
    <n v="350"/>
    <x v="49"/>
    <x v="0"/>
    <x v="0"/>
    <s v="USD"/>
    <n v="1429912341"/>
    <n v="1427320341"/>
    <b v="0"/>
    <x v="73"/>
    <n v="35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3"/>
    <x v="0"/>
    <x v="0"/>
    <s v="USD"/>
    <n v="1423119540"/>
    <n v="1421252084"/>
    <b v="0"/>
    <x v="88"/>
    <n v="81.78"/>
    <b v="1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33"/>
    <x v="0"/>
    <x v="0"/>
    <s v="USD"/>
    <n v="1412434136"/>
    <n v="1409669336"/>
    <b v="0"/>
    <x v="201"/>
    <n v="297.02999999999997"/>
    <b v="1"/>
    <x v="1"/>
    <x v="6"/>
  </r>
  <r>
    <n v="3426"/>
    <s v="Holocene"/>
    <s v="Part ghost story, part cautionary tale, Holocene is a play about the end of our world, and the beginning of another."/>
    <x v="192"/>
    <n v="4055"/>
    <x v="29"/>
    <x v="0"/>
    <x v="0"/>
    <s v="USD"/>
    <n v="1411264800"/>
    <n v="1409620903"/>
    <b v="0"/>
    <x v="45"/>
    <n v="46.61"/>
    <b v="1"/>
    <x v="1"/>
    <x v="6"/>
  </r>
  <r>
    <n v="3427"/>
    <s v="We Were Kings"/>
    <s v="A new play developed in collaboration with graduating theatre makers, premiering at the Edinburgh Fringe Festival 2014."/>
    <x v="15"/>
    <n v="1500"/>
    <x v="8"/>
    <x v="0"/>
    <x v="1"/>
    <s v="GBP"/>
    <n v="1404314952"/>
    <n v="1401722952"/>
    <b v="0"/>
    <x v="60"/>
    <n v="51.72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33"/>
    <x v="0"/>
    <x v="1"/>
    <s v="GBP"/>
    <n v="1425142800"/>
    <n v="1422983847"/>
    <b v="0"/>
    <x v="13"/>
    <n v="40.29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4"/>
    <n v="195"/>
    <x v="22"/>
    <x v="0"/>
    <x v="1"/>
    <s v="GBP"/>
    <n v="1478046661"/>
    <n v="1476837061"/>
    <b v="0"/>
    <x v="8"/>
    <n v="16.25"/>
    <b v="1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15"/>
    <x v="0"/>
    <x v="1"/>
    <s v="GBP"/>
    <n v="1406760101"/>
    <n v="1404168101"/>
    <b v="0"/>
    <x v="250"/>
    <n v="30.15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8"/>
    <x v="0"/>
    <x v="0"/>
    <s v="USD"/>
    <n v="1408383153"/>
    <n v="1405791153"/>
    <b v="0"/>
    <x v="64"/>
    <n v="95.24"/>
    <b v="1"/>
    <x v="1"/>
    <x v="6"/>
  </r>
  <r>
    <n v="3432"/>
    <s v="Love Letters"/>
    <s v="Bare Theatre stages A.R. Gurney's Pulitzer Finalist script about a relationship spanning a lifetime and long distance."/>
    <x v="13"/>
    <n v="2193"/>
    <x v="5"/>
    <x v="0"/>
    <x v="0"/>
    <s v="USD"/>
    <n v="1454709600"/>
    <n v="1452520614"/>
    <b v="0"/>
    <x v="288"/>
    <n v="52.21"/>
    <b v="1"/>
    <x v="1"/>
    <x v="6"/>
  </r>
  <r>
    <n v="3433"/>
    <s v="The Dybbuk"/>
    <s v="death&amp;pretzels presents their first Chicago based project:_x000a_The Dybbuk by S. Ansky"/>
    <x v="196"/>
    <n v="9525"/>
    <x v="8"/>
    <x v="0"/>
    <x v="0"/>
    <s v="USD"/>
    <n v="1402974000"/>
    <n v="1400290255"/>
    <b v="0"/>
    <x v="26"/>
    <n v="134.15"/>
    <b v="1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6"/>
    <x v="0"/>
    <x v="0"/>
    <s v="USD"/>
    <n v="1404983269"/>
    <n v="1402391269"/>
    <b v="0"/>
    <x v="129"/>
    <n v="62.83"/>
    <b v="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20"/>
    <x v="0"/>
    <x v="0"/>
    <s v="USD"/>
    <n v="1470538800"/>
    <n v="1469112493"/>
    <b v="0"/>
    <x v="10"/>
    <n v="58.95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6"/>
    <x v="0"/>
    <x v="0"/>
    <s v="USD"/>
    <n v="1408638480"/>
    <n v="1406811593"/>
    <b v="0"/>
    <x v="77"/>
    <n v="143.11000000000001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7"/>
    <x v="0"/>
    <x v="0"/>
    <s v="USD"/>
    <n v="1440003820"/>
    <n v="1437411820"/>
    <b v="0"/>
    <x v="17"/>
    <n v="84.17"/>
    <b v="1"/>
    <x v="1"/>
    <x v="6"/>
  </r>
  <r>
    <n v="3438"/>
    <s v="KLIPPIES"/>
    <s v="Klippies is the debut play from Johannesburg-born writer Jessica SiÃ¢n, premiering at the Southwark Playhouse, London in May 2015."/>
    <x v="30"/>
    <n v="2605"/>
    <x v="3"/>
    <x v="0"/>
    <x v="1"/>
    <s v="GBP"/>
    <n v="1430600400"/>
    <n v="1428358567"/>
    <b v="0"/>
    <x v="25"/>
    <n v="186.07"/>
    <b v="1"/>
    <x v="1"/>
    <x v="6"/>
  </r>
  <r>
    <n v="3439"/>
    <s v="Cirque Inspired Alice's Adventures in Wonderland"/>
    <s v="Help a small theater produce an original adaptation of Lewis Carroll's classic story."/>
    <x v="38"/>
    <n v="1616.14"/>
    <x v="165"/>
    <x v="0"/>
    <x v="0"/>
    <s v="USD"/>
    <n v="1453179540"/>
    <n v="1452030730"/>
    <b v="0"/>
    <x v="59"/>
    <n v="89.79"/>
    <b v="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2"/>
    <x v="0"/>
    <x v="0"/>
    <s v="USD"/>
    <n v="1405095300"/>
    <n v="1403146628"/>
    <b v="0"/>
    <x v="141"/>
    <n v="64.16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33"/>
    <x v="0"/>
    <x v="0"/>
    <s v="USD"/>
    <n v="1447445820"/>
    <n v="1445077121"/>
    <b v="0"/>
    <x v="68"/>
    <n v="59.65"/>
    <b v="1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8"/>
    <x v="0"/>
    <x v="0"/>
    <s v="USD"/>
    <n v="1433016672"/>
    <n v="1430424672"/>
    <b v="0"/>
    <x v="22"/>
    <n v="31.25"/>
    <b v="1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362"/>
    <x v="0"/>
    <x v="0"/>
    <s v="USD"/>
    <n v="1410266146"/>
    <n v="1407674146"/>
    <b v="0"/>
    <x v="43"/>
    <n v="41.22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363"/>
    <x v="0"/>
    <x v="2"/>
    <s v="AUD"/>
    <n v="1465394340"/>
    <n v="1464677986"/>
    <b v="0"/>
    <x v="9"/>
    <n v="43.35"/>
    <b v="1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8"/>
    <x v="0"/>
    <x v="1"/>
    <s v="GBP"/>
    <n v="1445604236"/>
    <n v="1443185036"/>
    <b v="0"/>
    <x v="162"/>
    <n v="64.52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29"/>
    <x v="0"/>
    <x v="1"/>
    <s v="GBP"/>
    <n v="1423138800"/>
    <n v="1421092725"/>
    <b v="0"/>
    <x v="20"/>
    <n v="43.28"/>
    <b v="1"/>
    <x v="1"/>
    <x v="6"/>
  </r>
  <r>
    <n v="3447"/>
    <s v="The Vagabond Halfback"/>
    <s v="&quot;He was a poet, a vagrant, a philosopher, a lady's man and a hard drinker&quot;"/>
    <x v="28"/>
    <n v="1078"/>
    <x v="29"/>
    <x v="0"/>
    <x v="0"/>
    <s v="USD"/>
    <n v="1458332412"/>
    <n v="1454448012"/>
    <b v="0"/>
    <x v="25"/>
    <n v="77"/>
    <b v="1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5"/>
    <x v="0"/>
    <x v="0"/>
    <s v="USD"/>
    <n v="1418784689"/>
    <n v="1416192689"/>
    <b v="0"/>
    <x v="43"/>
    <n v="51.22"/>
    <b v="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193"/>
    <x v="0"/>
    <x v="0"/>
    <s v="USD"/>
    <n v="1468036800"/>
    <n v="1465607738"/>
    <b v="0"/>
    <x v="9"/>
    <n v="68.25"/>
    <b v="1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143"/>
    <x v="0"/>
    <x v="1"/>
    <s v="GBP"/>
    <n v="1427990071"/>
    <n v="1422809671"/>
    <b v="0"/>
    <x v="70"/>
    <n v="19.489999999999998"/>
    <b v="1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7"/>
    <x v="0"/>
    <x v="0"/>
    <s v="USD"/>
    <n v="1429636927"/>
    <n v="1427304127"/>
    <b v="0"/>
    <x v="38"/>
    <n v="41.13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42"/>
    <x v="0"/>
    <x v="0"/>
    <s v="USD"/>
    <n v="1406087940"/>
    <n v="1404141626"/>
    <b v="0"/>
    <x v="77"/>
    <n v="41.41"/>
    <b v="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30"/>
    <x v="0"/>
    <x v="1"/>
    <s v="GBP"/>
    <n v="1471130956"/>
    <n v="1465946956"/>
    <b v="0"/>
    <x v="25"/>
    <n v="27.5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7"/>
    <x v="0"/>
    <x v="1"/>
    <s v="GBP"/>
    <n v="1406825159"/>
    <n v="1404233159"/>
    <b v="0"/>
    <x v="64"/>
    <n v="33.57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7"/>
    <x v="0"/>
    <x v="0"/>
    <s v="USD"/>
    <n v="1476381627"/>
    <n v="1473789627"/>
    <b v="0"/>
    <x v="50"/>
    <n v="145.87"/>
    <b v="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87"/>
    <x v="0"/>
    <x v="0"/>
    <s v="USD"/>
    <n v="1406876340"/>
    <n v="1404190567"/>
    <b v="0"/>
    <x v="38"/>
    <n v="358.69"/>
    <b v="1"/>
    <x v="1"/>
    <x v="6"/>
  </r>
  <r>
    <n v="3457"/>
    <s v="The Impossible Adventures Of Supernova Jones"/>
    <s v="Robots, Space Battles, Mystery, and Intrigue. Nothing is Impossible..."/>
    <x v="13"/>
    <n v="2804"/>
    <x v="49"/>
    <x v="0"/>
    <x v="0"/>
    <s v="USD"/>
    <n v="1423720740"/>
    <n v="1421081857"/>
    <b v="0"/>
    <x v="165"/>
    <n v="50.98"/>
    <b v="1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39"/>
    <x v="0"/>
    <x v="0"/>
    <s v="USD"/>
    <n v="1422937620"/>
    <n v="1420606303"/>
    <b v="0"/>
    <x v="74"/>
    <n v="45.04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9"/>
    <x v="0"/>
    <x v="1"/>
    <s v="GBP"/>
    <n v="1463743860"/>
    <n v="1461151860"/>
    <b v="0"/>
    <x v="17"/>
    <n v="17.53"/>
    <b v="1"/>
    <x v="1"/>
    <x v="6"/>
  </r>
  <r>
    <n v="3460"/>
    <s v="Pushers"/>
    <s v="'Pushers' is an exciting new play and the first project for brand new theatre company, Ain't Got No Home Productions."/>
    <x v="2"/>
    <n v="950"/>
    <x v="364"/>
    <x v="0"/>
    <x v="1"/>
    <s v="GBP"/>
    <n v="1408106352"/>
    <n v="1406896752"/>
    <b v="0"/>
    <x v="10"/>
    <n v="50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86"/>
    <x v="0"/>
    <x v="0"/>
    <s v="USD"/>
    <n v="1477710000"/>
    <n v="1475248279"/>
    <b v="0"/>
    <x v="8"/>
    <n v="57.92"/>
    <b v="1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180"/>
    <x v="0"/>
    <x v="0"/>
    <s v="USD"/>
    <n v="1436551200"/>
    <n v="1435181628"/>
    <b v="0"/>
    <x v="57"/>
    <n v="29.71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33"/>
    <x v="0"/>
    <x v="5"/>
    <s v="CAD"/>
    <n v="1476158340"/>
    <n v="1472594585"/>
    <b v="0"/>
    <x v="229"/>
    <n v="90.68"/>
    <b v="1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21"/>
    <x v="0"/>
    <x v="0"/>
    <s v="USD"/>
    <n v="1471921637"/>
    <n v="1469329637"/>
    <b v="0"/>
    <x v="251"/>
    <n v="55.01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33"/>
    <x v="0"/>
    <x v="1"/>
    <s v="GBP"/>
    <n v="1439136000"/>
    <n v="1436972472"/>
    <b v="0"/>
    <x v="17"/>
    <n v="57.22"/>
    <b v="1"/>
    <x v="1"/>
    <x v="6"/>
  </r>
  <r>
    <n v="3466"/>
    <s v="Spotlight Youth Theater Production of Wizard"/>
    <s v="The Spotlight Youth Theater is a program where every participant has a moment in the spotlight."/>
    <x v="8"/>
    <n v="4450"/>
    <x v="37"/>
    <x v="0"/>
    <x v="0"/>
    <s v="USD"/>
    <n v="1461108450"/>
    <n v="1455928050"/>
    <b v="0"/>
    <x v="42"/>
    <n v="72.95"/>
    <b v="1"/>
    <x v="1"/>
    <x v="6"/>
  </r>
  <r>
    <n v="3467"/>
    <s v="Venus in Fur, Los Angeles."/>
    <s v="Venus in Fur, By David Ives."/>
    <x v="9"/>
    <n v="3030"/>
    <x v="7"/>
    <x v="0"/>
    <x v="0"/>
    <s v="USD"/>
    <n v="1426864032"/>
    <n v="1424275632"/>
    <b v="0"/>
    <x v="5"/>
    <n v="64.47"/>
    <b v="1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108"/>
    <x v="0"/>
    <x v="0"/>
    <s v="USD"/>
    <n v="1474426800"/>
    <n v="1471976529"/>
    <b v="0"/>
    <x v="57"/>
    <n v="716.35"/>
    <b v="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40"/>
    <x v="0"/>
    <x v="0"/>
    <s v="USD"/>
    <n v="1461857045"/>
    <n v="1459265045"/>
    <b v="0"/>
    <x v="287"/>
    <n v="50.4"/>
    <b v="1"/>
    <x v="1"/>
    <x v="6"/>
  </r>
  <r>
    <n v="3470"/>
    <s v="She Kills Monsters"/>
    <s v="The New Artist's Circle is a theatre company dedicated to bringing the arts to young people."/>
    <x v="49"/>
    <n v="375"/>
    <x v="95"/>
    <x v="0"/>
    <x v="0"/>
    <s v="USD"/>
    <n v="1468618680"/>
    <n v="1465345902"/>
    <b v="0"/>
    <x v="82"/>
    <n v="41.67"/>
    <b v="1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205"/>
    <x v="0"/>
    <x v="1"/>
    <s v="GBP"/>
    <n v="1409515200"/>
    <n v="1405971690"/>
    <b v="0"/>
    <x v="209"/>
    <n v="35.770000000000003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21"/>
    <x v="0"/>
    <x v="0"/>
    <s v="USD"/>
    <n v="1415253540"/>
    <n v="1413432331"/>
    <b v="0"/>
    <x v="23"/>
    <n v="88.74"/>
    <b v="1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8"/>
    <x v="0"/>
    <x v="0"/>
    <s v="USD"/>
    <n v="1426883220"/>
    <n v="1425067296"/>
    <b v="0"/>
    <x v="51"/>
    <n v="148.47999999999999"/>
    <b v="1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7"/>
    <x v="0"/>
    <x v="1"/>
    <s v="GBP"/>
    <n v="1469016131"/>
    <n v="1466424131"/>
    <b v="0"/>
    <x v="70"/>
    <n v="51.79"/>
    <b v="1"/>
    <x v="1"/>
    <x v="6"/>
  </r>
  <r>
    <n v="3475"/>
    <s v="Score"/>
    <s v="Score is a musical play inspired by true stories of parents who have recovered from addiction and regained their children."/>
    <x v="43"/>
    <n v="340"/>
    <x v="40"/>
    <x v="0"/>
    <x v="1"/>
    <s v="GBP"/>
    <n v="1414972800"/>
    <n v="1412629704"/>
    <b v="0"/>
    <x v="57"/>
    <n v="20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3"/>
    <x v="0"/>
    <x v="0"/>
    <s v="USD"/>
    <n v="1414378800"/>
    <n v="1412836990"/>
    <b v="0"/>
    <x v="79"/>
    <n v="52"/>
    <b v="1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41"/>
    <x v="0"/>
    <x v="0"/>
    <s v="USD"/>
    <n v="1431831600"/>
    <n v="1430761243"/>
    <b v="0"/>
    <x v="70"/>
    <n v="53.23"/>
    <b v="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40"/>
    <x v="0"/>
    <x v="0"/>
    <s v="USD"/>
    <n v="1426539600"/>
    <n v="1424296822"/>
    <b v="0"/>
    <x v="7"/>
    <n v="39.6"/>
    <b v="1"/>
    <x v="1"/>
    <x v="6"/>
  </r>
  <r>
    <n v="3479"/>
    <s v="Civil Rogues"/>
    <s v="A new comedy about what happened to a band of foolhardy actors when the Puritans closed the theatres in the 1640s."/>
    <x v="15"/>
    <n v="1918"/>
    <x v="30"/>
    <x v="0"/>
    <x v="1"/>
    <s v="GBP"/>
    <n v="1403382680"/>
    <n v="1400790680"/>
    <b v="0"/>
    <x v="66"/>
    <n v="34.25"/>
    <b v="1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1"/>
    <x v="0"/>
    <x v="0"/>
    <s v="USD"/>
    <n v="1436562000"/>
    <n v="1434440227"/>
    <b v="0"/>
    <x v="62"/>
    <n v="164.62"/>
    <b v="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17"/>
    <x v="0"/>
    <x v="2"/>
    <s v="AUD"/>
    <n v="1420178188"/>
    <n v="1418709388"/>
    <b v="0"/>
    <x v="195"/>
    <n v="125.05"/>
    <b v="1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178"/>
    <x v="0"/>
    <x v="1"/>
    <s v="GBP"/>
    <n v="1404671466"/>
    <n v="1402079466"/>
    <b v="0"/>
    <x v="144"/>
    <n v="51.88"/>
    <b v="1"/>
    <x v="1"/>
    <x v="6"/>
  </r>
  <r>
    <n v="3483"/>
    <s v="The Faculty Lounge"/>
    <s v="Join 5 high school teachers in the lounge of every high school in America.  Hear what they never say in the classroom."/>
    <x v="294"/>
    <n v="5358"/>
    <x v="12"/>
    <x v="0"/>
    <x v="0"/>
    <s v="USD"/>
    <n v="1404403381"/>
    <n v="1401811381"/>
    <b v="0"/>
    <x v="182"/>
    <n v="40.29"/>
    <b v="1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35"/>
    <x v="0"/>
    <x v="0"/>
    <s v="USD"/>
    <n v="1466014499"/>
    <n v="1463422499"/>
    <b v="0"/>
    <x v="34"/>
    <n v="64.91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7"/>
    <x v="0"/>
    <x v="0"/>
    <s v="USD"/>
    <n v="1454431080"/>
    <n v="1451839080"/>
    <b v="0"/>
    <x v="209"/>
    <n v="55.33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19"/>
    <x v="0"/>
    <x v="0"/>
    <s v="USD"/>
    <n v="1433314740"/>
    <n v="1430600401"/>
    <b v="0"/>
    <x v="66"/>
    <n v="83.14"/>
    <b v="1"/>
    <x v="1"/>
    <x v="6"/>
  </r>
  <r>
    <n v="3487"/>
    <s v="Jericho Creek"/>
    <s v="Jericho Creek is an original production by Fledgling Theatre Company which will be performed at The Cockpit Theatre in July 2015"/>
    <x v="13"/>
    <n v="2555"/>
    <x v="30"/>
    <x v="0"/>
    <x v="1"/>
    <s v="GBP"/>
    <n v="1435185252"/>
    <n v="1432593252"/>
    <b v="0"/>
    <x v="36"/>
    <n v="38.71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10"/>
    <x v="0"/>
    <x v="0"/>
    <s v="USD"/>
    <n v="1429286400"/>
    <n v="1427221560"/>
    <b v="0"/>
    <x v="60"/>
    <n v="125.38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40"/>
    <x v="0"/>
    <x v="1"/>
    <s v="GBP"/>
    <n v="1400965200"/>
    <n v="1398352531"/>
    <b v="0"/>
    <x v="250"/>
    <n v="78.260000000000005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30"/>
    <x v="0"/>
    <x v="0"/>
    <s v="USD"/>
    <n v="1460574924"/>
    <n v="1457982924"/>
    <b v="0"/>
    <x v="74"/>
    <n v="47.22"/>
    <b v="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137"/>
    <x v="0"/>
    <x v="0"/>
    <s v="USD"/>
    <n v="1431928784"/>
    <n v="1430114384"/>
    <b v="0"/>
    <x v="73"/>
    <n v="79.099999999999994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2"/>
    <x v="0"/>
    <x v="0"/>
    <s v="USD"/>
    <n v="1445818397"/>
    <n v="1442794397"/>
    <b v="0"/>
    <x v="2"/>
    <n v="114.29"/>
    <b v="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8"/>
    <x v="0"/>
    <x v="0"/>
    <s v="USD"/>
    <n v="1408252260"/>
    <n v="1406580436"/>
    <b v="0"/>
    <x v="60"/>
    <n v="51.72"/>
    <b v="1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8"/>
    <x v="0"/>
    <x v="0"/>
    <s v="USD"/>
    <n v="1480140000"/>
    <n v="1479186575"/>
    <b v="0"/>
    <x v="62"/>
    <n v="30.77"/>
    <b v="1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13"/>
    <x v="0"/>
    <x v="5"/>
    <s v="CAD"/>
    <n v="1414862280"/>
    <n v="1412360309"/>
    <b v="0"/>
    <x v="250"/>
    <n v="74.209999999999994"/>
    <b v="1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39"/>
    <x v="0"/>
    <x v="0"/>
    <s v="USD"/>
    <n v="1473625166"/>
    <n v="1470169166"/>
    <b v="0"/>
    <x v="76"/>
    <n v="47.85"/>
    <b v="1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15"/>
    <x v="0"/>
    <x v="0"/>
    <s v="USD"/>
    <n v="1464904800"/>
    <n v="1463852904"/>
    <b v="0"/>
    <x v="72"/>
    <n v="34.409999999999997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21"/>
    <x v="0"/>
    <x v="5"/>
    <s v="CAD"/>
    <n v="1464471840"/>
    <n v="1459309704"/>
    <b v="0"/>
    <x v="288"/>
    <n v="40.24"/>
    <b v="1"/>
    <x v="1"/>
    <x v="6"/>
  </r>
  <r>
    <n v="3499"/>
    <s v="Fefu and Her Friends"/>
    <s v="Figure 8 Troupe's debut performance! A stunning piece of theatre written by premier female playwright Maria Irene Fornes."/>
    <x v="13"/>
    <n v="2110"/>
    <x v="6"/>
    <x v="0"/>
    <x v="0"/>
    <s v="USD"/>
    <n v="1435733940"/>
    <n v="1431046325"/>
    <b v="0"/>
    <x v="2"/>
    <n v="60.29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6"/>
    <x v="0"/>
    <x v="0"/>
    <s v="USD"/>
    <n v="1457326740"/>
    <n v="1455919438"/>
    <b v="0"/>
    <x v="288"/>
    <n v="25.31"/>
    <b v="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7"/>
    <x v="0"/>
    <x v="1"/>
    <s v="GBP"/>
    <n v="1441995595"/>
    <n v="1439835595"/>
    <b v="0"/>
    <x v="288"/>
    <n v="35.950000000000003"/>
    <b v="1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2"/>
    <x v="0"/>
    <x v="0"/>
    <s v="USD"/>
    <n v="1458100740"/>
    <n v="1456862924"/>
    <b v="0"/>
    <x v="162"/>
    <n v="136"/>
    <b v="1"/>
    <x v="1"/>
    <x v="6"/>
  </r>
  <r>
    <n v="3503"/>
    <s v="Tarantella"/>
    <s v="A group of Sicilian immigrants in New York struggle to deal with conflict from both within the family and from without."/>
    <x v="30"/>
    <n v="2689"/>
    <x v="29"/>
    <x v="0"/>
    <x v="1"/>
    <s v="GBP"/>
    <n v="1469359728"/>
    <n v="1466767728"/>
    <b v="0"/>
    <x v="44"/>
    <n v="70.760000000000005"/>
    <b v="1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8"/>
    <x v="0"/>
    <x v="0"/>
    <s v="USD"/>
    <n v="1447959491"/>
    <n v="1445363891"/>
    <b v="0"/>
    <x v="22"/>
    <n v="125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3"/>
    <x v="0"/>
    <x v="0"/>
    <s v="USD"/>
    <n v="1399953600"/>
    <n v="1398983245"/>
    <b v="0"/>
    <x v="70"/>
    <n v="66.510000000000005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21"/>
    <x v="0"/>
    <x v="0"/>
    <s v="USD"/>
    <n v="1408815440"/>
    <n v="1404927440"/>
    <b v="0"/>
    <x v="60"/>
    <n v="105"/>
    <b v="1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3"/>
    <x v="0"/>
    <x v="0"/>
    <s v="USD"/>
    <n v="1464732537"/>
    <n v="1462140537"/>
    <b v="0"/>
    <x v="250"/>
    <n v="145"/>
    <b v="1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144"/>
    <x v="0"/>
    <x v="1"/>
    <s v="GBP"/>
    <n v="1462914000"/>
    <n v="1460914253"/>
    <b v="0"/>
    <x v="41"/>
    <n v="12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6"/>
    <x v="0"/>
    <x v="0"/>
    <s v="USD"/>
    <n v="1416545700"/>
    <n v="1415392666"/>
    <b v="0"/>
    <x v="51"/>
    <n v="96.67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7"/>
    <x v="0"/>
    <x v="0"/>
    <s v="USD"/>
    <n v="1404312846"/>
    <n v="1402584846"/>
    <b v="0"/>
    <x v="41"/>
    <n v="60.33"/>
    <b v="1"/>
    <x v="1"/>
    <x v="6"/>
  </r>
  <r>
    <n v="3511"/>
    <s v="Silent Planet"/>
    <s v="The world premiere of the first full-length play by Eve Leigh, at the intimate Finborough Theatre in London."/>
    <x v="15"/>
    <n v="1518"/>
    <x v="7"/>
    <x v="0"/>
    <x v="1"/>
    <s v="GBP"/>
    <n v="1415385000"/>
    <n v="1413406695"/>
    <b v="0"/>
    <x v="10"/>
    <n v="79.89"/>
    <b v="1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8"/>
    <x v="0"/>
    <x v="1"/>
    <s v="GBP"/>
    <n v="1429789992"/>
    <n v="1424609592"/>
    <b v="0"/>
    <x v="57"/>
    <n v="58.82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90"/>
    <x v="0"/>
    <x v="0"/>
    <s v="USD"/>
    <n v="1401857940"/>
    <n v="1400725112"/>
    <b v="0"/>
    <x v="34"/>
    <n v="75.3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5"/>
    <x v="0"/>
    <x v="0"/>
    <s v="USD"/>
    <n v="1422853140"/>
    <n v="1421439552"/>
    <b v="0"/>
    <x v="73"/>
    <n v="55"/>
    <b v="1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33"/>
    <x v="0"/>
    <x v="0"/>
    <s v="USD"/>
    <n v="1433097171"/>
    <n v="1430505171"/>
    <b v="0"/>
    <x v="67"/>
    <n v="66.959999999999994"/>
    <b v="1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8"/>
    <x v="0"/>
    <x v="0"/>
    <s v="USD"/>
    <n v="1410145200"/>
    <n v="1407197670"/>
    <b v="0"/>
    <x v="202"/>
    <n v="227.27"/>
    <b v="1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8"/>
    <x v="0"/>
    <x v="1"/>
    <s v="GBP"/>
    <n v="1404471600"/>
    <n v="1401910634"/>
    <b v="0"/>
    <x v="62"/>
    <n v="307.69"/>
    <b v="1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5"/>
    <x v="0"/>
    <x v="0"/>
    <s v="USD"/>
    <n v="1412259660"/>
    <n v="1410461299"/>
    <b v="0"/>
    <x v="51"/>
    <n v="50.02"/>
    <b v="1"/>
    <x v="1"/>
    <x v="6"/>
  </r>
  <r>
    <n v="3519"/>
    <s v="Bookstory"/>
    <s v="Bookstory is a tiny puppet musical with some very big ideas that tells the story of the story in the digital age"/>
    <x v="13"/>
    <n v="2027"/>
    <x v="7"/>
    <x v="0"/>
    <x v="1"/>
    <s v="GBP"/>
    <n v="1425478950"/>
    <n v="1422886950"/>
    <b v="0"/>
    <x v="33"/>
    <n v="72.39"/>
    <b v="1"/>
    <x v="1"/>
    <x v="6"/>
  </r>
  <r>
    <n v="3520"/>
    <s v="Protocols"/>
    <s v="Help us to bring &quot;Protocols&quot; at the 2015 Camden Fringe. The most controversial play of the year."/>
    <x v="13"/>
    <n v="2015"/>
    <x v="7"/>
    <x v="0"/>
    <x v="1"/>
    <s v="GBP"/>
    <n v="1441547220"/>
    <n v="1439322412"/>
    <b v="0"/>
    <x v="64"/>
    <n v="95.95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312"/>
    <x v="0"/>
    <x v="0"/>
    <s v="USD"/>
    <n v="1411980020"/>
    <n v="1409388020"/>
    <b v="0"/>
    <x v="62"/>
    <n v="45.62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8"/>
    <x v="0"/>
    <x v="1"/>
    <s v="GBP"/>
    <n v="1442311560"/>
    <n v="1439924246"/>
    <b v="0"/>
    <x v="69"/>
    <n v="41.03"/>
    <b v="1"/>
    <x v="1"/>
    <x v="6"/>
  </r>
  <r>
    <n v="3523"/>
    <s v="Magnificence"/>
    <s v="An old play about our world. Set in 1970s England, Magnificence is a gut-wrenching story of radicalisation, idealism and pity."/>
    <x v="23"/>
    <n v="4546"/>
    <x v="35"/>
    <x v="0"/>
    <x v="1"/>
    <s v="GBP"/>
    <n v="1474844400"/>
    <n v="1469871148"/>
    <b v="0"/>
    <x v="144"/>
    <n v="56.83"/>
    <b v="1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21"/>
    <x v="0"/>
    <x v="0"/>
    <s v="USD"/>
    <n v="1410580800"/>
    <n v="1409336373"/>
    <b v="0"/>
    <x v="142"/>
    <n v="137.2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6"/>
    <x v="0"/>
    <x v="0"/>
    <s v="USD"/>
    <n v="1439136000"/>
    <n v="1438188106"/>
    <b v="0"/>
    <x v="63"/>
    <n v="75.709999999999994"/>
    <b v="1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21"/>
    <x v="0"/>
    <x v="0"/>
    <s v="USD"/>
    <n v="1461823140"/>
    <n v="1459411371"/>
    <b v="0"/>
    <x v="69"/>
    <n v="99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16"/>
    <x v="0"/>
    <x v="0"/>
    <s v="USD"/>
    <n v="1436587140"/>
    <n v="1434069205"/>
    <b v="0"/>
    <x v="48"/>
    <n v="81.569999999999993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7"/>
    <x v="0"/>
    <x v="1"/>
    <s v="GBP"/>
    <n v="1484740918"/>
    <n v="1483012918"/>
    <b v="0"/>
    <x v="77"/>
    <n v="45.11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88"/>
    <x v="0"/>
    <x v="0"/>
    <s v="USD"/>
    <n v="1436749200"/>
    <n v="1434997018"/>
    <b v="0"/>
    <x v="59"/>
    <n v="36.67"/>
    <b v="1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8"/>
    <x v="0"/>
    <x v="1"/>
    <s v="GBP"/>
    <n v="1460318400"/>
    <n v="1457881057"/>
    <b v="0"/>
    <x v="19"/>
    <n v="125"/>
    <b v="1"/>
    <x v="1"/>
    <x v="6"/>
  </r>
  <r>
    <n v="3531"/>
    <s v="The Reinvention of Lily Johnson"/>
    <s v="A political comedy for a crazy election year"/>
    <x v="28"/>
    <n v="1280"/>
    <x v="30"/>
    <x v="0"/>
    <x v="0"/>
    <s v="USD"/>
    <n v="1467301334"/>
    <n v="1464709334"/>
    <b v="0"/>
    <x v="55"/>
    <n v="49.23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17"/>
    <x v="0"/>
    <x v="0"/>
    <s v="USD"/>
    <n v="1411012740"/>
    <n v="1409667827"/>
    <b v="0"/>
    <x v="74"/>
    <n v="42.3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9"/>
    <x v="0"/>
    <x v="0"/>
    <s v="USD"/>
    <n v="1447269367"/>
    <n v="1444673767"/>
    <b v="0"/>
    <x v="22"/>
    <n v="78.88"/>
    <b v="1"/>
    <x v="1"/>
    <x v="6"/>
  </r>
  <r>
    <n v="3534"/>
    <s v="Night of Ashes"/>
    <s v="A Theatrical Prequel to Hell's Rebels, the current Pathfinder Adventure Path from Paizo Publishing"/>
    <x v="10"/>
    <n v="7810"/>
    <x v="94"/>
    <x v="0"/>
    <x v="0"/>
    <s v="USD"/>
    <n v="1443711623"/>
    <n v="1440687623"/>
    <b v="0"/>
    <x v="386"/>
    <n v="38.28"/>
    <b v="1"/>
    <x v="1"/>
    <x v="6"/>
  </r>
  <r>
    <n v="3535"/>
    <s v="Twelve Angry Women"/>
    <s v="On the 60th anniversary of Twelve Angry Men, 12 female writers create 12 short pieces about what makes them angry."/>
    <x v="13"/>
    <n v="2063"/>
    <x v="33"/>
    <x v="0"/>
    <x v="1"/>
    <s v="GBP"/>
    <n v="1443808800"/>
    <n v="1441120910"/>
    <b v="0"/>
    <x v="67"/>
    <n v="44.85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4"/>
    <n v="230"/>
    <x v="42"/>
    <x v="0"/>
    <x v="1"/>
    <s v="GBP"/>
    <n v="1450612740"/>
    <n v="1448040425"/>
    <b v="0"/>
    <x v="57"/>
    <n v="13.53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144"/>
    <x v="0"/>
    <x v="5"/>
    <s v="CAD"/>
    <n v="1416211140"/>
    <n v="1413016216"/>
    <b v="0"/>
    <x v="33"/>
    <n v="43.5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30"/>
    <x v="0"/>
    <x v="1"/>
    <s v="GBP"/>
    <n v="1471428340"/>
    <n v="1469009140"/>
    <b v="0"/>
    <x v="183"/>
    <n v="30.95"/>
    <b v="1"/>
    <x v="1"/>
    <x v="6"/>
  </r>
  <r>
    <n v="3539"/>
    <s v="Chokehold"/>
    <s v="A searing new play that takes  an unflinching look at the terrible costs of police shootings in the African American community."/>
    <x v="20"/>
    <n v="718"/>
    <x v="28"/>
    <x v="0"/>
    <x v="0"/>
    <s v="USD"/>
    <n v="1473358122"/>
    <n v="1471543722"/>
    <b v="0"/>
    <x v="62"/>
    <n v="55.23"/>
    <b v="1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4"/>
    <x v="0"/>
    <x v="1"/>
    <s v="GBP"/>
    <n v="1466899491"/>
    <n v="1464307491"/>
    <b v="0"/>
    <x v="22"/>
    <n v="46.13"/>
    <b v="1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2"/>
    <x v="0"/>
    <x v="1"/>
    <s v="GBP"/>
    <n v="1441042275"/>
    <n v="1438882275"/>
    <b v="0"/>
    <x v="58"/>
    <n v="39.380000000000003"/>
    <b v="1"/>
    <x v="1"/>
    <x v="6"/>
  </r>
  <r>
    <n v="3542"/>
    <s v="Gifts of War"/>
    <s v="Ancient Greece. Giddy, champagne soaked debauchery celebrating the Trojan War's end leads to a shocking and deadly surprise."/>
    <x v="62"/>
    <n v="5623"/>
    <x v="21"/>
    <x v="0"/>
    <x v="0"/>
    <s v="USD"/>
    <n v="1410099822"/>
    <n v="1404915822"/>
    <b v="0"/>
    <x v="268"/>
    <n v="66.150000000000006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2"/>
    <x v="0"/>
    <x v="12"/>
    <s v="EUR"/>
    <n v="1435255659"/>
    <n v="1432663659"/>
    <b v="0"/>
    <x v="60"/>
    <n v="54.14"/>
    <b v="1"/>
    <x v="1"/>
    <x v="6"/>
  </r>
  <r>
    <n v="3544"/>
    <s v="Gruoch, or Lady Macbeth"/>
    <s v="Death &amp; Pretzels presents the world premiere of Paul Pasulka's Gruoch, or Lady Macbeth"/>
    <x v="30"/>
    <n v="2500"/>
    <x v="8"/>
    <x v="0"/>
    <x v="0"/>
    <s v="USD"/>
    <n v="1425758257"/>
    <n v="1423166257"/>
    <b v="0"/>
    <x v="54"/>
    <n v="104.17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8"/>
    <x v="0"/>
    <x v="0"/>
    <s v="USD"/>
    <n v="1428780159"/>
    <n v="1426188159"/>
    <b v="0"/>
    <x v="22"/>
    <n v="31.3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21"/>
    <x v="0"/>
    <x v="0"/>
    <s v="USD"/>
    <n v="1427860740"/>
    <n v="1426002684"/>
    <b v="0"/>
    <x v="10"/>
    <n v="59.21"/>
    <b v="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35"/>
    <x v="0"/>
    <x v="0"/>
    <s v="USD"/>
    <n v="1463198340"/>
    <n v="1461117201"/>
    <b v="0"/>
    <x v="226"/>
    <n v="119.18"/>
    <b v="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21"/>
    <x v="0"/>
    <x v="0"/>
    <s v="USD"/>
    <n v="1457139600"/>
    <n v="1455230214"/>
    <b v="0"/>
    <x v="62"/>
    <n v="164.62"/>
    <b v="1"/>
    <x v="1"/>
    <x v="6"/>
  </r>
  <r>
    <n v="3549"/>
    <s v="The Munitionettes"/>
    <s v="Help us bring to life tales of hardship, danger and community of extraordinary women working in WW1 munitions factories."/>
    <x v="28"/>
    <n v="1020"/>
    <x v="21"/>
    <x v="0"/>
    <x v="1"/>
    <s v="GBP"/>
    <n v="1441358873"/>
    <n v="1438939673"/>
    <b v="0"/>
    <x v="288"/>
    <n v="24.29"/>
    <b v="1"/>
    <x v="1"/>
    <x v="6"/>
  </r>
  <r>
    <n v="3550"/>
    <s v="MOONFACE"/>
    <s v="MOONFACE explores the formative f***k-ups of adolescence. Fresh, incisive new writing. Monologue, movement and striking naturalism."/>
    <x v="30"/>
    <n v="2620"/>
    <x v="2"/>
    <x v="0"/>
    <x v="1"/>
    <s v="GBP"/>
    <n v="1462224398"/>
    <n v="1459632398"/>
    <b v="0"/>
    <x v="31"/>
    <n v="40.94"/>
    <b v="1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21"/>
    <x v="0"/>
    <x v="0"/>
    <s v="USD"/>
    <n v="1400796420"/>
    <n v="1398342170"/>
    <b v="0"/>
    <x v="20"/>
    <n v="61.1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8"/>
    <x v="0"/>
    <x v="1"/>
    <s v="GBP"/>
    <n v="1403964324"/>
    <n v="1401372324"/>
    <b v="0"/>
    <x v="9"/>
    <n v="38.65"/>
    <b v="1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6"/>
    <x v="0"/>
    <x v="0"/>
    <s v="USD"/>
    <n v="1439337600"/>
    <n v="1436575280"/>
    <b v="0"/>
    <x v="201"/>
    <n v="56.2"/>
    <b v="1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40"/>
    <x v="0"/>
    <x v="0"/>
    <s v="USD"/>
    <n v="1423674000"/>
    <n v="1421025159"/>
    <b v="0"/>
    <x v="28"/>
    <n v="107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8"/>
    <x v="0"/>
    <x v="13"/>
    <s v="EUR"/>
    <n v="1479382594"/>
    <n v="1476786994"/>
    <b v="0"/>
    <x v="25"/>
    <n v="171.43"/>
    <b v="1"/>
    <x v="1"/>
    <x v="6"/>
  </r>
  <r>
    <n v="3556"/>
    <s v="Immortal"/>
    <s v="'Immortal', a play about five English Air Bombers in WW2, is an exciting first project for the brand new Production Company, GreanTea."/>
    <x v="41"/>
    <n v="2210"/>
    <x v="8"/>
    <x v="0"/>
    <x v="1"/>
    <s v="GBP"/>
    <n v="1408289724"/>
    <n v="1403105724"/>
    <b v="0"/>
    <x v="9"/>
    <n v="110.5"/>
    <b v="1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8"/>
    <x v="0"/>
    <x v="0"/>
    <s v="USD"/>
    <n v="1399271911"/>
    <n v="1396334311"/>
    <b v="0"/>
    <x v="501"/>
    <n v="179.28"/>
    <b v="1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124"/>
    <x v="0"/>
    <x v="1"/>
    <s v="GBP"/>
    <n v="1435352400"/>
    <n v="1431718575"/>
    <b v="0"/>
    <x v="19"/>
    <n v="22.91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3"/>
    <x v="0"/>
    <x v="2"/>
    <s v="AUD"/>
    <n v="1438333080"/>
    <n v="1436408308"/>
    <b v="0"/>
    <x v="54"/>
    <n v="43.13"/>
    <b v="1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29"/>
    <x v="0"/>
    <x v="5"/>
    <s v="CAD"/>
    <n v="1432694700"/>
    <n v="1429651266"/>
    <b v="0"/>
    <x v="142"/>
    <n v="46.89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21"/>
    <x v="0"/>
    <x v="0"/>
    <s v="USD"/>
    <n v="1438799760"/>
    <n v="1437236378"/>
    <b v="0"/>
    <x v="241"/>
    <n v="47.41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328"/>
    <x v="0"/>
    <x v="1"/>
    <s v="GBP"/>
    <n v="1457906400"/>
    <n v="1457115427"/>
    <b v="0"/>
    <x v="162"/>
    <n v="15.13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2"/>
    <x v="0"/>
    <x v="1"/>
    <s v="GBP"/>
    <n v="1470078000"/>
    <n v="1467648456"/>
    <b v="0"/>
    <x v="20"/>
    <n v="21.1"/>
    <b v="1"/>
    <x v="1"/>
    <x v="6"/>
  </r>
  <r>
    <n v="3564"/>
    <s v="The Pillowman Aberdeen"/>
    <s v="Multi Award-Winng play THE PILLOWMAN coming to the Arts Centre Theatre, Aberdeen"/>
    <x v="28"/>
    <n v="1005"/>
    <x v="7"/>
    <x v="0"/>
    <x v="1"/>
    <s v="GBP"/>
    <n v="1444060800"/>
    <n v="1440082649"/>
    <b v="0"/>
    <x v="57"/>
    <n v="59.12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26"/>
    <x v="0"/>
    <x v="0"/>
    <s v="USD"/>
    <n v="1420048208"/>
    <n v="1417456208"/>
    <b v="0"/>
    <x v="8"/>
    <n v="97.9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2"/>
    <x v="0"/>
    <x v="1"/>
    <s v="GBP"/>
    <n v="1422015083"/>
    <n v="1419423083"/>
    <b v="0"/>
    <x v="44"/>
    <n v="55.13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15"/>
    <x v="0"/>
    <x v="1"/>
    <s v="GBP"/>
    <n v="1433964444"/>
    <n v="1431372444"/>
    <b v="0"/>
    <x v="14"/>
    <n v="26.54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38"/>
    <x v="0"/>
    <x v="0"/>
    <s v="USD"/>
    <n v="1410975994"/>
    <n v="1408383994"/>
    <b v="0"/>
    <x v="10"/>
    <n v="58.42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8"/>
    <x v="0"/>
    <x v="0"/>
    <s v="USD"/>
    <n v="1420734696"/>
    <n v="1418142696"/>
    <b v="0"/>
    <x v="14"/>
    <n v="122.54"/>
    <b v="1"/>
    <x v="1"/>
    <x v="6"/>
  </r>
  <r>
    <n v="3570"/>
    <s v="The Lower Depths"/>
    <s v="Theatre Machine presents an all-new adaptation of Maxim Gorky's classic of Russian theatre, The Lower Depths."/>
    <x v="13"/>
    <n v="2287"/>
    <x v="35"/>
    <x v="0"/>
    <x v="0"/>
    <s v="USD"/>
    <n v="1420009200"/>
    <n v="1417593483"/>
    <b v="0"/>
    <x v="55"/>
    <n v="87.96"/>
    <b v="1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108"/>
    <x v="0"/>
    <x v="1"/>
    <s v="GBP"/>
    <n v="1414701413"/>
    <n v="1412109413"/>
    <b v="0"/>
    <x v="20"/>
    <n v="73.239999999999995"/>
    <b v="1"/>
    <x v="1"/>
    <x v="6"/>
  </r>
  <r>
    <n v="3572"/>
    <s v="Monster"/>
    <s v="A darkly comic one woman show by Abram Rooney as part of The Camden Fringe 2015."/>
    <x v="2"/>
    <n v="500"/>
    <x v="8"/>
    <x v="0"/>
    <x v="1"/>
    <s v="GBP"/>
    <n v="1434894082"/>
    <n v="1432302082"/>
    <b v="0"/>
    <x v="82"/>
    <n v="55.56"/>
    <b v="1"/>
    <x v="1"/>
    <x v="6"/>
  </r>
  <r>
    <n v="3573"/>
    <s v="Licensed To Ill"/>
    <s v="London based theatre makers collaborating to create a new show about the history of HipHop."/>
    <x v="9"/>
    <n v="3084"/>
    <x v="33"/>
    <x v="0"/>
    <x v="1"/>
    <s v="GBP"/>
    <n v="1415440846"/>
    <n v="1412845246"/>
    <b v="0"/>
    <x v="76"/>
    <n v="39.54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6"/>
    <x v="0"/>
    <x v="0"/>
    <s v="USD"/>
    <n v="1415921848"/>
    <n v="1413326248"/>
    <b v="0"/>
    <x v="43"/>
    <n v="136.78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7"/>
    <x v="0"/>
    <x v="0"/>
    <s v="USD"/>
    <n v="1470887940"/>
    <n v="1468176527"/>
    <b v="0"/>
    <x v="332"/>
    <n v="99.34"/>
    <b v="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8"/>
    <x v="0"/>
    <x v="0"/>
    <s v="USD"/>
    <n v="1480947054"/>
    <n v="1475759454"/>
    <b v="0"/>
    <x v="81"/>
    <n v="20"/>
    <b v="1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22"/>
    <x v="0"/>
    <x v="0"/>
    <s v="USD"/>
    <n v="1430029680"/>
    <n v="1427741583"/>
    <b v="0"/>
    <x v="74"/>
    <n v="28.89"/>
    <b v="1"/>
    <x v="1"/>
    <x v="6"/>
  </r>
  <r>
    <n v="3578"/>
    <s v="Home"/>
    <s v="An unsparing, slightly surreal look at the effects of the private rented sector on two young women. Based on real events."/>
    <x v="15"/>
    <n v="1500.2"/>
    <x v="8"/>
    <x v="0"/>
    <x v="1"/>
    <s v="GBP"/>
    <n v="1462037777"/>
    <n v="1459445777"/>
    <b v="0"/>
    <x v="77"/>
    <n v="40.54999999999999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8"/>
    <x v="0"/>
    <x v="1"/>
    <s v="GBP"/>
    <n v="1459444656"/>
    <n v="1456856256"/>
    <b v="0"/>
    <x v="25"/>
    <n v="35.71"/>
    <b v="1"/>
    <x v="1"/>
    <x v="6"/>
  </r>
  <r>
    <n v="3580"/>
    <s v="Annabel Lost"/>
    <s v="Annabel Lost combines visual art and performance poetry to tell the story of two orphaned refugees, Quetzal and Rhime."/>
    <x v="42"/>
    <n v="1025"/>
    <x v="35"/>
    <x v="0"/>
    <x v="0"/>
    <s v="USD"/>
    <n v="1425185940"/>
    <n v="1421900022"/>
    <b v="0"/>
    <x v="74"/>
    <n v="37.96"/>
    <b v="1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8"/>
    <x v="0"/>
    <x v="1"/>
    <s v="GBP"/>
    <n v="1406719110"/>
    <n v="1405509510"/>
    <b v="0"/>
    <x v="43"/>
    <n v="33.33"/>
    <b v="1"/>
    <x v="1"/>
    <x v="6"/>
  </r>
  <r>
    <n v="3582"/>
    <s v="REALLY REALLY"/>
    <s v="A contemporary American play touching on the scorching realities of growing up in the Millennial generation."/>
    <x v="28"/>
    <n v="2870"/>
    <x v="315"/>
    <x v="0"/>
    <x v="0"/>
    <s v="USD"/>
    <n v="1459822682"/>
    <n v="1458613082"/>
    <b v="0"/>
    <x v="72"/>
    <n v="58.57"/>
    <b v="1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15"/>
    <x v="0"/>
    <x v="0"/>
    <s v="USD"/>
    <n v="1460970805"/>
    <n v="1455790405"/>
    <b v="0"/>
    <x v="54"/>
    <n v="135.63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31"/>
    <x v="0"/>
    <x v="1"/>
    <s v="GBP"/>
    <n v="1436772944"/>
    <n v="1434180944"/>
    <b v="0"/>
    <x v="300"/>
    <n v="30.94"/>
    <b v="1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17"/>
    <x v="0"/>
    <x v="0"/>
    <s v="USD"/>
    <n v="1419181890"/>
    <n v="1416589890"/>
    <b v="0"/>
    <x v="23"/>
    <n v="176.09"/>
    <b v="1"/>
    <x v="1"/>
    <x v="6"/>
  </r>
  <r>
    <n v="3586"/>
    <s v="Actors &amp; Musicians who are Blind or Autistic"/>
    <s v="See Theatre In A New Light"/>
    <x v="51"/>
    <n v="8207"/>
    <x v="15"/>
    <x v="0"/>
    <x v="0"/>
    <s v="USD"/>
    <n v="1474649070"/>
    <n v="1469465070"/>
    <b v="0"/>
    <x v="241"/>
    <n v="151.97999999999999"/>
    <b v="1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37"/>
    <x v="0"/>
    <x v="1"/>
    <s v="GBP"/>
    <n v="1467054000"/>
    <n v="1463144254"/>
    <b v="0"/>
    <x v="33"/>
    <n v="22.61"/>
    <b v="1"/>
    <x v="1"/>
    <x v="6"/>
  </r>
  <r>
    <n v="3588"/>
    <s v="MENTAL Play short-tour 2015!"/>
    <s v="Touring the fast-paced, playful and poignant story of three twenty-somethings in a mental-health support group."/>
    <x v="48"/>
    <n v="201"/>
    <x v="7"/>
    <x v="0"/>
    <x v="1"/>
    <s v="GBP"/>
    <n v="1430348400"/>
    <n v="1428436410"/>
    <b v="0"/>
    <x v="202"/>
    <n v="18.27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30"/>
    <x v="0"/>
    <x v="0"/>
    <s v="USD"/>
    <n v="1432654347"/>
    <n v="1430494347"/>
    <b v="0"/>
    <x v="95"/>
    <n v="82.26"/>
    <b v="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8"/>
    <x v="0"/>
    <x v="1"/>
    <s v="GBP"/>
    <n v="1413792034"/>
    <n v="1411200034"/>
    <b v="0"/>
    <x v="196"/>
    <n v="68.5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215"/>
    <x v="0"/>
    <x v="0"/>
    <s v="USD"/>
    <n v="1422075540"/>
    <n v="1419979544"/>
    <b v="0"/>
    <x v="59"/>
    <n v="68.06"/>
    <b v="1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37"/>
    <x v="0"/>
    <x v="0"/>
    <s v="USD"/>
    <n v="1423630740"/>
    <n v="1418673307"/>
    <b v="0"/>
    <x v="2"/>
    <n v="72.709999999999994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38"/>
    <x v="0"/>
    <x v="0"/>
    <s v="USD"/>
    <n v="1420489560"/>
    <n v="1417469639"/>
    <b v="0"/>
    <x v="68"/>
    <n v="77.19"/>
    <b v="1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9"/>
    <x v="0"/>
    <x v="0"/>
    <s v="USD"/>
    <n v="1472952982"/>
    <n v="1470792982"/>
    <b v="0"/>
    <x v="17"/>
    <n v="55.97"/>
    <b v="1"/>
    <x v="1"/>
    <x v="6"/>
  </r>
  <r>
    <n v="3595"/>
    <s v="The Flu Season"/>
    <s v="A new theatre company staging Will Eno's The Flu Season in Seattle"/>
    <x v="27"/>
    <n v="3081"/>
    <x v="17"/>
    <x v="0"/>
    <x v="0"/>
    <s v="USD"/>
    <n v="1426229940"/>
    <n v="1423959123"/>
    <b v="0"/>
    <x v="95"/>
    <n v="49.69"/>
    <b v="1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29"/>
    <x v="0"/>
    <x v="5"/>
    <s v="CAD"/>
    <n v="1409072982"/>
    <n v="1407258582"/>
    <b v="0"/>
    <x v="41"/>
    <n v="79"/>
    <b v="1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33"/>
    <x v="0"/>
    <x v="0"/>
    <s v="USD"/>
    <n v="1456984740"/>
    <n v="1455717790"/>
    <b v="0"/>
    <x v="51"/>
    <n v="77.73"/>
    <b v="1"/>
    <x v="1"/>
    <x v="6"/>
  </r>
  <r>
    <n v="3598"/>
    <s v="Cinderella"/>
    <s v="River City Theatre Company needs your support as we embark on our thirteenth production, CINDERELLA!"/>
    <x v="28"/>
    <n v="1101"/>
    <x v="5"/>
    <x v="0"/>
    <x v="0"/>
    <s v="USD"/>
    <n v="1409720340"/>
    <n v="1408129822"/>
    <b v="0"/>
    <x v="74"/>
    <n v="40.78"/>
    <b v="1"/>
    <x v="1"/>
    <x v="6"/>
  </r>
  <r>
    <n v="3599"/>
    <s v="Promised Land"/>
    <s v="Help Chrysalis get this production off the ground!  An original play, we only need $500 to get this production on its feet!"/>
    <x v="2"/>
    <n v="1010"/>
    <x v="180"/>
    <x v="0"/>
    <x v="0"/>
    <s v="USD"/>
    <n v="1440892800"/>
    <n v="1438715077"/>
    <b v="0"/>
    <x v="57"/>
    <n v="59.41"/>
    <b v="1"/>
    <x v="1"/>
    <x v="6"/>
  </r>
  <r>
    <n v="3600"/>
    <s v="Pariah"/>
    <s v="The First Play From The Man Who Brought You The Black James Bond!"/>
    <x v="185"/>
    <n v="13"/>
    <x v="22"/>
    <x v="0"/>
    <x v="0"/>
    <s v="USD"/>
    <n v="1476390164"/>
    <n v="1473970964"/>
    <b v="0"/>
    <x v="80"/>
    <n v="3.25"/>
    <b v="1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3"/>
    <x v="0"/>
    <x v="1"/>
    <s v="GBP"/>
    <n v="1421452682"/>
    <n v="1418860682"/>
    <b v="0"/>
    <x v="28"/>
    <n v="39.38000000000000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8"/>
    <x v="0"/>
    <x v="0"/>
    <s v="USD"/>
    <n v="1463520479"/>
    <n v="1458336479"/>
    <b v="0"/>
    <x v="72"/>
    <n v="81.67"/>
    <b v="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193"/>
    <x v="0"/>
    <x v="0"/>
    <s v="USD"/>
    <n v="1446759880"/>
    <n v="1444164280"/>
    <b v="0"/>
    <x v="7"/>
    <n v="44.91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40"/>
    <x v="0"/>
    <x v="0"/>
    <s v="USD"/>
    <n v="1461913140"/>
    <n v="1461370956"/>
    <b v="0"/>
    <x v="50"/>
    <n v="49.06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361"/>
    <x v="0"/>
    <x v="1"/>
    <s v="GBP"/>
    <n v="1455390126"/>
    <n v="1452798126"/>
    <b v="0"/>
    <x v="41"/>
    <n v="30.67"/>
    <b v="1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22"/>
    <x v="0"/>
    <x v="1"/>
    <s v="GBP"/>
    <n v="1471185057"/>
    <n v="1468593057"/>
    <b v="0"/>
    <x v="31"/>
    <n v="61.06"/>
    <b v="1"/>
    <x v="1"/>
    <x v="6"/>
  </r>
  <r>
    <n v="3607"/>
    <s v="E15 at The Pleasance and CPT"/>
    <s v="'E15' is a verbatim project that looks at the story of the Focus E15 Campaign"/>
    <x v="131"/>
    <n v="580"/>
    <x v="2"/>
    <x v="0"/>
    <x v="1"/>
    <s v="GBP"/>
    <n v="1450137600"/>
    <n v="1448924882"/>
    <b v="0"/>
    <x v="9"/>
    <n v="29"/>
    <b v="1"/>
    <x v="1"/>
    <x v="6"/>
  </r>
  <r>
    <n v="3608"/>
    <s v="Petrification"/>
    <s v="Help us get the show on the road! Petrification is a new play about home, memory and identity and we need your help to tour."/>
    <x v="134"/>
    <n v="800"/>
    <x v="8"/>
    <x v="0"/>
    <x v="1"/>
    <s v="GBP"/>
    <n v="1466172000"/>
    <n v="1463418090"/>
    <b v="0"/>
    <x v="74"/>
    <n v="29.63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42"/>
    <x v="0"/>
    <x v="1"/>
    <s v="GBP"/>
    <n v="1459378085"/>
    <n v="1456789685"/>
    <b v="0"/>
    <x v="64"/>
    <n v="143.1"/>
    <b v="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184"/>
    <x v="0"/>
    <x v="1"/>
    <s v="GBP"/>
    <n v="1439806936"/>
    <n v="1437214936"/>
    <b v="0"/>
    <x v="162"/>
    <n v="52.35"/>
    <b v="1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104"/>
    <x v="0"/>
    <x v="1"/>
    <s v="GBP"/>
    <n v="1428483201"/>
    <n v="1425891201"/>
    <b v="0"/>
    <x v="13"/>
    <n v="66.67"/>
    <b v="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124"/>
    <x v="0"/>
    <x v="5"/>
    <s v="CAD"/>
    <n v="1402334811"/>
    <n v="1401470811"/>
    <b v="0"/>
    <x v="7"/>
    <n v="126.67"/>
    <b v="1"/>
    <x v="1"/>
    <x v="6"/>
  </r>
  <r>
    <n v="3613"/>
    <s v="HIS NAME IS ARTHUR HOLMBERG"/>
    <s v="a woman walks into a bar except she looks like a man and no one's serving drinks. one night only"/>
    <x v="21"/>
    <n v="1250"/>
    <x v="8"/>
    <x v="0"/>
    <x v="0"/>
    <s v="USD"/>
    <n v="1403964574"/>
    <n v="1401372574"/>
    <b v="0"/>
    <x v="9"/>
    <n v="62.5"/>
    <b v="1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7"/>
    <x v="0"/>
    <x v="0"/>
    <s v="USD"/>
    <n v="1434675616"/>
    <n v="1432083616"/>
    <b v="0"/>
    <x v="26"/>
    <n v="35.49"/>
    <b v="1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13"/>
    <x v="0"/>
    <x v="1"/>
    <s v="GBP"/>
    <n v="1449756896"/>
    <n v="1447164896"/>
    <b v="0"/>
    <x v="250"/>
    <n v="37.08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105"/>
    <x v="0"/>
    <x v="1"/>
    <s v="GBP"/>
    <n v="1426801664"/>
    <n v="1424213264"/>
    <b v="0"/>
    <x v="43"/>
    <n v="69.33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17"/>
    <x v="0"/>
    <x v="1"/>
    <s v="GBP"/>
    <n v="1488240000"/>
    <n v="1486996729"/>
    <b v="0"/>
    <x v="13"/>
    <n v="17.25"/>
    <b v="1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7"/>
    <x v="0"/>
    <x v="1"/>
    <s v="GBP"/>
    <n v="1433343850"/>
    <n v="1430751850"/>
    <b v="0"/>
    <x v="66"/>
    <n v="36.07"/>
    <b v="1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40"/>
    <x v="0"/>
    <x v="0"/>
    <s v="USD"/>
    <n v="1479592800"/>
    <n v="1476760226"/>
    <b v="0"/>
    <x v="57"/>
    <n v="66.4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2"/>
    <x v="0"/>
    <x v="0"/>
    <s v="USD"/>
    <n v="1425528000"/>
    <n v="1422916261"/>
    <b v="0"/>
    <x v="438"/>
    <n v="56.07"/>
    <b v="1"/>
    <x v="1"/>
    <x v="6"/>
  </r>
  <r>
    <n v="3621"/>
    <s v="EverScape"/>
    <s v="Bare Theatre and Sonorous Road collaborate on the NC debut of  Allan Maule's gamer fantasy play that was extended in New York."/>
    <x v="9"/>
    <n v="3292"/>
    <x v="5"/>
    <x v="0"/>
    <x v="0"/>
    <s v="USD"/>
    <n v="1475269200"/>
    <n v="1473200844"/>
    <b v="0"/>
    <x v="16"/>
    <n v="47.03"/>
    <b v="1"/>
    <x v="1"/>
    <x v="6"/>
  </r>
  <r>
    <n v="3622"/>
    <s v="Shakespeare's Pericles, Prince of Tyre"/>
    <s v="5 actors. 39 characters. 1 epic adventure. Presented by the Cradle Theatre Company."/>
    <x v="28"/>
    <n v="1000.99"/>
    <x v="8"/>
    <x v="0"/>
    <x v="0"/>
    <s v="USD"/>
    <n v="1411874580"/>
    <n v="1409030371"/>
    <b v="0"/>
    <x v="64"/>
    <n v="47.67"/>
    <b v="1"/>
    <x v="1"/>
    <x v="6"/>
  </r>
  <r>
    <n v="3623"/>
    <s v="Since I've Been Here"/>
    <s v="An original play exploring the complications of romantic relationships in all forms."/>
    <x v="30"/>
    <n v="3000"/>
    <x v="28"/>
    <x v="0"/>
    <x v="0"/>
    <s v="USD"/>
    <n v="1406358000"/>
    <n v="1404841270"/>
    <b v="0"/>
    <x v="69"/>
    <n v="88.2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2"/>
    <x v="0"/>
    <x v="0"/>
    <s v="USD"/>
    <n v="1471977290"/>
    <n v="1466793290"/>
    <b v="0"/>
    <x v="70"/>
    <n v="80.72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33"/>
    <x v="0"/>
    <x v="1"/>
    <s v="GBP"/>
    <n v="1435851577"/>
    <n v="1433259577"/>
    <b v="0"/>
    <x v="76"/>
    <n v="39.49"/>
    <b v="1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21"/>
    <x v="0"/>
    <x v="1"/>
    <s v="GBP"/>
    <n v="1408204857"/>
    <n v="1406390457"/>
    <b v="0"/>
    <x v="53"/>
    <n v="84.85"/>
    <b v="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8"/>
    <x v="0"/>
    <x v="0"/>
    <s v="USD"/>
    <n v="1463803140"/>
    <n v="1459446487"/>
    <b v="0"/>
    <x v="60"/>
    <n v="68.97"/>
    <b v="1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50"/>
    <x v="2"/>
    <x v="0"/>
    <s v="USD"/>
    <n v="1450040396"/>
    <n v="1444852796"/>
    <b v="0"/>
    <x v="78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50"/>
    <x v="2"/>
    <x v="0"/>
    <s v="USD"/>
    <n v="1462467600"/>
    <n v="1457403364"/>
    <b v="0"/>
    <x v="84"/>
    <n v="1"/>
    <b v="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50"/>
    <x v="2"/>
    <x v="1"/>
    <s v="GBP"/>
    <n v="1417295990"/>
    <n v="1414700390"/>
    <b v="0"/>
    <x v="29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76"/>
    <x v="2"/>
    <x v="0"/>
    <s v="USD"/>
    <n v="1411444740"/>
    <n v="1409335497"/>
    <b v="0"/>
    <x v="211"/>
    <n v="147.88"/>
    <b v="0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68"/>
    <x v="2"/>
    <x v="1"/>
    <s v="GBP"/>
    <n v="1416781749"/>
    <n v="1415053749"/>
    <b v="0"/>
    <x v="29"/>
    <n v="100"/>
    <b v="0"/>
    <x v="1"/>
    <x v="40"/>
  </r>
  <r>
    <n v="3633"/>
    <s v="SMOKEY AND THE BANDIT: THE MUSICAL"/>
    <s v="SMOKEY AND THE BANDIT: THE MUSICAL_x000a_The classic film, characters and music you love, on stage, LIVE!"/>
    <x v="10"/>
    <n v="1762"/>
    <x v="131"/>
    <x v="2"/>
    <x v="0"/>
    <s v="USD"/>
    <n v="1479517200"/>
    <n v="1475765867"/>
    <b v="0"/>
    <x v="162"/>
    <n v="56.84"/>
    <b v="0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65"/>
    <x v="2"/>
    <x v="5"/>
    <s v="CAD"/>
    <n v="1484366340"/>
    <n v="1480219174"/>
    <b v="0"/>
    <x v="59"/>
    <n v="176.94"/>
    <b v="0"/>
    <x v="1"/>
    <x v="40"/>
  </r>
  <r>
    <n v="3635"/>
    <s v="Mary's Son"/>
    <s v="Mary's Son is a pop opera about Jesus and the hope he brings to all people."/>
    <x v="8"/>
    <n v="1276"/>
    <x v="71"/>
    <x v="2"/>
    <x v="0"/>
    <s v="USD"/>
    <n v="1461186676"/>
    <n v="1458594676"/>
    <b v="0"/>
    <x v="73"/>
    <n v="127.6"/>
    <b v="0"/>
    <x v="1"/>
    <x v="40"/>
  </r>
  <r>
    <n v="3636"/>
    <s v="The Brother's of B-Block"/>
    <s v="The Brotherâ€™s of B-block is a musical play. A new take on &quot;OZ&quot; _x000a_The Wizard of OZ meets HBO's OZ."/>
    <x v="60"/>
    <n v="0"/>
    <x v="50"/>
    <x v="2"/>
    <x v="0"/>
    <s v="USD"/>
    <n v="1442248829"/>
    <n v="1439224829"/>
    <b v="0"/>
    <x v="78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134"/>
    <x v="2"/>
    <x v="0"/>
    <s v="USD"/>
    <n v="1420130935"/>
    <n v="1417538935"/>
    <b v="0"/>
    <x v="25"/>
    <n v="66.14"/>
    <b v="0"/>
    <x v="1"/>
    <x v="40"/>
  </r>
  <r>
    <n v="3638"/>
    <s v="Project Hedwig and the Angry Inch"/>
    <s v="A rock and roll journey that explores love, loss, redemption, duality and ascension."/>
    <x v="126"/>
    <n v="216"/>
    <x v="113"/>
    <x v="2"/>
    <x v="5"/>
    <s v="CAD"/>
    <n v="1429456132"/>
    <n v="1424275732"/>
    <b v="0"/>
    <x v="84"/>
    <n v="108"/>
    <b v="0"/>
    <x v="1"/>
    <x v="40"/>
  </r>
  <r>
    <n v="3639"/>
    <s v="POE!"/>
    <s v="POE is a tragicomic musical about the life and works of Edgar Poe, with Death as his therapist helping him find peace in the beyond."/>
    <x v="31"/>
    <n v="1"/>
    <x v="50"/>
    <x v="2"/>
    <x v="0"/>
    <s v="USD"/>
    <n v="1475853060"/>
    <n v="1470672906"/>
    <b v="0"/>
    <x v="29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52"/>
    <x v="2"/>
    <x v="0"/>
    <s v="USD"/>
    <n v="1431283530"/>
    <n v="1428691530"/>
    <b v="0"/>
    <x v="83"/>
    <n v="18.329999999999998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50"/>
    <x v="2"/>
    <x v="0"/>
    <s v="USD"/>
    <n v="1412485200"/>
    <n v="1410966179"/>
    <b v="0"/>
    <x v="78"/>
    <n v="0"/>
    <b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53"/>
    <x v="2"/>
    <x v="12"/>
    <s v="EUR"/>
    <n v="1448902800"/>
    <n v="1445369727"/>
    <b v="0"/>
    <x v="84"/>
    <n v="7.5"/>
    <b v="0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50"/>
    <x v="2"/>
    <x v="0"/>
    <s v="USD"/>
    <n v="1447734439"/>
    <n v="1444274839"/>
    <b v="0"/>
    <x v="78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63"/>
    <x v="2"/>
    <x v="0"/>
    <s v="USD"/>
    <n v="1457413140"/>
    <n v="1454996887"/>
    <b v="0"/>
    <x v="8"/>
    <n v="68.42"/>
    <b v="0"/>
    <x v="1"/>
    <x v="40"/>
  </r>
  <r>
    <n v="3645"/>
    <s v="If the Shoe Fits"/>
    <s v="This new musical comedy empowers women and girls of all ages to be themselves in their shoes, whatever shoes they choose."/>
    <x v="28"/>
    <n v="1"/>
    <x v="50"/>
    <x v="2"/>
    <x v="5"/>
    <s v="CAD"/>
    <n v="1479773838"/>
    <n v="1477178238"/>
    <b v="0"/>
    <x v="29"/>
    <n v="1"/>
    <b v="0"/>
    <x v="1"/>
    <x v="40"/>
  </r>
  <r>
    <n v="3646"/>
    <s v="Our Sacred Honor"/>
    <s v="Develop demo materials for new, true story of teen Revolutionary War heroes - for hybrid film/live stage musical"/>
    <x v="3"/>
    <n v="481"/>
    <x v="62"/>
    <x v="2"/>
    <x v="0"/>
    <s v="USD"/>
    <n v="1434497400"/>
    <n v="1431770802"/>
    <b v="0"/>
    <x v="22"/>
    <n v="60.13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52"/>
    <x v="2"/>
    <x v="1"/>
    <s v="GBP"/>
    <n v="1475258327"/>
    <n v="1471370327"/>
    <b v="0"/>
    <x v="84"/>
    <n v="15"/>
    <b v="0"/>
    <x v="1"/>
    <x v="40"/>
  </r>
  <r>
    <n v="3648"/>
    <s v="Moth Theater Lives"/>
    <s v="Help Moth Live! Support Moth and its artist collective to achieve its 2014/15 season."/>
    <x v="79"/>
    <n v="40153"/>
    <x v="8"/>
    <x v="0"/>
    <x v="0"/>
    <s v="USD"/>
    <n v="1412492445"/>
    <n v="1409900445"/>
    <b v="0"/>
    <x v="196"/>
    <n v="550.04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3"/>
    <x v="0"/>
    <x v="5"/>
    <s v="CAD"/>
    <n v="1402938394"/>
    <n v="1400691994"/>
    <b v="0"/>
    <x v="22"/>
    <n v="97.5"/>
    <b v="1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8"/>
    <x v="0"/>
    <x v="1"/>
    <s v="GBP"/>
    <n v="1454412584"/>
    <n v="1452598184"/>
    <b v="0"/>
    <x v="57"/>
    <n v="29.41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3"/>
    <x v="0"/>
    <x v="0"/>
    <s v="USD"/>
    <n v="1407686340"/>
    <n v="1404833442"/>
    <b v="0"/>
    <x v="82"/>
    <n v="57.78"/>
    <b v="1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365"/>
    <x v="0"/>
    <x v="5"/>
    <s v="CAD"/>
    <n v="1472097540"/>
    <n v="1471188502"/>
    <b v="0"/>
    <x v="57"/>
    <n v="44.24"/>
    <b v="1"/>
    <x v="1"/>
    <x v="6"/>
  </r>
  <r>
    <n v="3653"/>
    <s v="ALLIE"/>
    <s v="ALLIE is a new dark comedy play which will premiere at the Edinburgh Festival Fringe 2015. Written and produced by Ruaraidh Murray."/>
    <x v="13"/>
    <n v="2010"/>
    <x v="7"/>
    <x v="0"/>
    <x v="1"/>
    <s v="GBP"/>
    <n v="1438764207"/>
    <n v="1436172207"/>
    <b v="0"/>
    <x v="51"/>
    <n v="60.91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107"/>
    <x v="0"/>
    <x v="1"/>
    <s v="GBP"/>
    <n v="1459702800"/>
    <n v="1457690386"/>
    <b v="0"/>
    <x v="44"/>
    <n v="68.84"/>
    <b v="1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31"/>
    <x v="0"/>
    <x v="0"/>
    <s v="USD"/>
    <n v="1437202740"/>
    <n v="1434654998"/>
    <b v="0"/>
    <x v="1"/>
    <n v="73.58"/>
    <b v="1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6"/>
    <x v="0"/>
    <x v="16"/>
    <s v="CHF"/>
    <n v="1485989940"/>
    <n v="1483393836"/>
    <b v="0"/>
    <x v="67"/>
    <n v="115.02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38"/>
    <x v="0"/>
    <x v="8"/>
    <s v="DKK"/>
    <n v="1464817320"/>
    <n v="1462806419"/>
    <b v="0"/>
    <x v="9"/>
    <n v="110.75"/>
    <b v="1"/>
    <x v="1"/>
    <x v="6"/>
  </r>
  <r>
    <n v="3658"/>
    <s v="Mr. Marmalade"/>
    <s v="Life is hard when your own imaginary friend can't make time for you."/>
    <x v="15"/>
    <n v="1510"/>
    <x v="7"/>
    <x v="0"/>
    <x v="0"/>
    <s v="USD"/>
    <n v="1404273540"/>
    <n v="1400272580"/>
    <b v="0"/>
    <x v="9"/>
    <n v="75.5"/>
    <b v="1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21"/>
    <x v="0"/>
    <x v="0"/>
    <s v="USD"/>
    <n v="1426775940"/>
    <n v="1424414350"/>
    <b v="0"/>
    <x v="62"/>
    <n v="235.46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8"/>
    <x v="0"/>
    <x v="1"/>
    <s v="GBP"/>
    <n v="1419368925"/>
    <n v="1417208925"/>
    <b v="0"/>
    <x v="19"/>
    <n v="11.36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38"/>
    <x v="0"/>
    <x v="0"/>
    <s v="USD"/>
    <n v="1460260800"/>
    <n v="1458336672"/>
    <b v="0"/>
    <x v="17"/>
    <n v="92.5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7"/>
    <x v="0"/>
    <x v="5"/>
    <s v="CAD"/>
    <n v="1427775414"/>
    <n v="1425187014"/>
    <b v="0"/>
    <x v="244"/>
    <n v="202.85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3"/>
    <x v="0"/>
    <x v="1"/>
    <s v="GBP"/>
    <n v="1482321030"/>
    <n v="1477133430"/>
    <b v="0"/>
    <x v="82"/>
    <n v="26"/>
    <b v="1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15"/>
    <x v="0"/>
    <x v="0"/>
    <s v="USD"/>
    <n v="1466056689"/>
    <n v="1464847089"/>
    <b v="0"/>
    <x v="10"/>
    <n v="46.05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41"/>
    <x v="0"/>
    <x v="6"/>
    <s v="EUR"/>
    <n v="1446062040"/>
    <n v="1445109822"/>
    <b v="0"/>
    <x v="25"/>
    <n v="51"/>
    <b v="1"/>
    <x v="1"/>
    <x v="6"/>
  </r>
  <r>
    <n v="3666"/>
    <s v="Israel LÃ³pez @ Ojai Playwrights Conference"/>
    <s v="Artistic Internship @ Ojai Playwrights Conference"/>
    <x v="38"/>
    <n v="1200"/>
    <x v="8"/>
    <x v="0"/>
    <x v="0"/>
    <s v="USD"/>
    <n v="1406185200"/>
    <n v="1404337382"/>
    <b v="0"/>
    <x v="44"/>
    <n v="31.58"/>
    <b v="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33"/>
    <x v="0"/>
    <x v="1"/>
    <s v="GBP"/>
    <n v="1437261419"/>
    <n v="1434669419"/>
    <b v="0"/>
    <x v="6"/>
    <n v="53.36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3"/>
    <x v="0"/>
    <x v="0"/>
    <s v="USD"/>
    <n v="1437676380"/>
    <n v="1435670452"/>
    <b v="0"/>
    <x v="33"/>
    <n v="36.96"/>
    <b v="1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178"/>
    <x v="0"/>
    <x v="1"/>
    <s v="GBP"/>
    <n v="1434039137"/>
    <n v="1431447137"/>
    <b v="0"/>
    <x v="57"/>
    <n v="81.290000000000006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5"/>
    <x v="0"/>
    <x v="1"/>
    <s v="GBP"/>
    <n v="1433113200"/>
    <n v="1431951611"/>
    <b v="0"/>
    <x v="8"/>
    <n v="20.079999999999998"/>
    <b v="1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7"/>
    <x v="0"/>
    <x v="0"/>
    <s v="USD"/>
    <n v="1405915140"/>
    <n v="1404140667"/>
    <b v="0"/>
    <x v="244"/>
    <n v="88.25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21"/>
    <x v="0"/>
    <x v="1"/>
    <s v="GBP"/>
    <n v="1411771384"/>
    <n v="1409179384"/>
    <b v="0"/>
    <x v="7"/>
    <n v="53.44"/>
    <b v="1"/>
    <x v="1"/>
    <x v="6"/>
  </r>
  <r>
    <n v="3673"/>
    <s v="CHILD Z"/>
    <s v="Zoe is a teenage girl growing up in a deeply disturbing society. If those paid to protect her aren't listening, then who is?"/>
    <x v="23"/>
    <n v="4545"/>
    <x v="35"/>
    <x v="0"/>
    <x v="1"/>
    <s v="GBP"/>
    <n v="1415191920"/>
    <n v="1412233497"/>
    <b v="0"/>
    <x v="229"/>
    <n v="39.869999999999997"/>
    <b v="1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8"/>
    <x v="0"/>
    <x v="12"/>
    <s v="EUR"/>
    <n v="1472936229"/>
    <n v="1467752229"/>
    <b v="0"/>
    <x v="162"/>
    <n v="145.16"/>
    <b v="1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49"/>
    <x v="0"/>
    <x v="1"/>
    <s v="GBP"/>
    <n v="1463353200"/>
    <n v="1462285182"/>
    <b v="0"/>
    <x v="83"/>
    <n v="23.3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32"/>
    <x v="0"/>
    <x v="0"/>
    <s v="USD"/>
    <n v="1410550484"/>
    <n v="1408995284"/>
    <b v="0"/>
    <x v="38"/>
    <n v="64.38"/>
    <b v="1"/>
    <x v="1"/>
    <x v="6"/>
  </r>
  <r>
    <n v="3677"/>
    <s v="Goldfish Memory Productions"/>
    <s v="Goldfish Memory Productions seeks at least $12,000 to begin their first 3 professional projects."/>
    <x v="14"/>
    <n v="12348.5"/>
    <x v="33"/>
    <x v="0"/>
    <x v="0"/>
    <s v="USD"/>
    <n v="1404359940"/>
    <n v="1402580818"/>
    <b v="0"/>
    <x v="473"/>
    <n v="62.05"/>
    <b v="1"/>
    <x v="1"/>
    <x v="6"/>
  </r>
  <r>
    <n v="3678"/>
    <s v="Some big Some bang"/>
    <s v="The Ugly Collective takes Some big Some bang to the Underbelly Venues at the Edinburgh Fringe!"/>
    <x v="13"/>
    <n v="2050"/>
    <x v="33"/>
    <x v="0"/>
    <x v="1"/>
    <s v="GBP"/>
    <n v="1433076298"/>
    <n v="1430052298"/>
    <b v="0"/>
    <x v="162"/>
    <n v="66.13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5"/>
    <x v="0"/>
    <x v="0"/>
    <s v="USD"/>
    <n v="1404190740"/>
    <n v="1401214581"/>
    <b v="0"/>
    <x v="209"/>
    <n v="73.400000000000006"/>
    <b v="1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40"/>
    <x v="0"/>
    <x v="0"/>
    <s v="USD"/>
    <n v="1475664834"/>
    <n v="1473850434"/>
    <b v="0"/>
    <x v="69"/>
    <n v="99.5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20"/>
    <x v="0"/>
    <x v="0"/>
    <s v="USD"/>
    <n v="1452872290"/>
    <n v="1452008290"/>
    <b v="0"/>
    <x v="59"/>
    <n v="62.17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86"/>
    <x v="0"/>
    <x v="0"/>
    <s v="USD"/>
    <n v="1402901940"/>
    <n v="1399998418"/>
    <b v="0"/>
    <x v="85"/>
    <n v="62.33"/>
    <b v="1"/>
    <x v="1"/>
    <x v="6"/>
  </r>
  <r>
    <n v="3683"/>
    <s v="A Krumpus Story - World Premiere"/>
    <s v="A Krumpus Story is a dark holiday comedy for anyone who wants a little more spice in their holiday fare."/>
    <x v="8"/>
    <n v="3880"/>
    <x v="38"/>
    <x v="0"/>
    <x v="0"/>
    <s v="USD"/>
    <n v="1476931696"/>
    <n v="1474339696"/>
    <b v="0"/>
    <x v="36"/>
    <n v="58.79"/>
    <b v="1"/>
    <x v="1"/>
    <x v="6"/>
  </r>
  <r>
    <n v="3684"/>
    <s v="Cassiopeia"/>
    <s v="Thespis Theater Festival presents Cassiopeia: A romantic tale of a bride finding her way to her unknown groom before it is too late."/>
    <x v="47"/>
    <n v="1043"/>
    <x v="86"/>
    <x v="0"/>
    <x v="0"/>
    <s v="USD"/>
    <n v="1441167586"/>
    <n v="1438575586"/>
    <b v="0"/>
    <x v="23"/>
    <n v="45.35"/>
    <b v="1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6"/>
    <x v="0"/>
    <x v="0"/>
    <s v="USD"/>
    <n v="1400533200"/>
    <n v="1398348859"/>
    <b v="0"/>
    <x v="149"/>
    <n v="41.94"/>
    <b v="1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7"/>
    <x v="0"/>
    <x v="0"/>
    <s v="USD"/>
    <n v="1440820740"/>
    <n v="1439567660"/>
    <b v="0"/>
    <x v="79"/>
    <n v="59.17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8"/>
    <x v="0"/>
    <x v="0"/>
    <s v="USD"/>
    <n v="1403846055"/>
    <n v="1401254055"/>
    <b v="0"/>
    <x v="20"/>
    <n v="200.49"/>
    <b v="1"/>
    <x v="1"/>
    <x v="6"/>
  </r>
  <r>
    <n v="3688"/>
    <s v="The Tulip Tree 2014"/>
    <s v="The Tulip Tree is a project I have been passionate about for 5 years. It is an unforgettable story that has never been told."/>
    <x v="9"/>
    <n v="3275"/>
    <x v="15"/>
    <x v="0"/>
    <x v="1"/>
    <s v="GBP"/>
    <n v="1407524004"/>
    <n v="1404932004"/>
    <b v="0"/>
    <x v="70"/>
    <n v="83.97"/>
    <b v="1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90"/>
    <x v="0"/>
    <x v="0"/>
    <s v="USD"/>
    <n v="1434925500"/>
    <n v="1432410639"/>
    <b v="0"/>
    <x v="95"/>
    <n v="57.26"/>
    <b v="1"/>
    <x v="1"/>
    <x v="6"/>
  </r>
  <r>
    <n v="3690"/>
    <s v="We Rise"/>
    <s v="A play honoring the lives and legacies of the activists and those remembered at the 1992 ACT UP Ashes Action at The White House"/>
    <x v="15"/>
    <n v="1800"/>
    <x v="28"/>
    <x v="0"/>
    <x v="0"/>
    <s v="USD"/>
    <n v="1417101683"/>
    <n v="1414506083"/>
    <b v="0"/>
    <x v="162"/>
    <n v="58.06"/>
    <b v="1"/>
    <x v="1"/>
    <x v="6"/>
  </r>
  <r>
    <n v="3691"/>
    <s v="Most Dangerous Man in America (WEB DuBois) by Amiri  Baraka"/>
    <s v="World Premiere of last play written by Amiri Baraka"/>
    <x v="79"/>
    <n v="51184"/>
    <x v="30"/>
    <x v="0"/>
    <x v="0"/>
    <s v="USD"/>
    <n v="1425272340"/>
    <n v="1421426929"/>
    <b v="0"/>
    <x v="220"/>
    <n v="186.8"/>
    <b v="1"/>
    <x v="1"/>
    <x v="6"/>
  </r>
  <r>
    <n v="3692"/>
    <s v="An Evening With Durang"/>
    <s v="Help us independently produce two great comedies by Christopher Durang."/>
    <x v="28"/>
    <n v="1260"/>
    <x v="9"/>
    <x v="0"/>
    <x v="0"/>
    <s v="USD"/>
    <n v="1411084800"/>
    <n v="1410304179"/>
    <b v="0"/>
    <x v="57"/>
    <n v="74.12"/>
    <b v="1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32"/>
    <x v="0"/>
    <x v="1"/>
    <s v="GBP"/>
    <n v="1448922600"/>
    <n v="1446352529"/>
    <b v="0"/>
    <x v="25"/>
    <n v="30.71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13"/>
    <x v="0"/>
    <x v="0"/>
    <s v="USD"/>
    <n v="1465178400"/>
    <n v="1461985967"/>
    <b v="0"/>
    <x v="65"/>
    <n v="62.67"/>
    <b v="1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8"/>
    <x v="0"/>
    <x v="0"/>
    <s v="USD"/>
    <n v="1421009610"/>
    <n v="1419281610"/>
    <b v="0"/>
    <x v="51"/>
    <n v="121.36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19"/>
    <x v="0"/>
    <x v="1"/>
    <s v="GBP"/>
    <n v="1423838916"/>
    <n v="1418654916"/>
    <b v="0"/>
    <x v="76"/>
    <n v="39.74"/>
    <b v="1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29"/>
    <x v="0"/>
    <x v="1"/>
    <s v="GBP"/>
    <n v="1462878648"/>
    <n v="1461064248"/>
    <b v="0"/>
    <x v="209"/>
    <n v="72"/>
    <b v="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38"/>
    <x v="0"/>
    <x v="0"/>
    <s v="USD"/>
    <n v="1456946487"/>
    <n v="1454354487"/>
    <b v="0"/>
    <x v="327"/>
    <n v="40.630000000000003"/>
    <b v="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7"/>
    <x v="0"/>
    <x v="0"/>
    <s v="USD"/>
    <n v="1413383216"/>
    <n v="1410791216"/>
    <b v="0"/>
    <x v="244"/>
    <n v="63"/>
    <b v="1"/>
    <x v="1"/>
    <x v="6"/>
  </r>
  <r>
    <n v="3700"/>
    <s v="Generations (Senior Project)"/>
    <s v="Help me produce the play I have written for my senior project!"/>
    <x v="2"/>
    <n v="606"/>
    <x v="10"/>
    <x v="0"/>
    <x v="0"/>
    <s v="USD"/>
    <n v="1412092800"/>
    <n v="1409493800"/>
    <b v="0"/>
    <x v="59"/>
    <n v="33.67"/>
    <b v="1"/>
    <x v="1"/>
    <x v="6"/>
  </r>
  <r>
    <n v="3701"/>
    <s v="Dog Show"/>
    <s v="Part-silent film, part-thriller, Dog Show sees four actors play a community of dogs and their owners. One autumn, a killer strikes."/>
    <x v="15"/>
    <n v="1505"/>
    <x v="8"/>
    <x v="0"/>
    <x v="1"/>
    <s v="GBP"/>
    <n v="1433422793"/>
    <n v="1430830793"/>
    <b v="0"/>
    <x v="70"/>
    <n v="38.590000000000003"/>
    <b v="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15"/>
    <x v="0"/>
    <x v="1"/>
    <s v="GBP"/>
    <n v="1468191540"/>
    <n v="1464958484"/>
    <b v="0"/>
    <x v="64"/>
    <n v="155.94999999999999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4"/>
    <x v="0"/>
    <x v="0"/>
    <s v="USD"/>
    <n v="1471071540"/>
    <n v="1467720388"/>
    <b v="0"/>
    <x v="209"/>
    <n v="43.2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104"/>
    <x v="0"/>
    <x v="1"/>
    <s v="GBP"/>
    <n v="1464712394"/>
    <n v="1459528394"/>
    <b v="0"/>
    <x v="74"/>
    <n v="15.15"/>
    <b v="1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33"/>
    <x v="0"/>
    <x v="0"/>
    <s v="USD"/>
    <n v="1403546400"/>
    <n v="1401714114"/>
    <b v="0"/>
    <x v="2"/>
    <n v="83.57"/>
    <b v="1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10"/>
    <x v="0"/>
    <x v="0"/>
    <s v="USD"/>
    <n v="1410558949"/>
    <n v="1409262949"/>
    <b v="0"/>
    <x v="62"/>
    <n v="140"/>
    <b v="1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362"/>
    <x v="0"/>
    <x v="0"/>
    <s v="USD"/>
    <n v="1469165160"/>
    <n v="1467335378"/>
    <b v="0"/>
    <x v="23"/>
    <n v="80.87"/>
    <b v="1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126"/>
    <x v="0"/>
    <x v="0"/>
    <s v="USD"/>
    <n v="1404444286"/>
    <n v="1403234686"/>
    <b v="0"/>
    <x v="70"/>
    <n v="53.85"/>
    <b v="1"/>
    <x v="1"/>
    <x v="6"/>
  </r>
  <r>
    <n v="3709"/>
    <s v="The Ruby Darlings Show"/>
    <s v="The filthily talented Ruby and Darling, take you on a raunch-tastic musical discovery of life with a vagina. #sayno"/>
    <x v="28"/>
    <n v="1082.5"/>
    <x v="29"/>
    <x v="0"/>
    <x v="1"/>
    <s v="GBP"/>
    <n v="1403715546"/>
    <n v="1401123546"/>
    <b v="0"/>
    <x v="2"/>
    <n v="30.93"/>
    <b v="1"/>
    <x v="1"/>
    <x v="6"/>
  </r>
  <r>
    <n v="3710"/>
    <s v="&quot;Loving Alanis&quot; Rocky Mountain Regional Premier"/>
    <s v="A comedy about, life, death, men, women, and the power of a good Kegel."/>
    <x v="46"/>
    <n v="1835"/>
    <x v="48"/>
    <x v="0"/>
    <x v="0"/>
    <s v="USD"/>
    <n v="1428068988"/>
    <n v="1425908988"/>
    <b v="0"/>
    <x v="74"/>
    <n v="67.959999999999994"/>
    <b v="1"/>
    <x v="1"/>
    <x v="6"/>
  </r>
  <r>
    <n v="3711"/>
    <s v="The Youth Shakespeare Project 2014"/>
    <s v="Two teachers and twenty kids bring one of Shakespeare's plays to life!"/>
    <x v="2"/>
    <n v="570"/>
    <x v="35"/>
    <x v="0"/>
    <x v="0"/>
    <s v="USD"/>
    <n v="1402848000"/>
    <n v="1400606573"/>
    <b v="0"/>
    <x v="64"/>
    <n v="27.14"/>
    <b v="1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224"/>
    <x v="0"/>
    <x v="0"/>
    <s v="USD"/>
    <n v="1433055540"/>
    <n v="1431230867"/>
    <b v="0"/>
    <x v="201"/>
    <n v="110.87"/>
    <b v="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21"/>
    <x v="0"/>
    <x v="0"/>
    <s v="USD"/>
    <n v="1465062166"/>
    <n v="1463334166"/>
    <b v="0"/>
    <x v="10"/>
    <n v="106.84"/>
    <b v="1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21"/>
    <x v="0"/>
    <x v="0"/>
    <s v="USD"/>
    <n v="1432612740"/>
    <n v="1429881667"/>
    <b v="0"/>
    <x v="174"/>
    <n v="105.52"/>
    <b v="1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33"/>
    <x v="0"/>
    <x v="1"/>
    <s v="GBP"/>
    <n v="1427806320"/>
    <n v="1422834819"/>
    <b v="0"/>
    <x v="74"/>
    <n v="132.96"/>
    <b v="1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94"/>
    <x v="0"/>
    <x v="0"/>
    <s v="USD"/>
    <n v="1453411109"/>
    <n v="1450819109"/>
    <b v="0"/>
    <x v="54"/>
    <n v="51.92"/>
    <b v="1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7"/>
    <x v="0"/>
    <x v="1"/>
    <s v="GBP"/>
    <n v="1431204449"/>
    <n v="1428526049"/>
    <b v="0"/>
    <x v="62"/>
    <n v="310"/>
    <b v="1"/>
    <x v="1"/>
    <x v="6"/>
  </r>
  <r>
    <n v="3718"/>
    <s v="PUNK ROCK"/>
    <s v="William Carlisle has the world at his feet but its weight on his shoulders. He is intelligent, articulate and fucked."/>
    <x v="2"/>
    <n v="1197"/>
    <x v="366"/>
    <x v="0"/>
    <x v="1"/>
    <s v="GBP"/>
    <n v="1425057075"/>
    <n v="1422465075"/>
    <b v="0"/>
    <x v="67"/>
    <n v="26.02"/>
    <b v="1"/>
    <x v="1"/>
    <x v="6"/>
  </r>
  <r>
    <n v="3719"/>
    <s v="Corium"/>
    <s v="A new piece of physical theatre about love, regret and longing."/>
    <x v="48"/>
    <n v="420"/>
    <x v="367"/>
    <x v="0"/>
    <x v="1"/>
    <s v="GBP"/>
    <n v="1434994266"/>
    <n v="1432402266"/>
    <b v="0"/>
    <x v="80"/>
    <n v="105"/>
    <b v="1"/>
    <x v="1"/>
    <x v="6"/>
  </r>
  <r>
    <n v="3720"/>
    <s v="Lakotas and the American Theatre"/>
    <s v="Breaking the American Indian stereotype in the American Theatre."/>
    <x v="126"/>
    <n v="3449"/>
    <x v="2"/>
    <x v="0"/>
    <x v="0"/>
    <s v="USD"/>
    <n v="1435881006"/>
    <n v="1433980206"/>
    <b v="0"/>
    <x v="244"/>
    <n v="86.23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7"/>
    <x v="0"/>
    <x v="0"/>
    <s v="USD"/>
    <n v="1415230084"/>
    <n v="1413412084"/>
    <b v="0"/>
    <x v="34"/>
    <n v="114.55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38"/>
    <x v="0"/>
    <x v="5"/>
    <s v="CAD"/>
    <n v="1455231540"/>
    <n v="1452614847"/>
    <b v="0"/>
    <x v="2"/>
    <n v="47.66"/>
    <b v="1"/>
    <x v="1"/>
    <x v="6"/>
  </r>
  <r>
    <n v="3723"/>
    <s v="Beauty and the Beast"/>
    <s v="Saltmine Theatre Company present Beauty and the Beast:"/>
    <x v="37"/>
    <n v="4592"/>
    <x v="21"/>
    <x v="0"/>
    <x v="1"/>
    <s v="GBP"/>
    <n v="1417374262"/>
    <n v="1414778662"/>
    <b v="0"/>
    <x v="287"/>
    <n v="72.89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33"/>
    <x v="0"/>
    <x v="1"/>
    <s v="GBP"/>
    <n v="1462402800"/>
    <n v="1459856860"/>
    <b v="0"/>
    <x v="30"/>
    <n v="49.55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37"/>
    <x v="0"/>
    <x v="1"/>
    <s v="GBP"/>
    <n v="1455831000"/>
    <n v="1454366467"/>
    <b v="0"/>
    <x v="41"/>
    <n v="25.4"/>
    <b v="1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368"/>
    <x v="0"/>
    <x v="0"/>
    <s v="USD"/>
    <n v="1461963600"/>
    <n v="1459567371"/>
    <b v="0"/>
    <x v="67"/>
    <n v="62.59"/>
    <b v="1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7"/>
    <x v="0"/>
    <x v="0"/>
    <s v="USD"/>
    <n v="1476939300"/>
    <n v="1474273294"/>
    <b v="0"/>
    <x v="51"/>
    <n v="61.06"/>
    <b v="1"/>
    <x v="1"/>
    <x v="6"/>
  </r>
  <r>
    <n v="3728"/>
    <s v="Bare Bones Shakespeare 2015-16 Season"/>
    <s v="Bare Bones Shakespeare's first season will start with a DFW school touring show: Romeo and Juliet."/>
    <x v="22"/>
    <n v="1862"/>
    <x v="114"/>
    <x v="2"/>
    <x v="0"/>
    <s v="USD"/>
    <n v="1439957176"/>
    <n v="1437365176"/>
    <b v="0"/>
    <x v="162"/>
    <n v="60.06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113"/>
    <x v="2"/>
    <x v="0"/>
    <s v="USD"/>
    <n v="1427082912"/>
    <n v="1423198512"/>
    <b v="0"/>
    <x v="81"/>
    <n v="72.400000000000006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54"/>
    <x v="2"/>
    <x v="0"/>
    <s v="USD"/>
    <n v="1439828159"/>
    <n v="1437236159"/>
    <b v="0"/>
    <x v="29"/>
    <n v="100"/>
    <b v="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57"/>
    <x v="2"/>
    <x v="0"/>
    <s v="USD"/>
    <n v="1420860180"/>
    <n v="1418234646"/>
    <b v="0"/>
    <x v="8"/>
    <n v="51.67"/>
    <b v="0"/>
    <x v="1"/>
    <x v="6"/>
  </r>
  <r>
    <n v="3732"/>
    <s v="Elektra Bekent - Afstudeervoorstelling"/>
    <s v="Mijn solo voorstelling gaat over Elektra (Sophokles) en hoe zij als jongere alles beleeft en meemaakt!"/>
    <x v="16"/>
    <n v="131"/>
    <x v="77"/>
    <x v="2"/>
    <x v="9"/>
    <s v="EUR"/>
    <n v="1422100800"/>
    <n v="1416932133"/>
    <b v="0"/>
    <x v="80"/>
    <n v="32.75"/>
    <b v="0"/>
    <x v="1"/>
    <x v="6"/>
  </r>
  <r>
    <n v="3733"/>
    <s v="laughter in the hood"/>
    <s v="want to donate tickets to residents who live in the community that cant afford the 35.00 price of ticket"/>
    <x v="15"/>
    <n v="0"/>
    <x v="50"/>
    <x v="2"/>
    <x v="0"/>
    <s v="USD"/>
    <n v="1429396200"/>
    <n v="1428539708"/>
    <b v="0"/>
    <x v="78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58"/>
    <x v="2"/>
    <x v="0"/>
    <s v="USD"/>
    <n v="1432589896"/>
    <n v="1427405896"/>
    <b v="0"/>
    <x v="63"/>
    <n v="61"/>
    <b v="0"/>
    <x v="1"/>
    <x v="6"/>
  </r>
  <r>
    <n v="3735"/>
    <s v="Women Beware Women"/>
    <s v="Young Actor's taking on a Jacobean tragedy. Family, betrayal, love, lust, sex and death."/>
    <x v="324"/>
    <n v="20"/>
    <x v="55"/>
    <x v="2"/>
    <x v="1"/>
    <s v="GBP"/>
    <n v="1432831089"/>
    <n v="1430239089"/>
    <b v="0"/>
    <x v="84"/>
    <n v="10"/>
    <b v="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60"/>
    <x v="2"/>
    <x v="1"/>
    <s v="GBP"/>
    <n v="1427133600"/>
    <n v="1423847093"/>
    <b v="0"/>
    <x v="29"/>
    <n v="10"/>
    <b v="0"/>
    <x v="1"/>
    <x v="6"/>
  </r>
  <r>
    <n v="3737"/>
    <s v="Measure For Measure"/>
    <s v="The ASU Theatre and Shakespeare Club presents Measure For Measure directed by Jordyn Ochser."/>
    <x v="176"/>
    <n v="150"/>
    <x v="70"/>
    <x v="2"/>
    <x v="0"/>
    <s v="USD"/>
    <n v="1447311540"/>
    <n v="1445358903"/>
    <b v="0"/>
    <x v="80"/>
    <n v="37.5"/>
    <b v="0"/>
    <x v="1"/>
    <x v="6"/>
  </r>
  <r>
    <n v="3738"/>
    <s v="'GULF' - a new play by PIVOT THEATRE"/>
    <s v="A filmic, fast-paced exploration of trust, making its debut at Camden People's Theatre this July."/>
    <x v="15"/>
    <n v="270"/>
    <x v="82"/>
    <x v="2"/>
    <x v="1"/>
    <s v="GBP"/>
    <n v="1405461600"/>
    <n v="1403562705"/>
    <b v="0"/>
    <x v="79"/>
    <n v="45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68"/>
    <x v="2"/>
    <x v="1"/>
    <s v="GBP"/>
    <n v="1468752468"/>
    <n v="1467024468"/>
    <b v="0"/>
    <x v="22"/>
    <n v="100.63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82"/>
    <x v="2"/>
    <x v="0"/>
    <s v="USD"/>
    <n v="1407808438"/>
    <n v="1405217355"/>
    <b v="0"/>
    <x v="25"/>
    <n v="25.57"/>
    <b v="0"/>
    <x v="1"/>
    <x v="6"/>
  </r>
  <r>
    <n v="3741"/>
    <s v="Open House Theater"/>
    <s v="A small community with a love for theater would like to continue. Help the children of this community continue."/>
    <x v="22"/>
    <n v="0"/>
    <x v="50"/>
    <x v="2"/>
    <x v="0"/>
    <s v="USD"/>
    <n v="1450389950"/>
    <n v="1447797950"/>
    <b v="0"/>
    <x v="78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53"/>
    <x v="2"/>
    <x v="0"/>
    <s v="USD"/>
    <n v="1409980144"/>
    <n v="1407388144"/>
    <b v="0"/>
    <x v="80"/>
    <n v="25"/>
    <b v="0"/>
    <x v="1"/>
    <x v="6"/>
  </r>
  <r>
    <n v="3743"/>
    <s v="Down the Mississippi"/>
    <s v="I'm taking the Adventures of Huckleberry Finn puppet show down the Mississippi River!"/>
    <x v="41"/>
    <n v="0"/>
    <x v="50"/>
    <x v="2"/>
    <x v="0"/>
    <s v="USD"/>
    <n v="1404406964"/>
    <n v="1401814964"/>
    <b v="0"/>
    <x v="78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50"/>
    <x v="2"/>
    <x v="0"/>
    <s v="USD"/>
    <n v="1404532740"/>
    <n v="1401823952"/>
    <b v="0"/>
    <x v="78"/>
    <n v="0"/>
    <b v="0"/>
    <x v="1"/>
    <x v="6"/>
  </r>
  <r>
    <n v="3745"/>
    <s v="Tyke Theatre Web Show"/>
    <s v="Tyke wants to expand her puppet theater show to weekly online web shows and is looking for backers."/>
    <x v="213"/>
    <n v="10"/>
    <x v="54"/>
    <x v="2"/>
    <x v="0"/>
    <s v="USD"/>
    <n v="1407689102"/>
    <n v="1405097102"/>
    <b v="0"/>
    <x v="29"/>
    <n v="10"/>
    <b v="0"/>
    <x v="1"/>
    <x v="6"/>
  </r>
  <r>
    <n v="3746"/>
    <s v="Stage Play Production - &quot;I Love You to Death&quot;"/>
    <s v="Generational curses CAN be broken...right?"/>
    <x v="0"/>
    <n v="202"/>
    <x v="53"/>
    <x v="2"/>
    <x v="0"/>
    <s v="USD"/>
    <n v="1475918439"/>
    <n v="1473326439"/>
    <b v="0"/>
    <x v="29"/>
    <n v="202"/>
    <b v="0"/>
    <x v="1"/>
    <x v="6"/>
  </r>
  <r>
    <n v="3747"/>
    <s v="Counting Stars"/>
    <s v="The world premiere of an astonishing new play by acclaimed writer Atiha Sen Gupta."/>
    <x v="30"/>
    <n v="25"/>
    <x v="60"/>
    <x v="2"/>
    <x v="1"/>
    <s v="GBP"/>
    <n v="1436137140"/>
    <n v="1433833896"/>
    <b v="0"/>
    <x v="29"/>
    <n v="25"/>
    <b v="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3"/>
    <x v="0"/>
    <x v="0"/>
    <s v="USD"/>
    <n v="1455602340"/>
    <n v="1453827436"/>
    <b v="0"/>
    <x v="47"/>
    <n v="99.54"/>
    <b v="1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2"/>
    <x v="0"/>
    <x v="0"/>
    <s v="USD"/>
    <n v="1461902340"/>
    <n v="1459220588"/>
    <b v="0"/>
    <x v="63"/>
    <n v="75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8"/>
    <x v="0"/>
    <x v="0"/>
    <s v="USD"/>
    <n v="1423555140"/>
    <n v="1421105608"/>
    <b v="0"/>
    <x v="33"/>
    <n v="215.25"/>
    <b v="1"/>
    <x v="1"/>
    <x v="40"/>
  </r>
  <r>
    <n v="3751"/>
    <s v="GGC Productions 2016"/>
    <s v="I will be performing in TWO productions to kick off the 2016 season. NEED HELP TO FUND THESE GREAT SHOWS!"/>
    <x v="28"/>
    <n v="1326"/>
    <x v="18"/>
    <x v="0"/>
    <x v="0"/>
    <s v="USD"/>
    <n v="1459641073"/>
    <n v="1454460673"/>
    <b v="0"/>
    <x v="202"/>
    <n v="120.55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40"/>
    <x v="0"/>
    <x v="1"/>
    <s v="GBP"/>
    <n v="1476651600"/>
    <n v="1473189335"/>
    <b v="0"/>
    <x v="41"/>
    <n v="37.67"/>
    <b v="1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33"/>
    <x v="0"/>
    <x v="0"/>
    <s v="USD"/>
    <n v="1433289600"/>
    <n v="1430768800"/>
    <b v="0"/>
    <x v="209"/>
    <n v="172.23"/>
    <b v="1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28"/>
    <x v="0"/>
    <x v="0"/>
    <s v="USD"/>
    <n v="1406350740"/>
    <n v="1403125737"/>
    <b v="0"/>
    <x v="74"/>
    <n v="111.11"/>
    <b v="1"/>
    <x v="1"/>
    <x v="40"/>
  </r>
  <r>
    <n v="3755"/>
    <s v="Retro Rhapsody"/>
    <s v="We have formed an innovative company that aims to create musical comedic performances suitable for a range of venues."/>
    <x v="131"/>
    <n v="713"/>
    <x v="22"/>
    <x v="0"/>
    <x v="1"/>
    <s v="GBP"/>
    <n v="1460753307"/>
    <n v="1458161307"/>
    <b v="0"/>
    <x v="33"/>
    <n v="25.46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7"/>
    <x v="0"/>
    <x v="0"/>
    <s v="USD"/>
    <n v="1402515198"/>
    <n v="1399923198"/>
    <b v="0"/>
    <x v="57"/>
    <n v="267.64999999999998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15"/>
    <x v="0"/>
    <x v="0"/>
    <s v="USD"/>
    <n v="1417465515"/>
    <n v="1415737515"/>
    <b v="0"/>
    <x v="133"/>
    <n v="75.959999999999994"/>
    <b v="1"/>
    <x v="1"/>
    <x v="40"/>
  </r>
  <r>
    <n v="3758"/>
    <s v="Luigi's Ladies"/>
    <s v="LUIGI'S LADIES: an original one-woman musical comedy"/>
    <x v="15"/>
    <n v="1535"/>
    <x v="21"/>
    <x v="0"/>
    <x v="0"/>
    <s v="USD"/>
    <n v="1400475600"/>
    <n v="1397819938"/>
    <b v="0"/>
    <x v="55"/>
    <n v="59.04"/>
    <b v="1"/>
    <x v="1"/>
    <x v="40"/>
  </r>
  <r>
    <n v="3759"/>
    <s v="Pared Down Productions"/>
    <s v="A production company specializing in small-scale musicals"/>
    <x v="23"/>
    <n v="4409.7700000000004"/>
    <x v="5"/>
    <x v="0"/>
    <x v="0"/>
    <s v="USD"/>
    <n v="1440556553"/>
    <n v="1435372553"/>
    <b v="0"/>
    <x v="106"/>
    <n v="50.11"/>
    <b v="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7"/>
    <x v="0"/>
    <x v="0"/>
    <s v="USD"/>
    <n v="1399293386"/>
    <n v="1397133386"/>
    <b v="0"/>
    <x v="110"/>
    <n v="55.5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8"/>
    <x v="0"/>
    <x v="1"/>
    <s v="GBP"/>
    <n v="1439247600"/>
    <n v="1434625937"/>
    <b v="0"/>
    <x v="83"/>
    <n v="166.67"/>
    <b v="1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6"/>
    <x v="0"/>
    <x v="1"/>
    <s v="GBP"/>
    <n v="1438543889"/>
    <n v="1436383889"/>
    <b v="0"/>
    <x v="33"/>
    <n v="47.43"/>
    <b v="1"/>
    <x v="1"/>
    <x v="40"/>
  </r>
  <r>
    <n v="3763"/>
    <s v="[title of show] â€” The Chicago Storefront Premiere"/>
    <s v="A musical about two guys writing a musical about...two guys writing a musical."/>
    <x v="10"/>
    <n v="5000"/>
    <x v="8"/>
    <x v="0"/>
    <x v="0"/>
    <s v="USD"/>
    <n v="1427907626"/>
    <n v="1425319226"/>
    <b v="0"/>
    <x v="99"/>
    <n v="64.94"/>
    <b v="1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8"/>
    <x v="0"/>
    <x v="0"/>
    <s v="USD"/>
    <n v="1464482160"/>
    <n v="1462824832"/>
    <b v="0"/>
    <x v="74"/>
    <n v="55.56"/>
    <b v="1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40"/>
    <x v="0"/>
    <x v="0"/>
    <s v="USD"/>
    <n v="1406745482"/>
    <n v="1404153482"/>
    <b v="0"/>
    <x v="329"/>
    <n v="74.22"/>
    <b v="1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33"/>
    <x v="0"/>
    <x v="0"/>
    <s v="USD"/>
    <n v="1404360045"/>
    <n v="1401336045"/>
    <b v="0"/>
    <x v="93"/>
    <n v="106.93"/>
    <b v="1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16"/>
    <x v="0"/>
    <x v="0"/>
    <s v="USD"/>
    <n v="1425185940"/>
    <n v="1423960097"/>
    <b v="0"/>
    <x v="66"/>
    <n v="41.7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29"/>
    <x v="0"/>
    <x v="0"/>
    <s v="USD"/>
    <n v="1402594090"/>
    <n v="1400002090"/>
    <b v="0"/>
    <x v="6"/>
    <n v="74.239999999999995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8"/>
    <x v="0"/>
    <x v="0"/>
    <s v="USD"/>
    <n v="1460730079"/>
    <n v="1458138079"/>
    <b v="0"/>
    <x v="41"/>
    <n v="73.33"/>
    <b v="1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8"/>
    <x v="0"/>
    <x v="1"/>
    <s v="GBP"/>
    <n v="1434234010"/>
    <n v="1431642010"/>
    <b v="0"/>
    <x v="9"/>
    <n v="100"/>
    <b v="1"/>
    <x v="1"/>
    <x v="40"/>
  </r>
  <r>
    <n v="3771"/>
    <s v="COME OUT SWINGIN'!"/>
    <s v="I would like to make a demo recording of six songs from COME OUT SWINGIN'!"/>
    <x v="28"/>
    <n v="1460"/>
    <x v="91"/>
    <x v="0"/>
    <x v="0"/>
    <s v="USD"/>
    <n v="1463529600"/>
    <n v="1462307652"/>
    <b v="0"/>
    <x v="44"/>
    <n v="38.42"/>
    <b v="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5"/>
    <x v="0"/>
    <x v="0"/>
    <s v="USD"/>
    <n v="1480399200"/>
    <n v="1478616506"/>
    <b v="0"/>
    <x v="51"/>
    <n v="166.97"/>
    <b v="1"/>
    <x v="1"/>
    <x v="40"/>
  </r>
  <r>
    <n v="3773"/>
    <s v="Dundee: A Hip-Hopera"/>
    <s v="A dramatic hip-hopera, inspired from monologues written by the performers."/>
    <x v="10"/>
    <n v="5410"/>
    <x v="29"/>
    <x v="0"/>
    <x v="0"/>
    <s v="USD"/>
    <n v="1479175680"/>
    <n v="1476317247"/>
    <b v="0"/>
    <x v="7"/>
    <n v="94.91"/>
    <b v="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8"/>
    <x v="0"/>
    <x v="5"/>
    <s v="CAD"/>
    <n v="1428606055"/>
    <n v="1427223655"/>
    <b v="0"/>
    <x v="20"/>
    <n v="100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8"/>
    <x v="0"/>
    <x v="0"/>
    <s v="USD"/>
    <n v="1428552000"/>
    <n v="1426199843"/>
    <b v="0"/>
    <x v="25"/>
    <n v="143.21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13"/>
    <x v="0"/>
    <x v="0"/>
    <s v="USD"/>
    <n v="1406854800"/>
    <n v="1403599778"/>
    <b v="0"/>
    <x v="225"/>
    <n v="90.82"/>
    <b v="1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1"/>
    <x v="0"/>
    <x v="0"/>
    <s v="USD"/>
    <n v="1411790400"/>
    <n v="1409884821"/>
    <b v="0"/>
    <x v="211"/>
    <n v="48.54"/>
    <b v="1"/>
    <x v="1"/>
    <x v="40"/>
  </r>
  <r>
    <n v="3778"/>
    <s v="Give a Puppet a Hand"/>
    <s v="Sponsor an AVENUE Q puppet for The Barn Players April 2015 production."/>
    <x v="262"/>
    <n v="2521"/>
    <x v="2"/>
    <x v="0"/>
    <x v="0"/>
    <s v="USD"/>
    <n v="1423942780"/>
    <n v="1418758780"/>
    <b v="0"/>
    <x v="17"/>
    <n v="70.03"/>
    <b v="1"/>
    <x v="1"/>
    <x v="40"/>
  </r>
  <r>
    <n v="3779"/>
    <s v="&quot;The Last Adam&quot; A New Musical, NYC reading"/>
    <s v="A fresh, re-telling of the Jesus story for a new generation."/>
    <x v="36"/>
    <n v="15597"/>
    <x v="3"/>
    <x v="0"/>
    <x v="0"/>
    <s v="USD"/>
    <n v="1459010340"/>
    <n v="1456421940"/>
    <b v="0"/>
    <x v="248"/>
    <n v="135.63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28"/>
    <x v="0"/>
    <x v="0"/>
    <s v="USD"/>
    <n v="1436817960"/>
    <n v="1433999785"/>
    <b v="0"/>
    <x v="209"/>
    <n v="10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5"/>
    <x v="0"/>
    <x v="0"/>
    <s v="USD"/>
    <n v="1410210685"/>
    <n v="1408050685"/>
    <b v="0"/>
    <x v="47"/>
    <n v="94.9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21"/>
    <x v="0"/>
    <x v="1"/>
    <s v="GBP"/>
    <n v="1469401200"/>
    <n v="1466887297"/>
    <b v="0"/>
    <x v="74"/>
    <n v="75.3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32"/>
    <x v="0"/>
    <x v="0"/>
    <s v="USD"/>
    <n v="1458057600"/>
    <n v="1455938520"/>
    <b v="0"/>
    <x v="54"/>
    <n v="64.45999999999999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41"/>
    <x v="0"/>
    <x v="5"/>
    <s v="CAD"/>
    <n v="1468193532"/>
    <n v="1465601532"/>
    <b v="0"/>
    <x v="73"/>
    <n v="115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298"/>
    <x v="0"/>
    <x v="1"/>
    <s v="GBP"/>
    <n v="1470132180"/>
    <n v="1467040769"/>
    <b v="0"/>
    <x v="209"/>
    <n v="100.5"/>
    <b v="1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38"/>
    <x v="0"/>
    <x v="0"/>
    <s v="USD"/>
    <n v="1464310475"/>
    <n v="1461718475"/>
    <b v="0"/>
    <x v="26"/>
    <n v="93.77"/>
    <b v="1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8"/>
    <x v="0"/>
    <x v="0"/>
    <s v="USD"/>
    <n v="1436587140"/>
    <n v="1434113406"/>
    <b v="0"/>
    <x v="73"/>
    <n v="35.1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60"/>
    <x v="2"/>
    <x v="0"/>
    <s v="USD"/>
    <n v="1450887480"/>
    <n v="1448469719"/>
    <b v="0"/>
    <x v="29"/>
    <n v="500"/>
    <b v="0"/>
    <x v="1"/>
    <x v="40"/>
  </r>
  <r>
    <n v="3789"/>
    <s v="Austen a New Musical Play"/>
    <s v="This fabulous new play explores the little known love life of England's most famous romantic novelist, Jane Austen."/>
    <x v="424"/>
    <n v="116"/>
    <x v="56"/>
    <x v="2"/>
    <x v="1"/>
    <s v="GBP"/>
    <n v="1434395418"/>
    <n v="1431630618"/>
    <b v="0"/>
    <x v="80"/>
    <n v="29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50"/>
    <x v="2"/>
    <x v="0"/>
    <s v="USD"/>
    <n v="1479834023"/>
    <n v="1477238423"/>
    <b v="0"/>
    <x v="78"/>
    <n v="0"/>
    <b v="0"/>
    <x v="1"/>
    <x v="40"/>
  </r>
  <r>
    <n v="3791"/>
    <s v="Spin! at The Cumming Playhouse"/>
    <s v="Spin! is an original musical comedy-drama presented by Blue Palm Productions."/>
    <x v="15"/>
    <n v="0"/>
    <x v="50"/>
    <x v="2"/>
    <x v="0"/>
    <s v="USD"/>
    <n v="1404664592"/>
    <n v="1399480592"/>
    <b v="0"/>
    <x v="78"/>
    <n v="0"/>
    <b v="0"/>
    <x v="1"/>
    <x v="40"/>
  </r>
  <r>
    <n v="3792"/>
    <s v="BorikÃ©n: The Show"/>
    <s v="A cultural and historic journey through Puerto Rico's music and dance!"/>
    <x v="78"/>
    <n v="35"/>
    <x v="50"/>
    <x v="2"/>
    <x v="0"/>
    <s v="USD"/>
    <n v="1436957022"/>
    <n v="1434365022"/>
    <b v="0"/>
    <x v="84"/>
    <n v="17.5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64"/>
    <x v="2"/>
    <x v="0"/>
    <s v="USD"/>
    <n v="1418769129"/>
    <n v="1416954729"/>
    <b v="0"/>
    <x v="54"/>
    <n v="17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60"/>
    <x v="2"/>
    <x v="1"/>
    <s v="GBP"/>
    <n v="1433685354"/>
    <n v="1431093354"/>
    <b v="0"/>
    <x v="29"/>
    <n v="50"/>
    <b v="0"/>
    <x v="1"/>
    <x v="40"/>
  </r>
  <r>
    <n v="3795"/>
    <s v="Duodeca"/>
    <s v="Poppin Productions are currently entering the development stage of their very first production -  &quot;Duodeca&quot;."/>
    <x v="20"/>
    <n v="10"/>
    <x v="53"/>
    <x v="2"/>
    <x v="1"/>
    <s v="GBP"/>
    <n v="1440801000"/>
    <n v="1437042490"/>
    <b v="0"/>
    <x v="84"/>
    <n v="5"/>
    <b v="0"/>
    <x v="1"/>
    <x v="40"/>
  </r>
  <r>
    <n v="3796"/>
    <s v="A Staged Reading of &quot;CALL ME TANIA&quot;"/>
    <s v="Part Psychological Thriller - Part Heartbreaking Drama - Part Spectacular Farce - 100% New American Musical Theatre"/>
    <x v="289"/>
    <n v="1"/>
    <x v="50"/>
    <x v="2"/>
    <x v="0"/>
    <s v="USD"/>
    <n v="1484354556"/>
    <n v="1479170556"/>
    <b v="0"/>
    <x v="29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369"/>
    <x v="2"/>
    <x v="0"/>
    <s v="USD"/>
    <n v="1429564165"/>
    <n v="1426972165"/>
    <b v="0"/>
    <x v="77"/>
    <n v="145.41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60"/>
    <x v="2"/>
    <x v="0"/>
    <s v="USD"/>
    <n v="1407691248"/>
    <n v="1405099248"/>
    <b v="0"/>
    <x v="81"/>
    <n v="205"/>
    <b v="0"/>
    <x v="1"/>
    <x v="40"/>
  </r>
  <r>
    <n v="3799"/>
    <s v="A Story Once Told"/>
    <s v="An original musical on it's way to the stage in Minneapolis, MN. Feel free to ask any questions."/>
    <x v="3"/>
    <n v="402"/>
    <x v="65"/>
    <x v="2"/>
    <x v="0"/>
    <s v="USD"/>
    <n v="1457734843"/>
    <n v="1455142843"/>
    <b v="0"/>
    <x v="80"/>
    <n v="100.5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65"/>
    <x v="2"/>
    <x v="0"/>
    <s v="USD"/>
    <n v="1420952340"/>
    <n v="1418146883"/>
    <b v="0"/>
    <x v="38"/>
    <n v="55.06"/>
    <b v="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114"/>
    <x v="2"/>
    <x v="0"/>
    <s v="USD"/>
    <n v="1420215216"/>
    <n v="1417536816"/>
    <b v="0"/>
    <x v="82"/>
    <n v="47.33"/>
    <b v="0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50"/>
    <x v="2"/>
    <x v="0"/>
    <s v="USD"/>
    <n v="1445482906"/>
    <n v="1442890906"/>
    <b v="0"/>
    <x v="78"/>
    <n v="0"/>
    <b v="0"/>
    <x v="1"/>
    <x v="40"/>
  </r>
  <r>
    <n v="3803"/>
    <s v="Benjamin Button the Musical Concept Album"/>
    <s v="A fully orchestrated concept album of Benjamin Button the Musical!"/>
    <x v="14"/>
    <n v="2358"/>
    <x v="68"/>
    <x v="2"/>
    <x v="0"/>
    <s v="USD"/>
    <n v="1457133568"/>
    <n v="1454541568"/>
    <b v="0"/>
    <x v="244"/>
    <n v="58.95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50"/>
    <x v="2"/>
    <x v="0"/>
    <s v="USD"/>
    <n v="1469948400"/>
    <n v="1465172024"/>
    <b v="0"/>
    <x v="78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50"/>
    <x v="2"/>
    <x v="0"/>
    <s v="USD"/>
    <n v="1411852640"/>
    <n v="1406668640"/>
    <b v="0"/>
    <x v="84"/>
    <n v="1.5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50"/>
    <x v="2"/>
    <x v="2"/>
    <s v="AUD"/>
    <n v="1404022381"/>
    <n v="1402294381"/>
    <b v="0"/>
    <x v="29"/>
    <n v="5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75"/>
    <x v="2"/>
    <x v="0"/>
    <s v="USD"/>
    <n v="1428097739"/>
    <n v="1427492939"/>
    <b v="0"/>
    <x v="82"/>
    <n v="50.56"/>
    <b v="0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8"/>
    <x v="0"/>
    <x v="1"/>
    <s v="GBP"/>
    <n v="1429955619"/>
    <n v="1424775219"/>
    <b v="0"/>
    <x v="54"/>
    <n v="41.67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7"/>
    <x v="0"/>
    <x v="1"/>
    <s v="GBP"/>
    <n v="1406761200"/>
    <n v="1402403907"/>
    <b v="0"/>
    <x v="44"/>
    <n v="53.29"/>
    <b v="1"/>
    <x v="1"/>
    <x v="6"/>
  </r>
  <r>
    <n v="3810"/>
    <s v="Romeo &amp; Juliet"/>
    <s v="Theater students of UMass present a large-scale theater collaboration that will revolutionize the way you see Shakespeare."/>
    <x v="15"/>
    <n v="1826"/>
    <x v="108"/>
    <x v="0"/>
    <x v="0"/>
    <s v="USD"/>
    <n v="1426965758"/>
    <n v="1424377358"/>
    <b v="0"/>
    <x v="55"/>
    <n v="70.23"/>
    <b v="1"/>
    <x v="1"/>
    <x v="6"/>
  </r>
  <r>
    <n v="3811"/>
    <s v="The Merchant of Venice"/>
    <s v="The University of Exeter Shakespeare Society is touring its acclaimed show The Merchant of Venice to Stratford-upon-Avon!"/>
    <x v="49"/>
    <n v="825"/>
    <x v="370"/>
    <x v="0"/>
    <x v="1"/>
    <s v="GBP"/>
    <n v="1464692400"/>
    <n v="1461769373"/>
    <b v="0"/>
    <x v="10"/>
    <n v="43.42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5"/>
    <x v="0"/>
    <x v="5"/>
    <s v="CAD"/>
    <n v="1433131140"/>
    <n v="1429120908"/>
    <b v="0"/>
    <x v="202"/>
    <n v="199.18"/>
    <b v="1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7"/>
    <x v="0"/>
    <x v="0"/>
    <s v="USD"/>
    <n v="1465940580"/>
    <n v="1462603021"/>
    <b v="0"/>
    <x v="74"/>
    <n v="78.52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49"/>
    <x v="0"/>
    <x v="0"/>
    <s v="USD"/>
    <n v="1427860740"/>
    <n v="1424727712"/>
    <b v="0"/>
    <x v="69"/>
    <n v="61.82"/>
    <b v="1"/>
    <x v="1"/>
    <x v="6"/>
  </r>
  <r>
    <n v="3815"/>
    <s v="The Canterbury Shakespeare Festival - first season"/>
    <s v="Come and help us make the Canterbury Shakespeare Festival a reality"/>
    <x v="28"/>
    <n v="1000.01"/>
    <x v="8"/>
    <x v="0"/>
    <x v="1"/>
    <s v="GBP"/>
    <n v="1440111600"/>
    <n v="1437545657"/>
    <b v="0"/>
    <x v="9"/>
    <n v="5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17"/>
    <x v="0"/>
    <x v="0"/>
    <s v="USD"/>
    <n v="1405614823"/>
    <n v="1403022823"/>
    <b v="0"/>
    <x v="77"/>
    <n v="48.34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13"/>
    <x v="0"/>
    <x v="0"/>
    <s v="USD"/>
    <n v="1445659140"/>
    <n v="1444236216"/>
    <b v="0"/>
    <x v="9"/>
    <n v="107.25"/>
    <b v="1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371"/>
    <x v="0"/>
    <x v="0"/>
    <s v="USD"/>
    <n v="1426187582"/>
    <n v="1423599182"/>
    <b v="0"/>
    <x v="73"/>
    <n v="57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6"/>
    <x v="0"/>
    <x v="0"/>
    <s v="USD"/>
    <n v="1437166920"/>
    <n v="1435554104"/>
    <b v="0"/>
    <x v="55"/>
    <n v="40.92"/>
    <b v="1"/>
    <x v="1"/>
    <x v="6"/>
  </r>
  <r>
    <n v="3820"/>
    <s v="TUSENTACK THEATRE"/>
    <s v="Tusentack Theatre is a professional theatre company providing opportunities to adults who access Mental Health Services."/>
    <x v="43"/>
    <n v="430"/>
    <x v="1"/>
    <x v="0"/>
    <x v="1"/>
    <s v="GBP"/>
    <n v="1436110717"/>
    <n v="1433518717"/>
    <b v="0"/>
    <x v="9"/>
    <n v="21.5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2"/>
    <x v="0"/>
    <x v="0"/>
    <s v="USD"/>
    <n v="1451881207"/>
    <n v="1449116407"/>
    <b v="0"/>
    <x v="67"/>
    <n v="79.54000000000000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5"/>
    <x v="0"/>
    <x v="12"/>
    <s v="EUR"/>
    <n v="1453244340"/>
    <n v="1448136417"/>
    <b v="0"/>
    <x v="88"/>
    <n v="72.38"/>
    <b v="1"/>
    <x v="1"/>
    <x v="6"/>
  </r>
  <r>
    <n v="3823"/>
    <s v="FEED"/>
    <s v="Feed, a new play by Garrett Markgraf (based on the novel by M.T. Anderson), Directed by Anna Marck at Oakland University."/>
    <x v="30"/>
    <n v="2650"/>
    <x v="6"/>
    <x v="0"/>
    <x v="0"/>
    <s v="USD"/>
    <n v="1437364740"/>
    <n v="1434405044"/>
    <b v="0"/>
    <x v="14"/>
    <n v="64.63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29"/>
    <x v="0"/>
    <x v="1"/>
    <s v="GBP"/>
    <n v="1470058860"/>
    <n v="1469026903"/>
    <b v="0"/>
    <x v="63"/>
    <n v="38.5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2"/>
    <x v="0"/>
    <x v="0"/>
    <s v="USD"/>
    <n v="1434505214"/>
    <n v="1432690814"/>
    <b v="0"/>
    <x v="72"/>
    <n v="107.57"/>
    <b v="1"/>
    <x v="1"/>
    <x v="6"/>
  </r>
  <r>
    <n v="3826"/>
    <s v="DAY OF THE DOG by Blue Sparrow Theatre Company"/>
    <s v="This is the story about the Westons. One family who live with mental illness on a daily basis."/>
    <x v="20"/>
    <n v="715"/>
    <x v="17"/>
    <x v="0"/>
    <x v="1"/>
    <s v="GBP"/>
    <n v="1430993394"/>
    <n v="1428401394"/>
    <b v="0"/>
    <x v="55"/>
    <n v="27.5"/>
    <b v="1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42"/>
    <x v="0"/>
    <x v="1"/>
    <s v="GBP"/>
    <n v="1427414400"/>
    <n v="1422656201"/>
    <b v="0"/>
    <x v="71"/>
    <n v="70.459999999999994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8"/>
    <x v="0"/>
    <x v="0"/>
    <s v="USD"/>
    <n v="1420033187"/>
    <n v="1414845587"/>
    <b v="0"/>
    <x v="33"/>
    <n v="178.57"/>
    <b v="1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8"/>
    <x v="0"/>
    <x v="0"/>
    <s v="USD"/>
    <n v="1472676371"/>
    <n v="1470948371"/>
    <b v="0"/>
    <x v="22"/>
    <n v="62.63"/>
    <b v="1"/>
    <x v="1"/>
    <x v="6"/>
  </r>
  <r>
    <n v="3830"/>
    <s v="Run Away"/>
    <s v="The Aeon Theatre company is producing another original play by Parker Hale at the Manhattan Reportory Theatre"/>
    <x v="213"/>
    <n v="225"/>
    <x v="372"/>
    <x v="0"/>
    <x v="0"/>
    <s v="USD"/>
    <n v="1464371211"/>
    <n v="1463161611"/>
    <b v="0"/>
    <x v="83"/>
    <n v="75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6"/>
    <x v="0"/>
    <x v="0"/>
    <s v="USD"/>
    <n v="1415222545"/>
    <n v="1413404545"/>
    <b v="0"/>
    <x v="82"/>
    <n v="58.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2"/>
    <x v="0"/>
    <x v="0"/>
    <s v="USD"/>
    <n v="1455936335"/>
    <n v="1452048335"/>
    <b v="0"/>
    <x v="82"/>
    <n v="139.56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16"/>
    <x v="0"/>
    <x v="5"/>
    <s v="CAD"/>
    <n v="1417460940"/>
    <n v="1416516972"/>
    <b v="0"/>
    <x v="9"/>
    <n v="70"/>
    <b v="1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15"/>
    <x v="0"/>
    <x v="1"/>
    <s v="GBP"/>
    <n v="1434624067"/>
    <n v="1432032067"/>
    <b v="0"/>
    <x v="7"/>
    <n v="57.39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12"/>
    <x v="0"/>
    <x v="1"/>
    <s v="GBP"/>
    <n v="1461278208"/>
    <n v="1459463808"/>
    <b v="0"/>
    <x v="22"/>
    <n v="40"/>
    <b v="1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40"/>
    <x v="0"/>
    <x v="0"/>
    <s v="USD"/>
    <n v="1470197340"/>
    <n v="1467497652"/>
    <b v="0"/>
    <x v="25"/>
    <n v="64.290000000000006"/>
    <b v="1"/>
    <x v="1"/>
    <x v="6"/>
  </r>
  <r>
    <n v="3837"/>
    <s v="Farcical Elements Presents Boeing-Boeing"/>
    <s v="A high-flying French farce with the thrust of a well-tuned jet engine"/>
    <x v="13"/>
    <n v="2042"/>
    <x v="21"/>
    <x v="0"/>
    <x v="1"/>
    <s v="GBP"/>
    <n v="1435947758"/>
    <n v="1432837358"/>
    <b v="0"/>
    <x v="57"/>
    <n v="120.12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7"/>
    <x v="0"/>
    <x v="11"/>
    <s v="SEK"/>
    <n v="1432314209"/>
    <n v="1429722209"/>
    <b v="0"/>
    <x v="61"/>
    <n v="1008.24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7"/>
    <x v="0"/>
    <x v="0"/>
    <s v="USD"/>
    <n v="1438226724"/>
    <n v="1433042724"/>
    <b v="0"/>
    <x v="58"/>
    <n v="63.28"/>
    <b v="1"/>
    <x v="1"/>
    <x v="6"/>
  </r>
  <r>
    <n v="3840"/>
    <s v="Tonight I'll be April"/>
    <s v="A gritty play looking at a modern day relationship, highlighting issues of mental health and abuse suffered by men."/>
    <x v="331"/>
    <n v="65"/>
    <x v="373"/>
    <x v="0"/>
    <x v="1"/>
    <s v="GBP"/>
    <n v="1459180229"/>
    <n v="1457023829"/>
    <b v="0"/>
    <x v="83"/>
    <n v="21.67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114"/>
    <x v="2"/>
    <x v="0"/>
    <s v="USD"/>
    <n v="1405882287"/>
    <n v="1400698287"/>
    <b v="1"/>
    <x v="69"/>
    <n v="25.65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66"/>
    <x v="2"/>
    <x v="1"/>
    <s v="GBP"/>
    <n v="1399809052"/>
    <n v="1397217052"/>
    <b v="1"/>
    <x v="23"/>
    <n v="47.7"/>
    <b v="0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70"/>
    <x v="2"/>
    <x v="0"/>
    <s v="USD"/>
    <n v="1401587064"/>
    <n v="1399427064"/>
    <b v="1"/>
    <x v="10"/>
    <n v="56.05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5"/>
    <n v="4066"/>
    <x v="139"/>
    <x v="2"/>
    <x v="0"/>
    <s v="USD"/>
    <n v="1401778740"/>
    <n v="1399474134"/>
    <b v="1"/>
    <x v="133"/>
    <n v="81.319999999999993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53"/>
    <x v="2"/>
    <x v="0"/>
    <s v="USD"/>
    <n v="1443711774"/>
    <n v="1441119774"/>
    <b v="1"/>
    <x v="8"/>
    <n v="70.17"/>
    <b v="0"/>
    <x v="1"/>
    <x v="6"/>
  </r>
  <r>
    <n v="3846"/>
    <s v="My Insane Shakespeare"/>
    <s v="My Insane Shakespeare. An original play by Arthur Elbakyan premiering October 13th at United Solo, New York City."/>
    <x v="39"/>
    <n v="189"/>
    <x v="56"/>
    <x v="2"/>
    <x v="0"/>
    <s v="USD"/>
    <n v="1412405940"/>
    <n v="1409721542"/>
    <b v="1"/>
    <x v="22"/>
    <n v="23.63"/>
    <b v="0"/>
    <x v="1"/>
    <x v="6"/>
  </r>
  <r>
    <n v="3847"/>
    <s v="Madame X"/>
    <s v="The production of the original play &quot;Madame X&quot; by Amanda Davison. Inspired by the painting by John Singer Sargent."/>
    <x v="124"/>
    <n v="1697"/>
    <x v="63"/>
    <x v="2"/>
    <x v="0"/>
    <s v="USD"/>
    <n v="1437283391"/>
    <n v="1433395391"/>
    <b v="1"/>
    <x v="82"/>
    <n v="188.56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63"/>
    <x v="2"/>
    <x v="0"/>
    <s v="USD"/>
    <n v="1445196989"/>
    <n v="1442604989"/>
    <b v="1"/>
    <x v="68"/>
    <n v="49.51"/>
    <b v="0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113"/>
    <x v="2"/>
    <x v="12"/>
    <s v="EUR"/>
    <n v="1434047084"/>
    <n v="1431455084"/>
    <b v="1"/>
    <x v="33"/>
    <n v="75.459999999999994"/>
    <b v="0"/>
    <x v="1"/>
    <x v="6"/>
  </r>
  <r>
    <n v="3850"/>
    <s v="The Vagina Monologues 2015"/>
    <s v="V-Day is a global activist movement to end violence against women and girls."/>
    <x v="28"/>
    <n v="38"/>
    <x v="65"/>
    <x v="2"/>
    <x v="0"/>
    <s v="USD"/>
    <n v="1420081143"/>
    <n v="1417489143"/>
    <b v="1"/>
    <x v="80"/>
    <n v="9.5"/>
    <b v="0"/>
    <x v="1"/>
    <x v="6"/>
  </r>
  <r>
    <n v="3851"/>
    <s v="Waving Goodbye"/>
    <s v="A play about the horrible choices we have to make every day. Should we take a risk, or take the road most travelled?"/>
    <x v="30"/>
    <n v="852"/>
    <x v="122"/>
    <x v="2"/>
    <x v="1"/>
    <s v="GBP"/>
    <n v="1437129179"/>
    <n v="1434537179"/>
    <b v="1"/>
    <x v="54"/>
    <n v="35.5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50"/>
    <x v="2"/>
    <x v="0"/>
    <s v="USD"/>
    <n v="1427427276"/>
    <n v="1425270876"/>
    <b v="0"/>
    <x v="84"/>
    <n v="10"/>
    <b v="0"/>
    <x v="1"/>
    <x v="6"/>
  </r>
  <r>
    <n v="3853"/>
    <s v="The Original Laughter Therapist"/>
    <s v="A dose of One-woman &quot;Dramedy&quot; to cure those daily blues is just what the doctor ordered!"/>
    <x v="57"/>
    <n v="26"/>
    <x v="50"/>
    <x v="2"/>
    <x v="0"/>
    <s v="USD"/>
    <n v="1409602178"/>
    <n v="1406578178"/>
    <b v="0"/>
    <x v="84"/>
    <n v="13"/>
    <b v="0"/>
    <x v="1"/>
    <x v="6"/>
  </r>
  <r>
    <n v="3854"/>
    <s v="The Case Of Soghomon Tehlirian"/>
    <s v="A play dedicated to the 100th anniversary of the Armenian Genocide."/>
    <x v="34"/>
    <n v="1788"/>
    <x v="63"/>
    <x v="2"/>
    <x v="0"/>
    <s v="USD"/>
    <n v="1431206058"/>
    <n v="1428614058"/>
    <b v="0"/>
    <x v="9"/>
    <n v="89.4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56"/>
    <x v="2"/>
    <x v="0"/>
    <s v="USD"/>
    <n v="1427408271"/>
    <n v="1424819871"/>
    <b v="0"/>
    <x v="29"/>
    <n v="25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50"/>
    <x v="2"/>
    <x v="0"/>
    <s v="USD"/>
    <n v="1425833403"/>
    <n v="1423245003"/>
    <b v="0"/>
    <x v="29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62"/>
    <x v="2"/>
    <x v="0"/>
    <s v="USD"/>
    <n v="1406913120"/>
    <n v="1404927690"/>
    <b v="0"/>
    <x v="80"/>
    <n v="65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53"/>
    <x v="2"/>
    <x v="1"/>
    <s v="GBP"/>
    <n v="1432328400"/>
    <n v="1430734844"/>
    <b v="0"/>
    <x v="29"/>
    <n v="10"/>
    <b v="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50"/>
    <x v="2"/>
    <x v="0"/>
    <s v="USD"/>
    <n v="1403730000"/>
    <n v="1401485207"/>
    <b v="0"/>
    <x v="29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82"/>
    <x v="2"/>
    <x v="0"/>
    <s v="USD"/>
    <n v="1407858710"/>
    <n v="1405266710"/>
    <b v="0"/>
    <x v="62"/>
    <n v="81.540000000000006"/>
    <b v="0"/>
    <x v="1"/>
    <x v="6"/>
  </r>
  <r>
    <n v="3861"/>
    <s v="READY OR NOT HERE I COME"/>
    <s v="THE COMING OF THE LORD!"/>
    <x v="13"/>
    <n v="100"/>
    <x v="62"/>
    <x v="2"/>
    <x v="0"/>
    <s v="USD"/>
    <n v="1415828820"/>
    <n v="1412258977"/>
    <b v="0"/>
    <x v="29"/>
    <n v="100"/>
    <b v="0"/>
    <x v="1"/>
    <x v="6"/>
  </r>
  <r>
    <n v="3862"/>
    <s v="The Container Play"/>
    <s v="The hit immersive theatre experience of England comes to Corpus Christi!"/>
    <x v="51"/>
    <n v="1"/>
    <x v="50"/>
    <x v="2"/>
    <x v="0"/>
    <s v="USD"/>
    <n v="1473699540"/>
    <n v="1472451356"/>
    <b v="0"/>
    <x v="29"/>
    <n v="1"/>
    <b v="0"/>
    <x v="1"/>
    <x v="6"/>
  </r>
  <r>
    <n v="3863"/>
    <s v="Umma Yemaya"/>
    <s v="Umma Yemaya is  a play that examines the challenges of unconventional love. The Lady  and the Artist create their own world for love."/>
    <x v="12"/>
    <n v="0"/>
    <x v="50"/>
    <x v="2"/>
    <x v="0"/>
    <s v="USD"/>
    <n v="1446739905"/>
    <n v="1441552305"/>
    <b v="0"/>
    <x v="78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60"/>
    <x v="2"/>
    <x v="0"/>
    <s v="USD"/>
    <n v="1447799054"/>
    <n v="1445203454"/>
    <b v="0"/>
    <x v="83"/>
    <n v="20"/>
    <b v="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117"/>
    <x v="2"/>
    <x v="5"/>
    <s v="CAD"/>
    <n v="1409376600"/>
    <n v="1405957098"/>
    <b v="0"/>
    <x v="25"/>
    <n v="46.43"/>
    <b v="0"/>
    <x v="1"/>
    <x v="6"/>
  </r>
  <r>
    <n v="3866"/>
    <s v="a feminine ending, brought to you by the East End Theatre Co"/>
    <s v="A funny, moving, witty piece about a girl, her oboe, and her dreams."/>
    <x v="13"/>
    <n v="11"/>
    <x v="60"/>
    <x v="2"/>
    <x v="0"/>
    <s v="USD"/>
    <n v="1458703740"/>
    <n v="1454453021"/>
    <b v="0"/>
    <x v="84"/>
    <n v="5.5"/>
    <b v="0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55"/>
    <x v="2"/>
    <x v="0"/>
    <s v="USD"/>
    <n v="1466278339"/>
    <n v="1463686339"/>
    <b v="0"/>
    <x v="81"/>
    <n v="50.2"/>
    <b v="0"/>
    <x v="1"/>
    <x v="6"/>
  </r>
  <r>
    <n v="3868"/>
    <s v="1000 words (Canceled)"/>
    <s v="New collection of music by Scott Evan Davis!"/>
    <x v="10"/>
    <n v="10"/>
    <x v="50"/>
    <x v="1"/>
    <x v="1"/>
    <s v="GBP"/>
    <n v="1410191405"/>
    <n v="1408031405"/>
    <b v="0"/>
    <x v="29"/>
    <n v="10"/>
    <b v="0"/>
    <x v="1"/>
    <x v="40"/>
  </r>
  <r>
    <n v="3869"/>
    <s v="The Masturbation Musical (Canceled)"/>
    <s v="A Musical about 3 women who pursue their Pleasure and end up finding themselves."/>
    <x v="426"/>
    <n v="452"/>
    <x v="56"/>
    <x v="1"/>
    <x v="0"/>
    <s v="USD"/>
    <n v="1426302660"/>
    <n v="1423761792"/>
    <b v="0"/>
    <x v="41"/>
    <n v="30.13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77"/>
    <x v="1"/>
    <x v="0"/>
    <s v="USD"/>
    <n v="1404360478"/>
    <n v="1401768478"/>
    <b v="0"/>
    <x v="73"/>
    <n v="150"/>
    <b v="0"/>
    <x v="1"/>
    <x v="40"/>
  </r>
  <r>
    <n v="3871"/>
    <s v="Pocket Monsters: A Musical Parody (Canceled)"/>
    <s v="Our musical is finally ready to come to life, and we're raising funds to help make that happen!"/>
    <x v="15"/>
    <n v="40"/>
    <x v="56"/>
    <x v="1"/>
    <x v="0"/>
    <s v="USD"/>
    <n v="1490809450"/>
    <n v="1485629050"/>
    <b v="0"/>
    <x v="83"/>
    <n v="13.33"/>
    <b v="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50"/>
    <x v="1"/>
    <x v="0"/>
    <s v="USD"/>
    <n v="1439522996"/>
    <n v="1435202996"/>
    <b v="0"/>
    <x v="78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50"/>
    <x v="1"/>
    <x v="0"/>
    <s v="USD"/>
    <n v="1444322535"/>
    <n v="1441730535"/>
    <b v="0"/>
    <x v="78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50"/>
    <x v="1"/>
    <x v="4"/>
    <s v="NZD"/>
    <n v="1422061200"/>
    <n v="1420244622"/>
    <b v="0"/>
    <x v="78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50"/>
    <x v="1"/>
    <x v="8"/>
    <s v="DKK"/>
    <n v="1472896800"/>
    <n v="1472804365"/>
    <b v="0"/>
    <x v="78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226"/>
    <x v="1"/>
    <x v="1"/>
    <s v="GBP"/>
    <n v="1454425128"/>
    <n v="1451833128"/>
    <b v="0"/>
    <x v="67"/>
    <n v="44.7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62"/>
    <x v="1"/>
    <x v="0"/>
    <s v="USD"/>
    <n v="1481213752"/>
    <n v="1478621752"/>
    <b v="0"/>
    <x v="25"/>
    <n v="88.64"/>
    <b v="0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50"/>
    <x v="1"/>
    <x v="0"/>
    <s v="USD"/>
    <n v="1435636740"/>
    <n v="1433014746"/>
    <b v="0"/>
    <x v="29"/>
    <n v="10"/>
    <b v="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50"/>
    <x v="1"/>
    <x v="1"/>
    <s v="GBP"/>
    <n v="1422218396"/>
    <n v="1419626396"/>
    <b v="0"/>
    <x v="78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55"/>
    <x v="1"/>
    <x v="1"/>
    <s v="GBP"/>
    <n v="1406761200"/>
    <n v="1403724820"/>
    <b v="0"/>
    <x v="57"/>
    <n v="57.65"/>
    <b v="0"/>
    <x v="1"/>
    <x v="40"/>
  </r>
  <r>
    <n v="3881"/>
    <s v="My Real Mother's Name is... (Canceled)"/>
    <s v="A musical journey coming to the Blue Venue at the 2017 Orlando Fringe Festival!"/>
    <x v="2"/>
    <n v="25"/>
    <x v="62"/>
    <x v="1"/>
    <x v="0"/>
    <s v="USD"/>
    <n v="1487550399"/>
    <n v="1484958399"/>
    <b v="0"/>
    <x v="29"/>
    <n v="25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50"/>
    <x v="1"/>
    <x v="2"/>
    <s v="AUD"/>
    <n v="1454281380"/>
    <n v="1451950570"/>
    <b v="0"/>
    <x v="78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50"/>
    <x v="1"/>
    <x v="1"/>
    <s v="GBP"/>
    <n v="1409668069"/>
    <n v="1407076069"/>
    <b v="0"/>
    <x v="78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50"/>
    <x v="1"/>
    <x v="0"/>
    <s v="USD"/>
    <n v="1427479192"/>
    <n v="1425322792"/>
    <b v="0"/>
    <x v="78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50"/>
    <x v="1"/>
    <x v="0"/>
    <s v="USD"/>
    <n v="1462834191"/>
    <n v="1460242191"/>
    <b v="0"/>
    <x v="78"/>
    <n v="0"/>
    <b v="0"/>
    <x v="1"/>
    <x v="40"/>
  </r>
  <r>
    <n v="3886"/>
    <s v="a (Canceled)"/>
    <n v="1"/>
    <x v="3"/>
    <n v="0"/>
    <x v="50"/>
    <x v="1"/>
    <x v="2"/>
    <s v="AUD"/>
    <n v="1418275702"/>
    <n v="1415683702"/>
    <b v="0"/>
    <x v="78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53"/>
    <x v="1"/>
    <x v="0"/>
    <s v="USD"/>
    <n v="1430517600"/>
    <n v="1426538129"/>
    <b v="0"/>
    <x v="84"/>
    <n v="17.5"/>
    <b v="0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117"/>
    <x v="2"/>
    <x v="1"/>
    <s v="GBP"/>
    <n v="1488114358"/>
    <n v="1485522358"/>
    <b v="0"/>
    <x v="25"/>
    <n v="38.71"/>
    <b v="0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60"/>
    <x v="2"/>
    <x v="0"/>
    <s v="USD"/>
    <n v="1420413960"/>
    <n v="1417651630"/>
    <b v="0"/>
    <x v="82"/>
    <n v="13.11"/>
    <b v="0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123"/>
    <x v="2"/>
    <x v="0"/>
    <s v="USD"/>
    <n v="1439662344"/>
    <n v="1434478344"/>
    <b v="0"/>
    <x v="22"/>
    <n v="315.5"/>
    <b v="0"/>
    <x v="1"/>
    <x v="6"/>
  </r>
  <r>
    <n v="3891"/>
    <s v="Out of the Box: A Mime Story"/>
    <s v="A comedy about a mime who dreams of becoming a stand up comedian."/>
    <x v="134"/>
    <n v="260"/>
    <x v="69"/>
    <x v="2"/>
    <x v="0"/>
    <s v="USD"/>
    <n v="1427086740"/>
    <n v="1424488244"/>
    <b v="0"/>
    <x v="63"/>
    <n v="37.14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50"/>
    <x v="2"/>
    <x v="0"/>
    <s v="USD"/>
    <n v="1408863600"/>
    <n v="1408203557"/>
    <b v="0"/>
    <x v="78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66"/>
    <x v="2"/>
    <x v="0"/>
    <s v="USD"/>
    <n v="1404194400"/>
    <n v="1400600840"/>
    <b v="0"/>
    <x v="87"/>
    <n v="128.27000000000001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56"/>
    <x v="2"/>
    <x v="0"/>
    <s v="USD"/>
    <n v="1481000340"/>
    <n v="1478386812"/>
    <b v="0"/>
    <x v="202"/>
    <n v="47.27"/>
    <b v="0"/>
    <x v="1"/>
    <x v="6"/>
  </r>
  <r>
    <n v="3895"/>
    <s v="Vestige"/>
    <s v="A Transgender makeup artist calls into question the loyalty of her best friend in a 1980's circus while dealing with her dying mother."/>
    <x v="28"/>
    <n v="50"/>
    <x v="62"/>
    <x v="2"/>
    <x v="0"/>
    <s v="USD"/>
    <n v="1425103218"/>
    <n v="1422424818"/>
    <b v="0"/>
    <x v="29"/>
    <n v="50"/>
    <b v="0"/>
    <x v="1"/>
    <x v="6"/>
  </r>
  <r>
    <n v="3896"/>
    <s v="Yorick and Company"/>
    <s v="Yorick and Co. is a comedy about a struggling theatre company whose mysterious benefactor starts haunting the show!"/>
    <x v="183"/>
    <n v="170"/>
    <x v="57"/>
    <x v="2"/>
    <x v="0"/>
    <s v="USD"/>
    <n v="1402979778"/>
    <n v="1401770178"/>
    <b v="0"/>
    <x v="80"/>
    <n v="42.5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82"/>
    <x v="2"/>
    <x v="4"/>
    <s v="NZD"/>
    <n v="1420750683"/>
    <n v="1418158683"/>
    <b v="0"/>
    <x v="73"/>
    <n v="44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69"/>
    <x v="2"/>
    <x v="1"/>
    <s v="GBP"/>
    <n v="1439827200"/>
    <n v="1436355270"/>
    <b v="0"/>
    <x v="38"/>
    <n v="50.88"/>
    <b v="0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60"/>
    <x v="2"/>
    <x v="0"/>
    <s v="USD"/>
    <n v="1407868561"/>
    <n v="1406140561"/>
    <b v="0"/>
    <x v="84"/>
    <n v="62.5"/>
    <b v="0"/>
    <x v="1"/>
    <x v="6"/>
  </r>
  <r>
    <n v="3900"/>
    <s v="HUB Theatre Group presents John Logan's RED"/>
    <s v="HUB Theatre Group collaborates with local artists to present John Logan's RED to the community."/>
    <x v="30"/>
    <n v="135"/>
    <x v="62"/>
    <x v="2"/>
    <x v="0"/>
    <s v="USD"/>
    <n v="1433988791"/>
    <n v="1431396791"/>
    <b v="0"/>
    <x v="81"/>
    <n v="27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60"/>
    <x v="2"/>
    <x v="0"/>
    <s v="USD"/>
    <n v="1450554599"/>
    <n v="1447098599"/>
    <b v="0"/>
    <x v="29"/>
    <n v="25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190"/>
    <x v="2"/>
    <x v="1"/>
    <s v="GBP"/>
    <n v="1479125642"/>
    <n v="1476962042"/>
    <b v="0"/>
    <x v="162"/>
    <n v="47.26"/>
    <b v="0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50"/>
    <x v="2"/>
    <x v="0"/>
    <s v="USD"/>
    <n v="1439581080"/>
    <n v="1435709765"/>
    <b v="0"/>
    <x v="78"/>
    <n v="0"/>
    <b v="0"/>
    <x v="1"/>
    <x v="6"/>
  </r>
  <r>
    <n v="3904"/>
    <s v="Black America from Prophets to Pimps"/>
    <s v="A play that will cover 4000 years of black history."/>
    <x v="3"/>
    <n v="3"/>
    <x v="50"/>
    <x v="2"/>
    <x v="0"/>
    <s v="USD"/>
    <n v="1429074240"/>
    <n v="1427866200"/>
    <b v="0"/>
    <x v="84"/>
    <n v="1.5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81"/>
    <x v="2"/>
    <x v="1"/>
    <s v="GBP"/>
    <n v="1434063600"/>
    <n v="1430405903"/>
    <b v="0"/>
    <x v="63"/>
    <n v="24.71"/>
    <b v="0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356"/>
    <x v="2"/>
    <x v="1"/>
    <s v="GBP"/>
    <n v="1435325100"/>
    <n v="1432072893"/>
    <b v="0"/>
    <x v="38"/>
    <n v="63.13"/>
    <b v="0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77"/>
    <x v="2"/>
    <x v="0"/>
    <s v="USD"/>
    <n v="1414354080"/>
    <n v="1411587606"/>
    <b v="0"/>
    <x v="80"/>
    <n v="38.25"/>
    <b v="0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114"/>
    <x v="2"/>
    <x v="0"/>
    <s v="USD"/>
    <n v="1406603696"/>
    <n v="1405307696"/>
    <b v="0"/>
    <x v="80"/>
    <n v="16.25"/>
    <b v="0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50"/>
    <x v="2"/>
    <x v="0"/>
    <s v="USD"/>
    <n v="1410424642"/>
    <n v="1407832642"/>
    <b v="0"/>
    <x v="80"/>
    <n v="33.75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56"/>
    <x v="2"/>
    <x v="0"/>
    <s v="USD"/>
    <n v="1441649397"/>
    <n v="1439057397"/>
    <b v="0"/>
    <x v="83"/>
    <n v="61.67"/>
    <b v="0"/>
    <x v="1"/>
    <x v="6"/>
  </r>
  <r>
    <n v="3911"/>
    <s v="Ministers of Grace"/>
    <s v="â€˜Ministers of Graceâ€™ imagines what the movie Ghostbusters would be like if written by William Shakespeare."/>
    <x v="6"/>
    <n v="2993"/>
    <x v="121"/>
    <x v="2"/>
    <x v="0"/>
    <s v="USD"/>
    <n v="1417033777"/>
    <n v="1414438177"/>
    <b v="0"/>
    <x v="17"/>
    <n v="83.14"/>
    <b v="0"/>
    <x v="1"/>
    <x v="6"/>
  </r>
  <r>
    <n v="3912"/>
    <s v="JoLee Productions"/>
    <s v="Producing &amp; directing Jake's Women by Neil Simon opening July 9 and running through July 26 for Sonoma Arts Live"/>
    <x v="36"/>
    <n v="1"/>
    <x v="50"/>
    <x v="2"/>
    <x v="0"/>
    <s v="USD"/>
    <n v="1429936500"/>
    <n v="1424759330"/>
    <b v="0"/>
    <x v="29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54"/>
    <x v="2"/>
    <x v="0"/>
    <s v="USD"/>
    <n v="1448863449"/>
    <n v="1446267849"/>
    <b v="0"/>
    <x v="63"/>
    <n v="142.86000000000001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71"/>
    <x v="2"/>
    <x v="1"/>
    <s v="GBP"/>
    <n v="1431298740"/>
    <n v="1429558756"/>
    <b v="0"/>
    <x v="74"/>
    <n v="33.67"/>
    <b v="0"/>
    <x v="1"/>
    <x v="6"/>
  </r>
  <r>
    <n v="3915"/>
    <s v="Hardcross"/>
    <s v="Following the enormous success of Hardcross, we are looking for new ways to bring this wonderful play to a wider audience."/>
    <x v="15"/>
    <n v="5"/>
    <x v="50"/>
    <x v="2"/>
    <x v="1"/>
    <s v="GBP"/>
    <n v="1464824309"/>
    <n v="1462232309"/>
    <b v="0"/>
    <x v="29"/>
    <n v="5"/>
    <b v="0"/>
    <x v="1"/>
    <x v="6"/>
  </r>
  <r>
    <n v="3916"/>
    <s v="Final exam"/>
    <s v="We're a small group of University students who need a little help making our final exam production the best product possible."/>
    <x v="13"/>
    <n v="0"/>
    <x v="50"/>
    <x v="2"/>
    <x v="8"/>
    <s v="DKK"/>
    <n v="1464952752"/>
    <n v="1462360752"/>
    <b v="0"/>
    <x v="78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50"/>
    <x v="2"/>
    <x v="1"/>
    <s v="GBP"/>
    <n v="1410439161"/>
    <n v="1407847161"/>
    <b v="0"/>
    <x v="29"/>
    <n v="10"/>
    <b v="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50"/>
    <x v="2"/>
    <x v="1"/>
    <s v="GBP"/>
    <n v="1407168000"/>
    <n v="1406131023"/>
    <b v="0"/>
    <x v="83"/>
    <n v="40"/>
    <b v="0"/>
    <x v="1"/>
    <x v="6"/>
  </r>
  <r>
    <n v="3919"/>
    <s v="After The Blue"/>
    <s v="Two sisters living in a Cornish seaside town attempt to hide and escape from a life- circle of deceit, abuse, incest and revenge."/>
    <x v="10"/>
    <n v="90"/>
    <x v="53"/>
    <x v="2"/>
    <x v="1"/>
    <s v="GBP"/>
    <n v="1453075200"/>
    <n v="1450628773"/>
    <b v="0"/>
    <x v="83"/>
    <n v="30"/>
    <b v="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62"/>
    <x v="2"/>
    <x v="1"/>
    <s v="GBP"/>
    <n v="1479032260"/>
    <n v="1476436660"/>
    <b v="0"/>
    <x v="83"/>
    <n v="45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50"/>
    <x v="2"/>
    <x v="1"/>
    <s v="GBP"/>
    <n v="1414346400"/>
    <n v="1413291655"/>
    <b v="0"/>
    <x v="78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59"/>
    <x v="2"/>
    <x v="0"/>
    <s v="USD"/>
    <n v="1425337200"/>
    <n v="1421432810"/>
    <b v="0"/>
    <x v="79"/>
    <n v="10.17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81"/>
    <x v="2"/>
    <x v="1"/>
    <s v="GBP"/>
    <n v="1428622271"/>
    <n v="1426203071"/>
    <b v="0"/>
    <x v="57"/>
    <n v="81.41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77"/>
    <x v="2"/>
    <x v="0"/>
    <s v="USD"/>
    <n v="1403823722"/>
    <n v="1401231722"/>
    <b v="0"/>
    <x v="244"/>
    <n v="57.25"/>
    <b v="0"/>
    <x v="1"/>
    <x v="6"/>
  </r>
  <r>
    <n v="3925"/>
    <s v="Help Save High School Theater"/>
    <s v="Help Save High School Theater Program_x000a_Your donations will be used to purchase props, build sets, and costumes."/>
    <x v="324"/>
    <n v="15"/>
    <x v="54"/>
    <x v="2"/>
    <x v="0"/>
    <s v="USD"/>
    <n v="1406753639"/>
    <n v="1404161639"/>
    <b v="0"/>
    <x v="83"/>
    <n v="5"/>
    <b v="0"/>
    <x v="1"/>
    <x v="6"/>
  </r>
  <r>
    <n v="3926"/>
    <s v="Caryl Churchill's 'Top Girls' - NSW HSC Text"/>
    <s v="Producing syllabus-relevant theatre targeted to HSC students on the NSW Central Coast"/>
    <x v="10"/>
    <n v="15"/>
    <x v="50"/>
    <x v="2"/>
    <x v="2"/>
    <s v="AUD"/>
    <n v="1419645748"/>
    <n v="1417053748"/>
    <b v="0"/>
    <x v="29"/>
    <n v="15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60"/>
    <x v="2"/>
    <x v="1"/>
    <s v="GBP"/>
    <n v="1407565504"/>
    <n v="1404973504"/>
    <b v="0"/>
    <x v="84"/>
    <n v="12.5"/>
    <b v="0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55"/>
    <x v="2"/>
    <x v="0"/>
    <s v="USD"/>
    <n v="1444971540"/>
    <n v="1442593427"/>
    <b v="0"/>
    <x v="63"/>
    <n v="93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53"/>
    <x v="2"/>
    <x v="0"/>
    <s v="USD"/>
    <n v="1474228265"/>
    <n v="1471636265"/>
    <b v="0"/>
    <x v="25"/>
    <n v="32.36"/>
    <b v="0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50"/>
    <x v="2"/>
    <x v="2"/>
    <s v="AUD"/>
    <n v="1459490400"/>
    <n v="1457078868"/>
    <b v="0"/>
    <x v="78"/>
    <n v="0"/>
    <b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50"/>
    <x v="2"/>
    <x v="0"/>
    <s v="USD"/>
    <n v="1441510707"/>
    <n v="1439350707"/>
    <b v="0"/>
    <x v="78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50"/>
    <x v="2"/>
    <x v="0"/>
    <s v="USD"/>
    <n v="1458097364"/>
    <n v="1455508964"/>
    <b v="0"/>
    <x v="29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63"/>
    <x v="2"/>
    <x v="0"/>
    <s v="USD"/>
    <n v="1468716180"/>
    <n v="1466205262"/>
    <b v="0"/>
    <x v="8"/>
    <n v="91.83"/>
    <b v="0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57"/>
    <x v="2"/>
    <x v="0"/>
    <s v="USD"/>
    <n v="1443704400"/>
    <n v="1439827639"/>
    <b v="0"/>
    <x v="8"/>
    <n v="45.83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156"/>
    <x v="2"/>
    <x v="1"/>
    <s v="GBP"/>
    <n v="1443973546"/>
    <n v="1438789546"/>
    <b v="0"/>
    <x v="23"/>
    <n v="57.17"/>
    <b v="0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50"/>
    <x v="2"/>
    <x v="0"/>
    <s v="USD"/>
    <n v="1480576720"/>
    <n v="1477981120"/>
    <b v="0"/>
    <x v="78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374"/>
    <x v="2"/>
    <x v="0"/>
    <s v="USD"/>
    <n v="1468249760"/>
    <n v="1465830560"/>
    <b v="0"/>
    <x v="73"/>
    <n v="248.5"/>
    <b v="0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81"/>
    <x v="2"/>
    <x v="0"/>
    <s v="USD"/>
    <n v="1435441454"/>
    <n v="1432763054"/>
    <b v="0"/>
    <x v="81"/>
    <n v="79.400000000000006"/>
    <b v="0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50"/>
    <x v="2"/>
    <x v="2"/>
    <s v="AUD"/>
    <n v="1412656200"/>
    <n v="1412328979"/>
    <b v="0"/>
    <x v="29"/>
    <n v="5"/>
    <b v="0"/>
    <x v="1"/>
    <x v="6"/>
  </r>
  <r>
    <n v="3940"/>
    <s v="Attraction"/>
    <s v="A Stage Play that will bring you to the edge of your seat , leave you thinkin and will also have you laughing while enjoyin the talent"/>
    <x v="10"/>
    <n v="11"/>
    <x v="50"/>
    <x v="2"/>
    <x v="0"/>
    <s v="USD"/>
    <n v="1420199351"/>
    <n v="1416311351"/>
    <b v="0"/>
    <x v="84"/>
    <n v="5.5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60"/>
    <x v="2"/>
    <x v="0"/>
    <s v="USD"/>
    <n v="1416877200"/>
    <n v="1414505137"/>
    <b v="0"/>
    <x v="84"/>
    <n v="25"/>
    <b v="0"/>
    <x v="1"/>
    <x v="6"/>
  </r>
  <r>
    <n v="3942"/>
    <s v="Epic Proportions"/>
    <s v="In the 30's, two brothers, Benny and Phil, who go to the Arizona desert to be extras in a huge Biblical epic. Riotous comedy!"/>
    <x v="38"/>
    <n v="0"/>
    <x v="50"/>
    <x v="2"/>
    <x v="0"/>
    <s v="USD"/>
    <n v="1434490914"/>
    <n v="1429306914"/>
    <b v="0"/>
    <x v="78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71"/>
    <x v="2"/>
    <x v="0"/>
    <s v="USD"/>
    <n v="1446483000"/>
    <n v="1443811268"/>
    <b v="0"/>
    <x v="62"/>
    <n v="137.08000000000001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50"/>
    <x v="2"/>
    <x v="0"/>
    <s v="USD"/>
    <n v="1440690875"/>
    <n v="1438098875"/>
    <b v="0"/>
    <x v="78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50"/>
    <x v="2"/>
    <x v="0"/>
    <s v="USD"/>
    <n v="1431717268"/>
    <n v="1429125268"/>
    <b v="0"/>
    <x v="29"/>
    <n v="5"/>
    <b v="0"/>
    <x v="1"/>
    <x v="6"/>
  </r>
  <r>
    <n v="3946"/>
    <s v="DR. Mecurio's Mythical Marvels &amp; Beastiry"/>
    <s v="Dr. Mecurio's is an original work of fantasy designed and written for the stage."/>
    <x v="12"/>
    <n v="195"/>
    <x v="56"/>
    <x v="2"/>
    <x v="0"/>
    <s v="USD"/>
    <n v="1425110400"/>
    <n v="1422388822"/>
    <b v="0"/>
    <x v="81"/>
    <n v="39"/>
    <b v="0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56"/>
    <x v="2"/>
    <x v="0"/>
    <s v="USD"/>
    <n v="1475378744"/>
    <n v="1472786744"/>
    <b v="0"/>
    <x v="84"/>
    <n v="50.5"/>
    <b v="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50"/>
    <x v="2"/>
    <x v="2"/>
    <s v="AUD"/>
    <n v="1410076123"/>
    <n v="1404892123"/>
    <b v="0"/>
    <x v="78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63"/>
    <x v="2"/>
    <x v="2"/>
    <s v="AUD"/>
    <n v="1423623221"/>
    <n v="1421031221"/>
    <b v="0"/>
    <x v="58"/>
    <n v="49.28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60"/>
    <x v="2"/>
    <x v="0"/>
    <s v="USD"/>
    <n v="1460140500"/>
    <n v="1457628680"/>
    <b v="0"/>
    <x v="29"/>
    <n v="25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50"/>
    <x v="2"/>
    <x v="17"/>
    <s v="EUR"/>
    <n v="1462301342"/>
    <n v="1457120942"/>
    <b v="0"/>
    <x v="29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50"/>
    <x v="2"/>
    <x v="0"/>
    <s v="USD"/>
    <n v="1445885890"/>
    <n v="1440701890"/>
    <b v="0"/>
    <x v="29"/>
    <n v="25"/>
    <b v="0"/>
    <x v="1"/>
    <x v="6"/>
  </r>
  <r>
    <n v="3953"/>
    <s v="A Time Pirate's Love"/>
    <s v="Actors and actresses are needed to help me create a stage play. A stage play needs to be adapted from the book I wrote."/>
    <x v="430"/>
    <n v="0"/>
    <x v="50"/>
    <x v="2"/>
    <x v="0"/>
    <s v="USD"/>
    <n v="1469834940"/>
    <n v="1467162586"/>
    <b v="0"/>
    <x v="78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50"/>
    <x v="2"/>
    <x v="5"/>
    <s v="CAD"/>
    <n v="1405352264"/>
    <n v="1400168264"/>
    <b v="0"/>
    <x v="78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148"/>
    <x v="2"/>
    <x v="0"/>
    <s v="USD"/>
    <n v="1448745741"/>
    <n v="1446150141"/>
    <b v="0"/>
    <x v="22"/>
    <n v="53.13"/>
    <b v="0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50"/>
    <x v="2"/>
    <x v="0"/>
    <s v="USD"/>
    <n v="1461543600"/>
    <n v="1459203727"/>
    <b v="0"/>
    <x v="78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50"/>
    <x v="2"/>
    <x v="0"/>
    <s v="USD"/>
    <n v="1468020354"/>
    <n v="1464045954"/>
    <b v="0"/>
    <x v="29"/>
    <n v="7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188"/>
    <x v="2"/>
    <x v="0"/>
    <s v="USD"/>
    <n v="1406988000"/>
    <n v="1403822912"/>
    <b v="0"/>
    <x v="38"/>
    <n v="40.0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148"/>
    <x v="2"/>
    <x v="0"/>
    <s v="USD"/>
    <n v="1411930556"/>
    <n v="1409338556"/>
    <b v="0"/>
    <x v="8"/>
    <n v="24.33"/>
    <b v="0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53"/>
    <x v="2"/>
    <x v="0"/>
    <s v="USD"/>
    <n v="1451852256"/>
    <n v="1449260256"/>
    <b v="0"/>
    <x v="80"/>
    <n v="11.25"/>
    <b v="0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50"/>
    <x v="2"/>
    <x v="1"/>
    <s v="GBP"/>
    <n v="1399584210"/>
    <n v="1397683410"/>
    <b v="0"/>
    <x v="84"/>
    <n v="10.5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56"/>
    <x v="2"/>
    <x v="1"/>
    <s v="GBP"/>
    <n v="1448722494"/>
    <n v="1446562494"/>
    <b v="0"/>
    <x v="83"/>
    <n v="15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50"/>
    <x v="2"/>
    <x v="5"/>
    <s v="CAD"/>
    <n v="1447821717"/>
    <n v="1445226117"/>
    <b v="0"/>
    <x v="78"/>
    <n v="0"/>
    <b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52"/>
    <x v="2"/>
    <x v="0"/>
    <s v="USD"/>
    <n v="1429460386"/>
    <n v="1424279986"/>
    <b v="0"/>
    <x v="83"/>
    <n v="42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51"/>
    <x v="2"/>
    <x v="0"/>
    <s v="USD"/>
    <n v="1460608780"/>
    <n v="1455428380"/>
    <b v="0"/>
    <x v="80"/>
    <n v="71.25"/>
    <b v="0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60"/>
    <x v="2"/>
    <x v="0"/>
    <s v="USD"/>
    <n v="1406170740"/>
    <n v="1402506278"/>
    <b v="0"/>
    <x v="84"/>
    <n v="22.5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148"/>
    <x v="2"/>
    <x v="0"/>
    <s v="USD"/>
    <n v="1488783507"/>
    <n v="1486191507"/>
    <b v="0"/>
    <x v="73"/>
    <n v="41"/>
    <b v="0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57"/>
    <x v="2"/>
    <x v="0"/>
    <s v="USD"/>
    <n v="1463945673"/>
    <n v="1458761673"/>
    <b v="0"/>
    <x v="202"/>
    <n v="47.9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113"/>
    <x v="2"/>
    <x v="0"/>
    <s v="USD"/>
    <n v="1472442900"/>
    <n v="1471638646"/>
    <b v="0"/>
    <x v="79"/>
    <n v="35.17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50"/>
    <x v="2"/>
    <x v="0"/>
    <s v="USD"/>
    <n v="1460925811"/>
    <n v="1458333811"/>
    <b v="0"/>
    <x v="84"/>
    <n v="5.5"/>
    <b v="0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60"/>
    <x v="2"/>
    <x v="0"/>
    <s v="USD"/>
    <n v="1405947126"/>
    <n v="1403355126"/>
    <b v="0"/>
    <x v="79"/>
    <n v="22.67"/>
    <b v="0"/>
    <x v="1"/>
    <x v="6"/>
  </r>
  <r>
    <n v="3972"/>
    <s v="Valkyrie Theatre Company"/>
    <s v="We're a horror based theatre company in Oklahoma City beginning our first season of shows."/>
    <x v="28"/>
    <n v="211"/>
    <x v="70"/>
    <x v="2"/>
    <x v="0"/>
    <s v="USD"/>
    <n v="1423186634"/>
    <n v="1418002634"/>
    <b v="0"/>
    <x v="22"/>
    <n v="26.3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375"/>
    <x v="2"/>
    <x v="0"/>
    <s v="USD"/>
    <n v="1462766400"/>
    <n v="1460219110"/>
    <b v="0"/>
    <x v="77"/>
    <n v="105.54"/>
    <b v="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188"/>
    <x v="2"/>
    <x v="1"/>
    <s v="GBP"/>
    <n v="1464872848"/>
    <n v="1462280848"/>
    <b v="0"/>
    <x v="202"/>
    <n v="29.09"/>
    <b v="0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50"/>
    <x v="2"/>
    <x v="0"/>
    <s v="USD"/>
    <n v="1468442898"/>
    <n v="1465850898"/>
    <b v="0"/>
    <x v="78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16"/>
    <x v="2"/>
    <x v="0"/>
    <s v="USD"/>
    <n v="1406876400"/>
    <n v="1405024561"/>
    <b v="0"/>
    <x v="73"/>
    <n v="62"/>
    <b v="0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60"/>
    <x v="2"/>
    <x v="0"/>
    <s v="USD"/>
    <n v="1469213732"/>
    <n v="1466621732"/>
    <b v="0"/>
    <x v="79"/>
    <n v="217.5"/>
    <b v="0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57"/>
    <x v="2"/>
    <x v="0"/>
    <s v="USD"/>
    <n v="1422717953"/>
    <n v="1417533953"/>
    <b v="0"/>
    <x v="22"/>
    <n v="26.75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53"/>
    <x v="2"/>
    <x v="1"/>
    <s v="GBP"/>
    <n v="1427659200"/>
    <n v="1425678057"/>
    <b v="0"/>
    <x v="79"/>
    <n v="18.329999999999998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82"/>
    <x v="2"/>
    <x v="0"/>
    <s v="USD"/>
    <n v="1404570147"/>
    <n v="1401978147"/>
    <b v="0"/>
    <x v="63"/>
    <n v="64.290000000000006"/>
    <b v="0"/>
    <x v="1"/>
    <x v="6"/>
  </r>
  <r>
    <n v="3981"/>
    <s v="BEIRUT, LADY OF LEBANON"/>
    <s v="A Theatrical Production Celebrating the Lebanese Culture and the Human Spirit in Time of War."/>
    <x v="11"/>
    <n v="1225"/>
    <x v="65"/>
    <x v="2"/>
    <x v="0"/>
    <s v="USD"/>
    <n v="1468729149"/>
    <n v="1463545149"/>
    <b v="0"/>
    <x v="63"/>
    <n v="175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68"/>
    <x v="2"/>
    <x v="1"/>
    <s v="GBP"/>
    <n v="1436297180"/>
    <n v="1431113180"/>
    <b v="0"/>
    <x v="81"/>
    <n v="34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131"/>
    <x v="2"/>
    <x v="0"/>
    <s v="USD"/>
    <n v="1400569140"/>
    <n v="1397854356"/>
    <b v="0"/>
    <x v="67"/>
    <n v="84.28"/>
    <b v="0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52"/>
    <x v="2"/>
    <x v="1"/>
    <s v="GBP"/>
    <n v="1415404800"/>
    <n v="1412809644"/>
    <b v="0"/>
    <x v="73"/>
    <n v="9.5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188"/>
    <x v="2"/>
    <x v="0"/>
    <s v="USD"/>
    <n v="1456002300"/>
    <n v="1454173120"/>
    <b v="0"/>
    <x v="10"/>
    <n v="33.74"/>
    <b v="0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54"/>
    <x v="2"/>
    <x v="1"/>
    <s v="GBP"/>
    <n v="1462539840"/>
    <n v="1460034594"/>
    <b v="0"/>
    <x v="62"/>
    <n v="37.54"/>
    <b v="0"/>
    <x v="1"/>
    <x v="6"/>
  </r>
  <r>
    <n v="3987"/>
    <s v="Write Now 5"/>
    <s v="Write Now 5 is a new writing festival in south east London promoting new work from emerging playwrights."/>
    <x v="44"/>
    <n v="151"/>
    <x v="151"/>
    <x v="2"/>
    <x v="1"/>
    <s v="GBP"/>
    <n v="1400278290"/>
    <n v="1399414290"/>
    <b v="0"/>
    <x v="62"/>
    <n v="11.62"/>
    <b v="0"/>
    <x v="1"/>
    <x v="6"/>
  </r>
  <r>
    <n v="3988"/>
    <s v="Folk-Tales: What Stories Do Your Folks Tell?"/>
    <s v="An evening of of stories based both in myth and truth."/>
    <x v="15"/>
    <n v="32"/>
    <x v="53"/>
    <x v="2"/>
    <x v="0"/>
    <s v="USD"/>
    <n v="1440813413"/>
    <n v="1439517413"/>
    <b v="0"/>
    <x v="80"/>
    <n v="8"/>
    <b v="0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50"/>
    <x v="2"/>
    <x v="0"/>
    <s v="USD"/>
    <n v="1447009181"/>
    <n v="1444413581"/>
    <b v="0"/>
    <x v="78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65"/>
    <x v="2"/>
    <x v="1"/>
    <s v="GBP"/>
    <n v="1456934893"/>
    <n v="1454342893"/>
    <b v="0"/>
    <x v="83"/>
    <n v="23"/>
    <b v="0"/>
    <x v="1"/>
    <x v="6"/>
  </r>
  <r>
    <n v="3991"/>
    <s v="NTACTheatre - North Texas Actor's Collaborative Theatre"/>
    <s v="North Texas first actor-driven theatre company needs your help"/>
    <x v="2"/>
    <n v="100"/>
    <x v="68"/>
    <x v="2"/>
    <x v="0"/>
    <s v="USD"/>
    <n v="1433086082"/>
    <n v="1430494082"/>
    <b v="0"/>
    <x v="29"/>
    <n v="100"/>
    <b v="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62"/>
    <x v="2"/>
    <x v="0"/>
    <s v="USD"/>
    <n v="1449876859"/>
    <n v="1444689259"/>
    <b v="0"/>
    <x v="82"/>
    <n v="60.11"/>
    <b v="0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50"/>
    <x v="2"/>
    <x v="0"/>
    <s v="USD"/>
    <n v="1431549912"/>
    <n v="1428957912"/>
    <b v="0"/>
    <x v="29"/>
    <n v="3"/>
    <b v="0"/>
    <x v="1"/>
    <x v="6"/>
  </r>
  <r>
    <n v="3994"/>
    <s v="Poles Apart - A Play in 2 Acts"/>
    <s v="Is Henson willing to dare risk a theatrical speaking tour of his North Pole adventures...and more?"/>
    <x v="13"/>
    <n v="5"/>
    <x v="50"/>
    <x v="2"/>
    <x v="0"/>
    <s v="USD"/>
    <n v="1405761690"/>
    <n v="1403169690"/>
    <b v="0"/>
    <x v="29"/>
    <n v="5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131"/>
    <x v="2"/>
    <x v="1"/>
    <s v="GBP"/>
    <n v="1423913220"/>
    <n v="1421339077"/>
    <b v="0"/>
    <x v="80"/>
    <n v="17.5"/>
    <b v="0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123"/>
    <x v="2"/>
    <x v="0"/>
    <s v="USD"/>
    <n v="1416499440"/>
    <n v="1415341464"/>
    <b v="0"/>
    <x v="57"/>
    <n v="29.24"/>
    <b v="0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50"/>
    <x v="2"/>
    <x v="1"/>
    <s v="GBP"/>
    <n v="1428222221"/>
    <n v="1425633821"/>
    <b v="0"/>
    <x v="78"/>
    <n v="0"/>
    <b v="0"/>
    <x v="1"/>
    <x v="6"/>
  </r>
  <r>
    <n v="3998"/>
    <s v="Forsaken Angels-A New Play"/>
    <s v="Forsaken Angels, a powerful new play by William Leary, author of DCMTA's Best Of 2014 Play Masquerade."/>
    <x v="21"/>
    <n v="715"/>
    <x v="220"/>
    <x v="2"/>
    <x v="0"/>
    <s v="USD"/>
    <n v="1427580426"/>
    <n v="1424992026"/>
    <b v="0"/>
    <x v="8"/>
    <n v="59.58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123"/>
    <x v="2"/>
    <x v="0"/>
    <s v="USD"/>
    <n v="1409514709"/>
    <n v="1406058798"/>
    <b v="0"/>
    <x v="25"/>
    <n v="82.57"/>
    <b v="0"/>
    <x v="1"/>
    <x v="6"/>
  </r>
  <r>
    <n v="4000"/>
    <s v="The Escorts"/>
    <s v="An Enticing Trip into the World of Assisted Dying"/>
    <x v="6"/>
    <n v="10"/>
    <x v="50"/>
    <x v="2"/>
    <x v="0"/>
    <s v="USD"/>
    <n v="1462631358"/>
    <n v="1457450958"/>
    <b v="0"/>
    <x v="29"/>
    <n v="10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151"/>
    <x v="2"/>
    <x v="1"/>
    <s v="GBP"/>
    <n v="1488394800"/>
    <n v="1486681708"/>
    <b v="0"/>
    <x v="25"/>
    <n v="32.36"/>
    <b v="0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53"/>
    <x v="2"/>
    <x v="0"/>
    <s v="USD"/>
    <n v="1411779761"/>
    <n v="1409187761"/>
    <b v="0"/>
    <x v="80"/>
    <n v="5.75"/>
    <b v="0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54"/>
    <x v="2"/>
    <x v="0"/>
    <s v="USD"/>
    <n v="1424009147"/>
    <n v="1421417147"/>
    <b v="0"/>
    <x v="84"/>
    <n v="100.5"/>
    <b v="0"/>
    <x v="1"/>
    <x v="6"/>
  </r>
  <r>
    <n v="4004"/>
    <s v="South Florida Tours"/>
    <s v="Help Launch The Queen Into South Florida!"/>
    <x v="2"/>
    <n v="1"/>
    <x v="50"/>
    <x v="2"/>
    <x v="0"/>
    <s v="USD"/>
    <n v="1412740457"/>
    <n v="1410148457"/>
    <b v="0"/>
    <x v="29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60"/>
    <x v="2"/>
    <x v="0"/>
    <s v="USD"/>
    <n v="1413832985"/>
    <n v="1408648985"/>
    <b v="0"/>
    <x v="84"/>
    <n v="20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50"/>
    <x v="2"/>
    <x v="0"/>
    <s v="USD"/>
    <n v="1455647587"/>
    <n v="1453487587"/>
    <b v="0"/>
    <x v="29"/>
    <n v="2"/>
    <b v="0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50"/>
    <x v="2"/>
    <x v="0"/>
    <s v="USD"/>
    <n v="1409070480"/>
    <n v="1406572381"/>
    <b v="0"/>
    <x v="29"/>
    <n v="5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52"/>
    <x v="2"/>
    <x v="1"/>
    <s v="GBP"/>
    <n v="1437606507"/>
    <n v="1435014507"/>
    <b v="0"/>
    <x v="80"/>
    <n v="15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65"/>
    <x v="2"/>
    <x v="1"/>
    <s v="GBP"/>
    <n v="1410281360"/>
    <n v="1406825360"/>
    <b v="0"/>
    <x v="83"/>
    <n v="25"/>
    <b v="0"/>
    <x v="1"/>
    <x v="6"/>
  </r>
  <r>
    <n v="4010"/>
    <s v="The Connection Play 2014"/>
    <s v="JUNTO Productions is proud to present our first production, the premiere of The Connection, a play by Jeffrey Paul."/>
    <x v="311"/>
    <n v="1742"/>
    <x v="148"/>
    <x v="2"/>
    <x v="0"/>
    <s v="USD"/>
    <n v="1414348166"/>
    <n v="1412879366"/>
    <b v="0"/>
    <x v="44"/>
    <n v="45.84"/>
    <b v="0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59"/>
    <x v="2"/>
    <x v="1"/>
    <s v="GBP"/>
    <n v="1422450278"/>
    <n v="1419858278"/>
    <b v="0"/>
    <x v="80"/>
    <n v="4.75"/>
    <b v="0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50"/>
    <x v="2"/>
    <x v="1"/>
    <s v="GBP"/>
    <n v="1430571849"/>
    <n v="1427979849"/>
    <b v="0"/>
    <x v="78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60"/>
    <x v="2"/>
    <x v="0"/>
    <s v="USD"/>
    <n v="1424070823"/>
    <n v="1421478823"/>
    <b v="0"/>
    <x v="84"/>
    <n v="13"/>
    <b v="0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50"/>
    <x v="2"/>
    <x v="0"/>
    <s v="USD"/>
    <n v="1457157269"/>
    <n v="1455861269"/>
    <b v="0"/>
    <x v="78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50"/>
    <x v="2"/>
    <x v="0"/>
    <s v="USD"/>
    <n v="1437331463"/>
    <n v="1434739463"/>
    <b v="0"/>
    <x v="29"/>
    <n v="1"/>
    <b v="0"/>
    <x v="1"/>
    <x v="6"/>
  </r>
  <r>
    <n v="4016"/>
    <s v="MENTAL Play"/>
    <s v="A new play and project exploring challenges faced by young adults struggling with mental health issues in contemporary Britain."/>
    <x v="2"/>
    <n v="70"/>
    <x v="51"/>
    <x v="2"/>
    <x v="1"/>
    <s v="GBP"/>
    <n v="1410987400"/>
    <n v="1408395400"/>
    <b v="0"/>
    <x v="63"/>
    <n v="10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60"/>
    <x v="2"/>
    <x v="0"/>
    <s v="USD"/>
    <n v="1409846874"/>
    <n v="1407254874"/>
    <b v="0"/>
    <x v="84"/>
    <n v="52.5"/>
    <b v="0"/>
    <x v="1"/>
    <x v="6"/>
  </r>
  <r>
    <n v="4018"/>
    <s v="Time Please Fringe"/>
    <s v="Funding for a production of Time Please at the Brighton Fringe 2017... and beyond."/>
    <x v="15"/>
    <n v="130"/>
    <x v="114"/>
    <x v="2"/>
    <x v="1"/>
    <s v="GBP"/>
    <n v="1475877108"/>
    <n v="1473285108"/>
    <b v="0"/>
    <x v="80"/>
    <n v="32.5"/>
    <b v="0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60"/>
    <x v="2"/>
    <x v="0"/>
    <s v="USD"/>
    <n v="1460737680"/>
    <n v="1455725596"/>
    <b v="0"/>
    <x v="80"/>
    <n v="7.25"/>
    <b v="0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123"/>
    <x v="2"/>
    <x v="0"/>
    <s v="USD"/>
    <n v="1427168099"/>
    <n v="1424579699"/>
    <b v="0"/>
    <x v="83"/>
    <n v="33.33"/>
    <b v="0"/>
    <x v="1"/>
    <x v="6"/>
  </r>
  <r>
    <n v="4021"/>
    <s v="Angels in Houston"/>
    <s v="Help a group of actors end bigotry in Houston, TX by supporting a  full production of Angels in America."/>
    <x v="36"/>
    <n v="125"/>
    <x v="60"/>
    <x v="2"/>
    <x v="0"/>
    <s v="USD"/>
    <n v="1414360358"/>
    <n v="1409176358"/>
    <b v="0"/>
    <x v="84"/>
    <n v="62.5"/>
    <b v="0"/>
    <x v="1"/>
    <x v="6"/>
  </r>
  <r>
    <n v="4022"/>
    <s v="The Merchant of Venice as Shakespeare Heard It"/>
    <s v="Help us produce a video of the first Original Pronunciation Merchant of Venice."/>
    <x v="102"/>
    <n v="12521"/>
    <x v="140"/>
    <x v="2"/>
    <x v="0"/>
    <s v="USD"/>
    <n v="1422759240"/>
    <n v="1418824867"/>
    <b v="0"/>
    <x v="438"/>
    <n v="63.56"/>
    <b v="0"/>
    <x v="1"/>
    <x v="6"/>
  </r>
  <r>
    <n v="4023"/>
    <s v="Forgive &amp; Forget"/>
    <s v="An original gospel stage play that explores the pain and hurt caused by those who struggle to forgive others!"/>
    <x v="39"/>
    <n v="0"/>
    <x v="50"/>
    <x v="2"/>
    <x v="0"/>
    <s v="USD"/>
    <n v="1458860363"/>
    <n v="1454975963"/>
    <b v="0"/>
    <x v="78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60"/>
    <x v="2"/>
    <x v="0"/>
    <s v="USD"/>
    <n v="1441037097"/>
    <n v="1438445097"/>
    <b v="0"/>
    <x v="29"/>
    <n v="10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62"/>
    <x v="2"/>
    <x v="6"/>
    <s v="EUR"/>
    <n v="1437889336"/>
    <n v="1432705336"/>
    <b v="0"/>
    <x v="80"/>
    <n v="62.5"/>
    <b v="0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50"/>
    <x v="2"/>
    <x v="0"/>
    <s v="USD"/>
    <n v="1449247439"/>
    <n v="1444059839"/>
    <b v="0"/>
    <x v="78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113"/>
    <x v="2"/>
    <x v="0"/>
    <s v="USD"/>
    <n v="1487811600"/>
    <n v="1486077481"/>
    <b v="0"/>
    <x v="63"/>
    <n v="30.71"/>
    <b v="0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58"/>
    <x v="2"/>
    <x v="0"/>
    <s v="USD"/>
    <n v="1402007500"/>
    <n v="1399415500"/>
    <b v="0"/>
    <x v="202"/>
    <n v="51"/>
    <b v="0"/>
    <x v="1"/>
    <x v="6"/>
  </r>
  <r>
    <n v="4029"/>
    <s v="Next 2 the Stage"/>
    <s v="A theater complex that educates as we entertain.  We will provide shows that inspire and theater classes that motivate."/>
    <x v="22"/>
    <n v="0"/>
    <x v="50"/>
    <x v="2"/>
    <x v="0"/>
    <s v="USD"/>
    <n v="1450053370"/>
    <n v="1447461370"/>
    <b v="0"/>
    <x v="78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63"/>
    <x v="2"/>
    <x v="0"/>
    <s v="USD"/>
    <n v="1454525340"/>
    <n v="1452008599"/>
    <b v="0"/>
    <x v="79"/>
    <n v="66.67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50"/>
    <x v="2"/>
    <x v="0"/>
    <s v="USD"/>
    <n v="1418914964"/>
    <n v="1414591364"/>
    <b v="0"/>
    <x v="78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113"/>
    <x v="2"/>
    <x v="0"/>
    <s v="USD"/>
    <n v="1450211116"/>
    <n v="1445023516"/>
    <b v="0"/>
    <x v="63"/>
    <n v="59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73"/>
    <x v="2"/>
    <x v="1"/>
    <s v="GBP"/>
    <n v="1475398800"/>
    <n v="1472711224"/>
    <b v="0"/>
    <x v="225"/>
    <n v="65.3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60"/>
    <x v="2"/>
    <x v="0"/>
    <s v="USD"/>
    <n v="1428097450"/>
    <n v="1425509050"/>
    <b v="0"/>
    <x v="84"/>
    <n v="100"/>
    <b v="0"/>
    <x v="1"/>
    <x v="6"/>
  </r>
  <r>
    <n v="4035"/>
    <s v="The Lost Boy"/>
    <s v="&quot;Stories are where you go to look for the truth of your own life.&quot; (Frank Delaney)"/>
    <x v="3"/>
    <n v="3685"/>
    <x v="121"/>
    <x v="2"/>
    <x v="0"/>
    <s v="USD"/>
    <n v="1413925887"/>
    <n v="1411333887"/>
    <b v="0"/>
    <x v="20"/>
    <n v="147.4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153"/>
    <x v="2"/>
    <x v="0"/>
    <s v="USD"/>
    <n v="1404253800"/>
    <n v="1402784964"/>
    <b v="0"/>
    <x v="57"/>
    <n v="166.06"/>
    <b v="0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57"/>
    <x v="2"/>
    <x v="0"/>
    <s v="USD"/>
    <n v="1464099900"/>
    <n v="1462585315"/>
    <b v="0"/>
    <x v="84"/>
    <n v="40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81"/>
    <x v="2"/>
    <x v="0"/>
    <s v="USD"/>
    <n v="1413573010"/>
    <n v="1408389010"/>
    <b v="0"/>
    <x v="80"/>
    <n v="75.25"/>
    <b v="0"/>
    <x v="1"/>
    <x v="6"/>
  </r>
  <r>
    <n v="4039"/>
    <s v="Defiant Entertainment presents: The Park Bench"/>
    <s v="Help stage an original One Act Play that brings awareness to Alzheimer's in its debut performance."/>
    <x v="2"/>
    <n v="300"/>
    <x v="64"/>
    <x v="2"/>
    <x v="0"/>
    <s v="USD"/>
    <n v="1448949540"/>
    <n v="1446048367"/>
    <b v="0"/>
    <x v="81"/>
    <n v="60"/>
    <b v="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134"/>
    <x v="2"/>
    <x v="0"/>
    <s v="USD"/>
    <n v="1437188400"/>
    <n v="1432100004"/>
    <b v="0"/>
    <x v="84"/>
    <n v="1250"/>
    <b v="0"/>
    <x v="1"/>
    <x v="6"/>
  </r>
  <r>
    <n v="4041"/>
    <s v="In the Land of Gold"/>
    <s v="A bold, colouful, vibrant play centred around the last remaining monarchy of Africa."/>
    <x v="10"/>
    <n v="21"/>
    <x v="50"/>
    <x v="2"/>
    <x v="1"/>
    <s v="GBP"/>
    <n v="1473160954"/>
    <n v="1467976954"/>
    <b v="0"/>
    <x v="84"/>
    <n v="10.5"/>
    <b v="0"/>
    <x v="1"/>
    <x v="6"/>
  </r>
  <r>
    <n v="4042"/>
    <s v="Messages"/>
    <s v="Acting group and production for inner city youth, about inner city youth. The problems and stuation that they see everyday."/>
    <x v="3"/>
    <n v="21"/>
    <x v="50"/>
    <x v="2"/>
    <x v="0"/>
    <s v="USD"/>
    <n v="1421781360"/>
    <n v="1419213664"/>
    <b v="0"/>
    <x v="83"/>
    <n v="7"/>
    <b v="0"/>
    <x v="1"/>
    <x v="6"/>
  </r>
  <r>
    <n v="4043"/>
    <s v="Not making potato salad here!"/>
    <s v="This could be my last play, need to bring my son out to see it before it's over.  Need to fly him here from BC"/>
    <x v="43"/>
    <n v="0"/>
    <x v="50"/>
    <x v="2"/>
    <x v="5"/>
    <s v="CAD"/>
    <n v="1416524325"/>
    <n v="1415228325"/>
    <b v="0"/>
    <x v="78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151"/>
    <x v="2"/>
    <x v="0"/>
    <s v="USD"/>
    <n v="1428642000"/>
    <n v="1426050982"/>
    <b v="0"/>
    <x v="80"/>
    <n v="56.25"/>
    <b v="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50"/>
    <x v="2"/>
    <x v="2"/>
    <s v="AUD"/>
    <n v="1408596589"/>
    <n v="1406004589"/>
    <b v="0"/>
    <x v="29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59"/>
    <x v="2"/>
    <x v="0"/>
    <s v="USD"/>
    <n v="1413992210"/>
    <n v="1411400210"/>
    <b v="0"/>
    <x v="8"/>
    <n v="38.33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53"/>
    <x v="2"/>
    <x v="0"/>
    <s v="USD"/>
    <n v="1420938000"/>
    <n v="1418862743"/>
    <b v="0"/>
    <x v="80"/>
    <n v="27.5"/>
    <b v="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82"/>
    <x v="2"/>
    <x v="1"/>
    <s v="GBP"/>
    <n v="1460373187"/>
    <n v="1457352787"/>
    <b v="0"/>
    <x v="110"/>
    <n v="32.979999999999997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50"/>
    <x v="2"/>
    <x v="0"/>
    <s v="USD"/>
    <n v="1436914815"/>
    <n v="1434322815"/>
    <b v="0"/>
    <x v="29"/>
    <n v="16"/>
    <b v="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50"/>
    <x v="2"/>
    <x v="0"/>
    <s v="USD"/>
    <n v="1414077391"/>
    <n v="1411485391"/>
    <b v="0"/>
    <x v="29"/>
    <n v="1"/>
    <b v="0"/>
    <x v="1"/>
    <x v="6"/>
  </r>
  <r>
    <n v="4051"/>
    <s v="Phantom of the Kun Opera"/>
    <s v="It is a heart-breaking life story of Wu family who tries to preserve the gem of Chinese Kun Opera through generations."/>
    <x v="2"/>
    <n v="0"/>
    <x v="50"/>
    <x v="2"/>
    <x v="0"/>
    <s v="USD"/>
    <n v="1399618380"/>
    <n v="1399058797"/>
    <b v="0"/>
    <x v="78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151"/>
    <x v="2"/>
    <x v="0"/>
    <s v="USD"/>
    <n v="1413234316"/>
    <n v="1408050316"/>
    <b v="0"/>
    <x v="62"/>
    <n v="86.62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66"/>
    <x v="2"/>
    <x v="1"/>
    <s v="GBP"/>
    <n v="1416081600"/>
    <n v="1413477228"/>
    <b v="0"/>
    <x v="84"/>
    <n v="55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50"/>
    <x v="2"/>
    <x v="0"/>
    <s v="USD"/>
    <n v="1475294400"/>
    <n v="1472674285"/>
    <b v="0"/>
    <x v="78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82"/>
    <x v="2"/>
    <x v="1"/>
    <s v="GBP"/>
    <n v="1403192031"/>
    <n v="1400600031"/>
    <b v="0"/>
    <x v="64"/>
    <n v="41.95"/>
    <b v="0"/>
    <x v="1"/>
    <x v="6"/>
  </r>
  <r>
    <n v="4056"/>
    <s v="American Pride"/>
    <s v="American Pride is a play centered on the Poetry of one Iraq War veteran, and follows her journey through war and back home."/>
    <x v="15"/>
    <n v="795"/>
    <x v="226"/>
    <x v="2"/>
    <x v="0"/>
    <s v="USD"/>
    <n v="1467575940"/>
    <n v="1465856639"/>
    <b v="0"/>
    <x v="82"/>
    <n v="88.33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66"/>
    <x v="2"/>
    <x v="1"/>
    <s v="GBP"/>
    <n v="1448492400"/>
    <n v="1446506080"/>
    <b v="0"/>
    <x v="79"/>
    <n v="129.16999999999999"/>
    <b v="0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56"/>
    <x v="2"/>
    <x v="0"/>
    <s v="USD"/>
    <n v="1459483140"/>
    <n v="1458178044"/>
    <b v="0"/>
    <x v="80"/>
    <n v="23.75"/>
    <b v="0"/>
    <x v="1"/>
    <x v="6"/>
  </r>
  <r>
    <n v="4059"/>
    <s v="The Million Dollar Shot"/>
    <s v="A very Canadian children's play inspired by the tradition of British pantomimes like Aladdin, and the Nutcracker."/>
    <x v="3"/>
    <n v="250"/>
    <x v="56"/>
    <x v="2"/>
    <x v="5"/>
    <s v="CAD"/>
    <n v="1410836400"/>
    <n v="1408116152"/>
    <b v="0"/>
    <x v="63"/>
    <n v="35.71"/>
    <b v="0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56"/>
    <x v="2"/>
    <x v="5"/>
    <s v="CAD"/>
    <n v="1403539200"/>
    <n v="1400604056"/>
    <b v="0"/>
    <x v="81"/>
    <n v="57"/>
    <b v="0"/>
    <x v="1"/>
    <x v="6"/>
  </r>
  <r>
    <n v="4061"/>
    <s v="PRODUCE the Stage Play SKYLAR'S SYNDROME by Gavin Kayner"/>
    <s v="SKYLAR'S SYNDROME is a tremendous psychodrama by master playwright Gavin Kayner!"/>
    <x v="441"/>
    <n v="0"/>
    <x v="50"/>
    <x v="2"/>
    <x v="0"/>
    <s v="USD"/>
    <n v="1461205423"/>
    <n v="1456025023"/>
    <b v="0"/>
    <x v="78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53"/>
    <x v="2"/>
    <x v="0"/>
    <s v="USD"/>
    <n v="1467481468"/>
    <n v="1464889468"/>
    <b v="0"/>
    <x v="83"/>
    <n v="163.33000000000001"/>
    <b v="0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60"/>
    <x v="2"/>
    <x v="1"/>
    <s v="GBP"/>
    <n v="1403886084"/>
    <n v="1401294084"/>
    <b v="0"/>
    <x v="82"/>
    <n v="15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118"/>
    <x v="2"/>
    <x v="2"/>
    <s v="AUD"/>
    <n v="1430316426"/>
    <n v="1427724426"/>
    <b v="0"/>
    <x v="79"/>
    <n v="64.17"/>
    <b v="0"/>
    <x v="1"/>
    <x v="6"/>
  </r>
  <r>
    <n v="4065"/>
    <s v="A Midsummer's Night's Dream"/>
    <s v="A classical/ fantasy version of midsummers done by professionally trained actors in Tulsa!"/>
    <x v="23"/>
    <n v="27"/>
    <x v="60"/>
    <x v="2"/>
    <x v="0"/>
    <s v="USD"/>
    <n v="1407883811"/>
    <n v="1405291811"/>
    <b v="0"/>
    <x v="80"/>
    <n v="6.75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50"/>
    <x v="2"/>
    <x v="0"/>
    <s v="USD"/>
    <n v="1463619388"/>
    <n v="1461027388"/>
    <b v="0"/>
    <x v="29"/>
    <n v="25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21"/>
    <x v="2"/>
    <x v="0"/>
    <s v="USD"/>
    <n v="1443408550"/>
    <n v="1439952550"/>
    <b v="0"/>
    <x v="57"/>
    <n v="179.12"/>
    <b v="0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60"/>
    <x v="2"/>
    <x v="0"/>
    <s v="USD"/>
    <n v="1484348700"/>
    <n v="1481756855"/>
    <b v="0"/>
    <x v="29"/>
    <n v="34.950000000000003"/>
    <b v="0"/>
    <x v="1"/>
    <x v="6"/>
  </r>
  <r>
    <n v="4069"/>
    <s v="The Pendulum Swings"/>
    <s v="'The Pendulum Swings' is a three-act dark comedy that sees Frank and Michael await their execution on Death Row."/>
    <x v="21"/>
    <n v="430"/>
    <x v="122"/>
    <x v="2"/>
    <x v="1"/>
    <s v="GBP"/>
    <n v="1425124800"/>
    <n v="1421596356"/>
    <b v="0"/>
    <x v="62"/>
    <n v="33.08"/>
    <b v="0"/>
    <x v="1"/>
    <x v="6"/>
  </r>
  <r>
    <n v="4070"/>
    <s v="Southern Utah University: V-Day 2015"/>
    <s v="V-Day Southern Utah University 2015 and Second Studio Players presents: The Vagina Monologues"/>
    <x v="28"/>
    <n v="165"/>
    <x v="123"/>
    <x v="2"/>
    <x v="0"/>
    <s v="USD"/>
    <n v="1425178800"/>
    <n v="1422374420"/>
    <b v="0"/>
    <x v="79"/>
    <n v="27.5"/>
    <b v="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50"/>
    <x v="2"/>
    <x v="14"/>
    <s v="MXN"/>
    <n v="1482779931"/>
    <n v="1480187931"/>
    <b v="0"/>
    <x v="78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50"/>
    <x v="2"/>
    <x v="1"/>
    <s v="GBP"/>
    <n v="1408646111"/>
    <n v="1403462111"/>
    <b v="0"/>
    <x v="84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60"/>
    <x v="2"/>
    <x v="0"/>
    <s v="USD"/>
    <n v="1431144000"/>
    <n v="1426407426"/>
    <b v="0"/>
    <x v="84"/>
    <n v="18.5"/>
    <b v="0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117"/>
    <x v="2"/>
    <x v="1"/>
    <s v="GBP"/>
    <n v="1446732975"/>
    <n v="1444137375"/>
    <b v="0"/>
    <x v="64"/>
    <n v="35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129"/>
    <x v="2"/>
    <x v="1"/>
    <s v="GBP"/>
    <n v="1404149280"/>
    <n v="1400547969"/>
    <b v="0"/>
    <x v="62"/>
    <n v="44.31"/>
    <b v="0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50"/>
    <x v="2"/>
    <x v="0"/>
    <s v="USD"/>
    <n v="1413921060"/>
    <n v="1411499149"/>
    <b v="0"/>
    <x v="78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114"/>
    <x v="2"/>
    <x v="0"/>
    <s v="USD"/>
    <n v="1482339794"/>
    <n v="1479747794"/>
    <b v="0"/>
    <x v="79"/>
    <n v="222.5"/>
    <b v="0"/>
    <x v="1"/>
    <x v="6"/>
  </r>
  <r>
    <n v="4078"/>
    <s v="Theatre Memoire"/>
    <s v="Theatre Memoire are a High Wycombe based theatre company. Performing plays about multi-culturalism and interconectedness."/>
    <x v="49"/>
    <n v="0"/>
    <x v="50"/>
    <x v="2"/>
    <x v="1"/>
    <s v="GBP"/>
    <n v="1485543242"/>
    <n v="1482951242"/>
    <b v="0"/>
    <x v="78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50"/>
    <x v="2"/>
    <x v="0"/>
    <s v="USD"/>
    <n v="1466375521"/>
    <n v="1463783521"/>
    <b v="0"/>
    <x v="29"/>
    <n v="5"/>
    <b v="0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50"/>
    <x v="2"/>
    <x v="0"/>
    <s v="USD"/>
    <n v="1465930440"/>
    <n v="1463849116"/>
    <b v="0"/>
    <x v="78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63"/>
    <x v="2"/>
    <x v="0"/>
    <s v="USD"/>
    <n v="1425819425"/>
    <n v="1423231025"/>
    <b v="0"/>
    <x v="8"/>
    <n v="29.17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x v="324"/>
    <n v="3"/>
    <x v="53"/>
    <x v="2"/>
    <x v="0"/>
    <s v="USD"/>
    <n v="1447542000"/>
    <n v="1446179553"/>
    <b v="0"/>
    <x v="84"/>
    <n v="1.5"/>
    <b v="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66"/>
    <x v="2"/>
    <x v="0"/>
    <s v="USD"/>
    <n v="1452795416"/>
    <n v="1450203416"/>
    <b v="0"/>
    <x v="79"/>
    <n v="126.5"/>
    <b v="0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50"/>
    <x v="2"/>
    <x v="13"/>
    <s v="EUR"/>
    <n v="1476008906"/>
    <n v="1473416906"/>
    <b v="0"/>
    <x v="29"/>
    <n v="10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50"/>
    <x v="2"/>
    <x v="0"/>
    <s v="USD"/>
    <n v="1427169540"/>
    <n v="1424701775"/>
    <b v="0"/>
    <x v="29"/>
    <n v="10"/>
    <b v="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62"/>
    <x v="2"/>
    <x v="0"/>
    <s v="USD"/>
    <n v="1448078400"/>
    <n v="1445985299"/>
    <b v="0"/>
    <x v="81"/>
    <n v="9.4"/>
    <b v="0"/>
    <x v="1"/>
    <x v="6"/>
  </r>
  <r>
    <n v="4087"/>
    <s v="Stage Production &quot;The Nail Shop&quot;"/>
    <s v="Comedy Stage Play"/>
    <x v="375"/>
    <n v="0"/>
    <x v="50"/>
    <x v="2"/>
    <x v="0"/>
    <s v="USD"/>
    <n v="1468777786"/>
    <n v="1466185786"/>
    <b v="0"/>
    <x v="78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57"/>
    <x v="2"/>
    <x v="1"/>
    <s v="GBP"/>
    <n v="1421403960"/>
    <n v="1418827324"/>
    <b v="0"/>
    <x v="83"/>
    <n v="72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62"/>
    <x v="2"/>
    <x v="0"/>
    <s v="USD"/>
    <n v="1433093700"/>
    <n v="1430242488"/>
    <b v="0"/>
    <x v="22"/>
    <n v="30"/>
    <b v="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56"/>
    <x v="2"/>
    <x v="0"/>
    <s v="USD"/>
    <n v="1438959600"/>
    <n v="1437754137"/>
    <b v="0"/>
    <x v="83"/>
    <n v="10.67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55"/>
    <x v="2"/>
    <x v="0"/>
    <s v="USD"/>
    <n v="1421410151"/>
    <n v="1418818151"/>
    <b v="0"/>
    <x v="22"/>
    <n v="25.5"/>
    <b v="0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50"/>
    <x v="2"/>
    <x v="0"/>
    <s v="USD"/>
    <n v="1428205247"/>
    <n v="1423024847"/>
    <b v="0"/>
    <x v="29"/>
    <n v="20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53"/>
    <x v="2"/>
    <x v="1"/>
    <s v="GBP"/>
    <n v="1440272093"/>
    <n v="1435088093"/>
    <b v="0"/>
    <x v="80"/>
    <n v="15"/>
    <b v="0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121"/>
    <x v="2"/>
    <x v="0"/>
    <s v="USD"/>
    <n v="1413953940"/>
    <n v="1410141900"/>
    <b v="0"/>
    <x v="22"/>
    <n v="91.25"/>
    <b v="0"/>
    <x v="1"/>
    <x v="6"/>
  </r>
  <r>
    <n v="4095"/>
    <s v="LOPE ENAMORADO"/>
    <s v="Proyecto teatral dirigido por MartÃ­n Acosta que habla y reflexiona sobre el amor y su naturaleza."/>
    <x v="11"/>
    <n v="800"/>
    <x v="56"/>
    <x v="2"/>
    <x v="14"/>
    <s v="MXN"/>
    <n v="1482108350"/>
    <n v="1479516350"/>
    <b v="0"/>
    <x v="29"/>
    <n v="800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57"/>
    <x v="2"/>
    <x v="1"/>
    <s v="GBP"/>
    <n v="1488271860"/>
    <n v="1484484219"/>
    <b v="0"/>
    <x v="81"/>
    <n v="80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50"/>
    <x v="2"/>
    <x v="1"/>
    <s v="GBP"/>
    <n v="1454284500"/>
    <n v="1449431237"/>
    <b v="0"/>
    <x v="78"/>
    <n v="0"/>
    <b v="0"/>
    <x v="1"/>
    <x v="6"/>
  </r>
  <r>
    <n v="4098"/>
    <s v="Life is simple"/>
    <s v="Community Youth play, written by and performed by the youth about finding joy in the simple things in life"/>
    <x v="96"/>
    <n v="0"/>
    <x v="50"/>
    <x v="2"/>
    <x v="0"/>
    <s v="USD"/>
    <n v="1465060797"/>
    <n v="1462468797"/>
    <b v="0"/>
    <x v="78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60"/>
    <x v="2"/>
    <x v="0"/>
    <s v="USD"/>
    <n v="1472847873"/>
    <n v="1468959873"/>
    <b v="0"/>
    <x v="29"/>
    <n v="50"/>
    <b v="0"/>
    <x v="1"/>
    <x v="6"/>
  </r>
  <r>
    <n v="4100"/>
    <s v="America is at the Mall: A Play in Three Acts"/>
    <s v="How does war change a family?  A peek into one family's kitchen as their soldier fights in Iraq."/>
    <x v="444"/>
    <n v="0"/>
    <x v="50"/>
    <x v="2"/>
    <x v="0"/>
    <s v="USD"/>
    <n v="1414205990"/>
    <n v="1413341990"/>
    <b v="0"/>
    <x v="78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50"/>
    <x v="2"/>
    <x v="0"/>
    <s v="USD"/>
    <n v="1485380482"/>
    <n v="1482788482"/>
    <b v="0"/>
    <x v="78"/>
    <n v="0"/>
    <b v="0"/>
    <x v="1"/>
    <x v="6"/>
  </r>
  <r>
    <n v="4102"/>
    <s v="4th Wall Theatre Project"/>
    <s v="Local Community theater to get up and running in the Idaho Falls area. Something new, something different!"/>
    <x v="2"/>
    <n v="137"/>
    <x v="117"/>
    <x v="2"/>
    <x v="0"/>
    <s v="USD"/>
    <n v="1463343673"/>
    <n v="1460751673"/>
    <b v="0"/>
    <x v="79"/>
    <n v="22.83"/>
    <b v="0"/>
    <x v="1"/>
    <x v="6"/>
  </r>
  <r>
    <n v="4103"/>
    <s v="Weather Men"/>
    <s v="Weather Men is a play, written by Nathan Black.  A comedy/drama that explores the question of 'why people stay together?'"/>
    <x v="28"/>
    <n v="100"/>
    <x v="54"/>
    <x v="2"/>
    <x v="0"/>
    <s v="USD"/>
    <n v="1440613920"/>
    <n v="1435953566"/>
    <b v="0"/>
    <x v="79"/>
    <n v="16.670000000000002"/>
    <b v="0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70"/>
    <x v="2"/>
    <x v="2"/>
    <s v="AUD"/>
    <n v="1477550434"/>
    <n v="1474958434"/>
    <b v="0"/>
    <x v="25"/>
    <n v="45.79"/>
    <b v="0"/>
    <x v="1"/>
    <x v="6"/>
  </r>
  <r>
    <n v="4105"/>
    <s v="Â¡LlÃ©vame!"/>
    <s v="Buscamos finalizar el proceso de producciÃ³n de un espectÃ¡culo de payaso y con Ã©l, activar espacios pÃºblicos para la escena clown."/>
    <x v="286"/>
    <n v="2300"/>
    <x v="113"/>
    <x v="2"/>
    <x v="14"/>
    <s v="MXN"/>
    <n v="1482711309"/>
    <n v="1479860109"/>
    <b v="0"/>
    <x v="79"/>
    <n v="383.33"/>
    <b v="0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376"/>
    <x v="2"/>
    <x v="0"/>
    <s v="USD"/>
    <n v="1427936400"/>
    <n v="1424221866"/>
    <b v="0"/>
    <x v="51"/>
    <n v="106.97"/>
    <b v="0"/>
    <x v="1"/>
    <x v="6"/>
  </r>
  <r>
    <n v="4107"/>
    <s v="Sacrifice"/>
    <s v="A new dramatic comedy dealing with a father's unwillingness to let go of his past causes major problems for the future of his daughter."/>
    <x v="13"/>
    <n v="41"/>
    <x v="53"/>
    <x v="2"/>
    <x v="0"/>
    <s v="USD"/>
    <n v="1411596001"/>
    <n v="1409608801"/>
    <b v="0"/>
    <x v="80"/>
    <n v="10.25"/>
    <b v="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53"/>
    <x v="2"/>
    <x v="0"/>
    <s v="USD"/>
    <n v="1488517200"/>
    <n v="1485909937"/>
    <b v="0"/>
    <x v="29"/>
    <n v="59"/>
    <b v="0"/>
    <x v="1"/>
    <x v="6"/>
  </r>
  <r>
    <n v="4109"/>
    <s v="Jack the Lad"/>
    <s v="Jack the Lad - a new play that explores how far the boundaries of friendship will stretch when morality and loyalties clash."/>
    <x v="2"/>
    <n v="0"/>
    <x v="50"/>
    <x v="2"/>
    <x v="1"/>
    <s v="GBP"/>
    <n v="1448805404"/>
    <n v="1446209804"/>
    <b v="0"/>
    <x v="78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129"/>
    <x v="2"/>
    <x v="1"/>
    <s v="GBP"/>
    <n v="1469113351"/>
    <n v="1463929351"/>
    <b v="0"/>
    <x v="79"/>
    <n v="14.33"/>
    <b v="0"/>
    <x v="1"/>
    <x v="6"/>
  </r>
  <r>
    <n v="4111"/>
    <s v="REBORN IN LOVE"/>
    <s v="REBORN IN LOVE is the sequel to REBORN FROM ABOVE: A Tale of Eternal Love.  This is part two, of a One-Act play series."/>
    <x v="9"/>
    <n v="94"/>
    <x v="56"/>
    <x v="2"/>
    <x v="0"/>
    <s v="USD"/>
    <n v="1424747740"/>
    <n v="1422155740"/>
    <b v="0"/>
    <x v="79"/>
    <n v="15.67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50"/>
    <x v="2"/>
    <x v="17"/>
    <s v="EUR"/>
    <n v="1456617600"/>
    <n v="1454280186"/>
    <b v="0"/>
    <x v="29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50"/>
    <x v="2"/>
    <x v="0"/>
    <s v="USD"/>
    <n v="1452234840"/>
    <n v="1450619123"/>
    <b v="0"/>
    <x v="83"/>
    <n v="1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ED6AA-5A9B-457A-83F4-8F59F158763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20" hier="-1"/>
    <pageField fld="15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B8F85-207B-4A32-A0D9-BD2DB9497FD7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</items>
    </pivotField>
    <pivotField axis="axisRow" allDrilled="1" subtotalTop="0" showAll="0" dataSourceSort="1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2">
    <field x="4"/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0" hier="18" name="[Range].[Category].&amp;[theater]" cap="theater"/>
  </pageFields>
  <dataFields count="1">
    <dataField name="Count of outcomes" fld="2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12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F2A64-ED04-4566-822C-81C57A4804A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7">
    <pivotField showAll="0"/>
    <pivotField showAll="0"/>
    <pivotField showAll="0"/>
    <pivotField numFmtId="44" showAll="0">
      <items count="446">
        <item x="331"/>
        <item x="363"/>
        <item x="327"/>
        <item x="185"/>
        <item x="24"/>
        <item x="269"/>
        <item x="251"/>
        <item x="170"/>
        <item x="45"/>
        <item x="293"/>
        <item x="159"/>
        <item x="277"/>
        <item x="213"/>
        <item x="403"/>
        <item x="252"/>
        <item x="303"/>
        <item x="340"/>
        <item x="324"/>
        <item x="325"/>
        <item x="212"/>
        <item x="48"/>
        <item x="421"/>
        <item x="419"/>
        <item x="49"/>
        <item x="444"/>
        <item x="292"/>
        <item x="43"/>
        <item x="415"/>
        <item x="422"/>
        <item x="358"/>
        <item x="18"/>
        <item x="44"/>
        <item x="328"/>
        <item x="52"/>
        <item x="297"/>
        <item x="333"/>
        <item x="318"/>
        <item x="2"/>
        <item x="133"/>
        <item x="155"/>
        <item x="274"/>
        <item x="441"/>
        <item x="372"/>
        <item x="131"/>
        <item x="435"/>
        <item x="20"/>
        <item x="420"/>
        <item x="81"/>
        <item x="246"/>
        <item x="301"/>
        <item x="413"/>
        <item x="432"/>
        <item x="176"/>
        <item x="417"/>
        <item x="351"/>
        <item x="47"/>
        <item x="414"/>
        <item x="398"/>
        <item x="153"/>
        <item x="134"/>
        <item x="355"/>
        <item x="16"/>
        <item x="42"/>
        <item x="232"/>
        <item x="357"/>
        <item x="412"/>
        <item x="408"/>
        <item x="117"/>
        <item x="28"/>
        <item x="132"/>
        <item x="405"/>
        <item x="356"/>
        <item x="184"/>
        <item x="76"/>
        <item x="146"/>
        <item x="38"/>
        <item x="21"/>
        <item x="46"/>
        <item x="209"/>
        <item x="382"/>
        <item x="314"/>
        <item x="411"/>
        <item x="123"/>
        <item x="187"/>
        <item x="15"/>
        <item x="207"/>
        <item x="410"/>
        <item x="349"/>
        <item x="310"/>
        <item x="183"/>
        <item x="409"/>
        <item x="243"/>
        <item x="180"/>
        <item x="257"/>
        <item x="40"/>
        <item x="377"/>
        <item x="272"/>
        <item x="168"/>
        <item x="434"/>
        <item x="416"/>
        <item x="337"/>
        <item x="368"/>
        <item x="13"/>
        <item x="354"/>
        <item x="190"/>
        <item x="41"/>
        <item x="173"/>
        <item x="443"/>
        <item x="268"/>
        <item x="98"/>
        <item x="267"/>
        <item x="262"/>
        <item x="425"/>
        <item x="116"/>
        <item x="366"/>
        <item x="30"/>
        <item x="304"/>
        <item x="316"/>
        <item x="27"/>
        <item x="224"/>
        <item x="200"/>
        <item x="254"/>
        <item x="181"/>
        <item x="70"/>
        <item x="121"/>
        <item x="431"/>
        <item x="423"/>
        <item x="282"/>
        <item x="428"/>
        <item x="373"/>
        <item x="193"/>
        <item x="174"/>
        <item x="68"/>
        <item x="9"/>
        <item x="378"/>
        <item x="189"/>
        <item x="50"/>
        <item x="53"/>
        <item x="429"/>
        <item x="281"/>
        <item x="369"/>
        <item x="126"/>
        <item x="273"/>
        <item x="294"/>
        <item x="104"/>
        <item x="147"/>
        <item x="77"/>
        <item x="442"/>
        <item x="8"/>
        <item x="424"/>
        <item x="172"/>
        <item x="350"/>
        <item x="250"/>
        <item x="192"/>
        <item x="179"/>
        <item x="191"/>
        <item x="276"/>
        <item x="148"/>
        <item x="406"/>
        <item x="195"/>
        <item x="365"/>
        <item x="332"/>
        <item x="5"/>
        <item x="23"/>
        <item x="388"/>
        <item x="392"/>
        <item x="218"/>
        <item x="284"/>
        <item x="177"/>
        <item x="270"/>
        <item x="211"/>
        <item x="85"/>
        <item x="175"/>
        <item x="140"/>
        <item x="37"/>
        <item x="295"/>
        <item x="334"/>
        <item x="210"/>
        <item x="119"/>
        <item x="225"/>
        <item x="244"/>
        <item x="255"/>
        <item x="402"/>
        <item x="10"/>
        <item x="279"/>
        <item x="397"/>
        <item x="221"/>
        <item x="26"/>
        <item x="105"/>
        <item x="326"/>
        <item x="62"/>
        <item x="290"/>
        <item x="439"/>
        <item x="238"/>
        <item x="393"/>
        <item x="400"/>
        <item x="245"/>
        <item x="367"/>
        <item x="12"/>
        <item x="436"/>
        <item x="84"/>
        <item x="298"/>
        <item x="336"/>
        <item x="115"/>
        <item x="233"/>
        <item x="220"/>
        <item x="275"/>
        <item x="249"/>
        <item x="39"/>
        <item x="144"/>
        <item x="311"/>
        <item x="383"/>
        <item x="51"/>
        <item x="208"/>
        <item x="231"/>
        <item x="407"/>
        <item x="198"/>
        <item x="278"/>
        <item x="6"/>
        <item x="330"/>
        <item x="169"/>
        <item x="385"/>
        <item x="33"/>
        <item x="0"/>
        <item x="35"/>
        <item x="222"/>
        <item x="188"/>
        <item x="440"/>
        <item x="129"/>
        <item x="113"/>
        <item x="7"/>
        <item x="352"/>
        <item x="296"/>
        <item x="219"/>
        <item x="196"/>
        <item x="375"/>
        <item x="112"/>
        <item x="335"/>
        <item x="97"/>
        <item x="204"/>
        <item x="3"/>
        <item x="283"/>
        <item x="241"/>
        <item x="1"/>
        <item x="124"/>
        <item x="364"/>
        <item x="384"/>
        <item x="34"/>
        <item x="433"/>
        <item x="151"/>
        <item x="374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6"/>
        <item x="107"/>
        <item x="390"/>
        <item x="36"/>
        <item x="288"/>
        <item x="194"/>
        <item x="226"/>
        <item x="229"/>
        <item x="280"/>
        <item x="227"/>
        <item x="345"/>
        <item x="73"/>
        <item x="418"/>
        <item x="182"/>
        <item x="178"/>
        <item x="430"/>
        <item x="102"/>
        <item x="17"/>
        <item x="234"/>
        <item x="339"/>
        <item x="256"/>
        <item x="266"/>
        <item x="329"/>
        <item x="230"/>
        <item x="371"/>
        <item x="22"/>
        <item x="223"/>
        <item x="29"/>
        <item x="125"/>
        <item x="289"/>
        <item x="353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09"/>
        <item x="261"/>
        <item x="248"/>
        <item x="285"/>
        <item x="312"/>
        <item x="286"/>
        <item x="106"/>
        <item x="109"/>
        <item x="19"/>
        <item x="321"/>
        <item x="92"/>
        <item x="258"/>
        <item x="264"/>
        <item x="136"/>
        <item x="114"/>
        <item x="361"/>
        <item x="130"/>
        <item x="370"/>
        <item x="79"/>
        <item x="247"/>
        <item x="300"/>
        <item x="348"/>
        <item x="265"/>
        <item x="4"/>
        <item x="260"/>
        <item x="101"/>
        <item x="287"/>
        <item x="171"/>
        <item x="240"/>
        <item x="166"/>
        <item x="391"/>
        <item x="197"/>
        <item x="63"/>
        <item x="360"/>
        <item x="263"/>
        <item x="214"/>
        <item x="56"/>
        <item x="199"/>
        <item x="323"/>
        <item x="162"/>
        <item x="110"/>
        <item x="127"/>
        <item x="99"/>
        <item x="141"/>
        <item x="118"/>
        <item x="54"/>
        <item x="319"/>
        <item x="59"/>
        <item x="138"/>
        <item x="96"/>
        <item x="313"/>
        <item x="58"/>
        <item x="253"/>
        <item x="94"/>
        <item x="342"/>
        <item x="217"/>
        <item x="150"/>
        <item x="305"/>
        <item x="161"/>
        <item x="205"/>
        <item x="128"/>
        <item x="75"/>
        <item x="143"/>
        <item x="315"/>
        <item x="299"/>
        <item x="57"/>
        <item x="202"/>
        <item x="394"/>
        <item x="74"/>
        <item x="206"/>
        <item x="381"/>
        <item x="347"/>
        <item x="72"/>
        <item x="344"/>
        <item x="152"/>
        <item x="103"/>
        <item x="64"/>
        <item x="242"/>
        <item x="308"/>
        <item x="346"/>
        <item x="60"/>
        <item x="291"/>
        <item x="201"/>
        <item x="164"/>
        <item x="320"/>
        <item x="237"/>
        <item x="307"/>
        <item x="61"/>
        <item x="135"/>
        <item x="389"/>
        <item x="149"/>
        <item x="65"/>
        <item x="317"/>
        <item x="359"/>
        <item x="82"/>
        <item x="163"/>
        <item x="90"/>
        <item x="322"/>
        <item x="427"/>
        <item x="66"/>
        <item x="302"/>
        <item x="306"/>
        <item x="157"/>
        <item x="239"/>
        <item x="338"/>
        <item x="69"/>
        <item x="343"/>
        <item x="137"/>
        <item x="396"/>
        <item x="341"/>
        <item x="203"/>
        <item x="216"/>
        <item x="80"/>
        <item x="395"/>
        <item x="387"/>
        <item x="67"/>
        <item x="86"/>
        <item x="71"/>
        <item x="156"/>
        <item x="386"/>
        <item x="399"/>
        <item x="379"/>
        <item x="87"/>
        <item x="362"/>
        <item x="139"/>
        <item x="259"/>
        <item x="380"/>
        <item x="55"/>
        <item t="default"/>
      </items>
    </pivotField>
    <pivotField numFmtId="164"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17"/>
        <item x="226"/>
        <item x="358"/>
        <item x="80"/>
        <item x="220"/>
        <item x="74"/>
        <item x="155"/>
        <item x="64"/>
        <item x="221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8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9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numFmtId="164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9AB017-866A-4DB8-A9E4-2312F14F19C0}" name="Table1" displayName="Table1" ref="A1:T4115" totalsRowShown="0" headerRowDxfId="16">
  <autoFilter ref="A1:T4115" xr:uid="{C47327C2-E2B8-4D88-9B9A-EB990270F36F}">
    <filterColumn colId="7">
      <filters>
        <filter val="GB"/>
      </filters>
    </filterColumn>
    <filterColumn colId="19">
      <filters>
        <filter val="musical"/>
      </filters>
    </filterColumn>
  </autoFilter>
  <tableColumns count="20">
    <tableColumn id="1" xr3:uid="{1B644176-B23B-4BD1-A5CA-916616D008F3}" name="id"/>
    <tableColumn id="2" xr3:uid="{A3C647B2-0DE5-4909-8C07-AE07D1FCDFF2}" name="name" dataDxfId="24"/>
    <tableColumn id="3" xr3:uid="{D37A3EDC-4DA2-4D5B-8A65-D8A50AEA41D7}" name="blurb" dataDxfId="23"/>
    <tableColumn id="4" xr3:uid="{55C8030C-36FF-4201-8085-011877B27885}" name="goal" dataDxfId="22"/>
    <tableColumn id="5" xr3:uid="{1DE81B32-B5C3-4F47-A821-023109CE06A6}" name="pledged" dataDxfId="21"/>
    <tableColumn id="6" xr3:uid="{FAEE1EB3-3A1E-440B-B240-9CA918F636E2}" name="Percentage Funded">
      <calculatedColumnFormula>ROUND(E2/D2*100,0)</calculatedColumnFormula>
    </tableColumn>
    <tableColumn id="7" xr3:uid="{1AFC5B72-A7FC-43A1-B38A-E69D5D64FC37}" name="outcomes"/>
    <tableColumn id="8" xr3:uid="{6D821E77-BEB3-40E4-A80B-9D49382F3A80}" name="country"/>
    <tableColumn id="9" xr3:uid="{3387E48B-7AC8-4C5B-B3B4-90A95FFE7125}" name="currency"/>
    <tableColumn id="10" xr3:uid="{AF3EB4B9-65CE-459F-AE3B-C4E9777E6710}" name="deadline"/>
    <tableColumn id="11" xr3:uid="{F2F7578E-5747-44B9-8E7F-D75AB40C209B}" name="Date Ended" dataDxfId="20">
      <calculatedColumnFormula>(((J2/60)/60)/24)+DATE(1970,1,1)</calculatedColumnFormula>
    </tableColumn>
    <tableColumn id="12" xr3:uid="{3ABE37B7-62FD-4B65-BFE0-71FF5E087FAE}" name="launched_at"/>
    <tableColumn id="13" xr3:uid="{E11DD93D-A09B-4772-923B-AF11A79866D6}" name="Date Created" dataDxfId="19">
      <calculatedColumnFormula>(((L2/60)/60)/24)+DATE(1970,1,1)</calculatedColumnFormula>
    </tableColumn>
    <tableColumn id="14" xr3:uid="{0854D76D-7FEE-407D-A0F7-3EF238D6DECC}" name="Duration" dataDxfId="18">
      <calculatedColumnFormula>ROUND(K2-M2,0)</calculatedColumnFormula>
    </tableColumn>
    <tableColumn id="15" xr3:uid="{2CB45B92-9599-40C6-A98A-FAADD12E7952}" name="staff_pick"/>
    <tableColumn id="16" xr3:uid="{E022B9DA-C649-44CD-ABF8-C42EE322FB12}" name="backers_count"/>
    <tableColumn id="17" xr3:uid="{35F2BE5B-A314-46F6-B504-90A3C58F4E48}" name="Average Donation" dataDxfId="17">
      <calculatedColumnFormula>IFERROR(ROUND(E2/P2,2),0)</calculatedColumnFormula>
    </tableColumn>
    <tableColumn id="18" xr3:uid="{2C0B4B2F-E879-453A-A7B4-4D7957A510ED}" name="spotlight"/>
    <tableColumn id="19" xr3:uid="{38DDAA02-3DD4-48D5-8BBD-04C908E1F28D}" name="Category"/>
    <tableColumn id="20" xr3:uid="{58ACC8E9-3BAC-41F7-A08D-9846F926F36E}" name="Sub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Normal="100" workbookViewId="0">
      <pane xSplit="3" ySplit="1" topLeftCell="D2939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75" defaultRowHeight="14.3" x14ac:dyDescent="0.25"/>
  <cols>
    <col min="1" max="1" width="7.25" bestFit="1" customWidth="1"/>
    <col min="2" max="2" width="38.5" style="3" customWidth="1"/>
    <col min="3" max="3" width="40.375" style="3" customWidth="1"/>
    <col min="4" max="4" width="15.75" style="6" bestFit="1" customWidth="1"/>
    <col min="5" max="5" width="12.375" style="8" bestFit="1" customWidth="1"/>
    <col min="6" max="6" width="18.875" style="8" customWidth="1"/>
    <col min="7" max="7" width="11" customWidth="1"/>
    <col min="8" max="8" width="9.25" customWidth="1"/>
    <col min="9" max="9" width="10" customWidth="1"/>
    <col min="10" max="10" width="10.875" bestFit="1" customWidth="1"/>
    <col min="11" max="11" width="12.5" bestFit="1" customWidth="1"/>
    <col min="12" max="12" width="13" customWidth="1"/>
    <col min="13" max="13" width="15.875" bestFit="1" customWidth="1"/>
    <col min="14" max="14" width="15.875" customWidth="1"/>
    <col min="15" max="15" width="10.875" customWidth="1"/>
    <col min="16" max="16" width="14.75" customWidth="1"/>
    <col min="17" max="17" width="17.625" customWidth="1"/>
    <col min="18" max="18" width="10.25" customWidth="1"/>
    <col min="19" max="19" width="11.25" bestFit="1" customWidth="1"/>
    <col min="20" max="20" width="15.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8324</v>
      </c>
      <c r="L1" s="1" t="s">
        <v>8259</v>
      </c>
      <c r="M1" s="1" t="s">
        <v>8323</v>
      </c>
      <c r="N1" s="1" t="s">
        <v>8322</v>
      </c>
      <c r="O1" s="1" t="s">
        <v>8260</v>
      </c>
      <c r="P1" s="1" t="s">
        <v>8261</v>
      </c>
      <c r="Q1" s="1" t="s">
        <v>8265</v>
      </c>
      <c r="R1" s="1" t="s">
        <v>8262</v>
      </c>
      <c r="S1" s="1" t="s">
        <v>8316</v>
      </c>
      <c r="T1" s="1" t="s">
        <v>8317</v>
      </c>
    </row>
    <row r="2" spans="1:20" ht="42.8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9">
        <f>(((J2/60)/60)/24)+DATE(1970,1,1)</f>
        <v>42208.125</v>
      </c>
      <c r="L2">
        <v>1434931811</v>
      </c>
      <c r="M2" s="9">
        <f>(((L2/60)/60)/24)+DATE(1970,1,1)</f>
        <v>42177.007071759261</v>
      </c>
      <c r="N2" s="13">
        <f>ROUND(K2-M2,0)</f>
        <v>31</v>
      </c>
      <c r="O2" t="b">
        <v>0</v>
      </c>
      <c r="P2">
        <v>182</v>
      </c>
      <c r="Q2" s="8">
        <f>IFERROR(ROUND(E2/P2,2),0)</f>
        <v>63.92</v>
      </c>
      <c r="R2" t="b">
        <v>1</v>
      </c>
      <c r="S2" t="s">
        <v>8266</v>
      </c>
      <c r="T2" t="s">
        <v>8267</v>
      </c>
    </row>
    <row r="3" spans="1:20" ht="28.55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 s="9">
        <f t="shared" ref="K3:K66" si="1">(((J3/60)/60)/24)+DATE(1970,1,1)</f>
        <v>42796.600497685184</v>
      </c>
      <c r="L3">
        <v>1485872683</v>
      </c>
      <c r="M3" s="9">
        <f t="shared" ref="M3:M66" si="2">(((L3/60)/60)/24)+DATE(1970,1,1)</f>
        <v>42766.600497685184</v>
      </c>
      <c r="N3" s="13">
        <f t="shared" ref="N3:N66" si="3">ROUND(K3-M3,0)</f>
        <v>30</v>
      </c>
      <c r="O3" t="b">
        <v>0</v>
      </c>
      <c r="P3">
        <v>79</v>
      </c>
      <c r="Q3" s="8">
        <f t="shared" ref="Q3:Q66" si="4">IFERROR(ROUND(E3/P3,2),0)</f>
        <v>185.48</v>
      </c>
      <c r="R3" t="b">
        <v>1</v>
      </c>
      <c r="S3" t="s">
        <v>8266</v>
      </c>
      <c r="T3" t="s">
        <v>8267</v>
      </c>
    </row>
    <row r="4" spans="1:20" ht="42.8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9">
        <f t="shared" si="1"/>
        <v>42415.702349537038</v>
      </c>
      <c r="L4">
        <v>1454691083</v>
      </c>
      <c r="M4" s="9">
        <f t="shared" si="2"/>
        <v>42405.702349537038</v>
      </c>
      <c r="N4" s="13">
        <f t="shared" si="3"/>
        <v>10</v>
      </c>
      <c r="O4" t="b">
        <v>0</v>
      </c>
      <c r="P4">
        <v>35</v>
      </c>
      <c r="Q4" s="8">
        <f t="shared" si="4"/>
        <v>15</v>
      </c>
      <c r="R4" t="b">
        <v>1</v>
      </c>
      <c r="S4" t="s">
        <v>8266</v>
      </c>
      <c r="T4" t="s">
        <v>8267</v>
      </c>
    </row>
    <row r="5" spans="1:20" ht="28.55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9">
        <f t="shared" si="1"/>
        <v>41858.515127314815</v>
      </c>
      <c r="L5">
        <v>1404822107</v>
      </c>
      <c r="M5" s="9">
        <f t="shared" si="2"/>
        <v>41828.515127314815</v>
      </c>
      <c r="N5" s="13">
        <f t="shared" si="3"/>
        <v>30</v>
      </c>
      <c r="O5" t="b">
        <v>0</v>
      </c>
      <c r="P5">
        <v>150</v>
      </c>
      <c r="Q5" s="8">
        <f t="shared" si="4"/>
        <v>69.27</v>
      </c>
      <c r="R5" t="b">
        <v>1</v>
      </c>
      <c r="S5" t="s">
        <v>8266</v>
      </c>
      <c r="T5" t="s">
        <v>8267</v>
      </c>
    </row>
    <row r="6" spans="1:20" ht="57.1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9">
        <f t="shared" si="1"/>
        <v>42357.834247685183</v>
      </c>
      <c r="L6">
        <v>1447963279</v>
      </c>
      <c r="M6" s="9">
        <f t="shared" si="2"/>
        <v>42327.834247685183</v>
      </c>
      <c r="N6" s="13">
        <f t="shared" si="3"/>
        <v>30</v>
      </c>
      <c r="O6" t="b">
        <v>0</v>
      </c>
      <c r="P6">
        <v>284</v>
      </c>
      <c r="Q6" s="8">
        <f t="shared" si="4"/>
        <v>190.55</v>
      </c>
      <c r="R6" t="b">
        <v>1</v>
      </c>
      <c r="S6" t="s">
        <v>8266</v>
      </c>
      <c r="T6" t="s">
        <v>8267</v>
      </c>
    </row>
    <row r="7" spans="1:20" ht="42.8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9">
        <f t="shared" si="1"/>
        <v>42580.232638888891</v>
      </c>
      <c r="L7">
        <v>1468362207</v>
      </c>
      <c r="M7" s="9">
        <f t="shared" si="2"/>
        <v>42563.932951388888</v>
      </c>
      <c r="N7" s="13">
        <f t="shared" si="3"/>
        <v>16</v>
      </c>
      <c r="O7" t="b">
        <v>0</v>
      </c>
      <c r="P7">
        <v>47</v>
      </c>
      <c r="Q7" s="8">
        <f t="shared" si="4"/>
        <v>93.4</v>
      </c>
      <c r="R7" t="b">
        <v>1</v>
      </c>
      <c r="S7" t="s">
        <v>8266</v>
      </c>
      <c r="T7" t="s">
        <v>8267</v>
      </c>
    </row>
    <row r="8" spans="1:20" ht="42.8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9">
        <f t="shared" si="1"/>
        <v>41804.072337962964</v>
      </c>
      <c r="L8">
        <v>1401846250</v>
      </c>
      <c r="M8" s="9">
        <f t="shared" si="2"/>
        <v>41794.072337962964</v>
      </c>
      <c r="N8" s="13">
        <f t="shared" si="3"/>
        <v>10</v>
      </c>
      <c r="O8" t="b">
        <v>0</v>
      </c>
      <c r="P8">
        <v>58</v>
      </c>
      <c r="Q8" s="8">
        <f t="shared" si="4"/>
        <v>146.88</v>
      </c>
      <c r="R8" t="b">
        <v>1</v>
      </c>
      <c r="S8" t="s">
        <v>8266</v>
      </c>
      <c r="T8" t="s">
        <v>8267</v>
      </c>
    </row>
    <row r="9" spans="1:20" ht="57.1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9">
        <f t="shared" si="1"/>
        <v>42556.047071759262</v>
      </c>
      <c r="L9">
        <v>1464224867</v>
      </c>
      <c r="M9" s="9">
        <f t="shared" si="2"/>
        <v>42516.047071759262</v>
      </c>
      <c r="N9" s="13">
        <f t="shared" si="3"/>
        <v>40</v>
      </c>
      <c r="O9" t="b">
        <v>0</v>
      </c>
      <c r="P9">
        <v>57</v>
      </c>
      <c r="Q9" s="8">
        <f t="shared" si="4"/>
        <v>159.82</v>
      </c>
      <c r="R9" t="b">
        <v>1</v>
      </c>
      <c r="S9" t="s">
        <v>8266</v>
      </c>
      <c r="T9" t="s">
        <v>8267</v>
      </c>
    </row>
    <row r="10" spans="1:20" ht="28.55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9">
        <f t="shared" si="1"/>
        <v>42475.875</v>
      </c>
      <c r="L10">
        <v>1460155212</v>
      </c>
      <c r="M10" s="9">
        <f t="shared" si="2"/>
        <v>42468.94458333333</v>
      </c>
      <c r="N10" s="13">
        <f t="shared" si="3"/>
        <v>7</v>
      </c>
      <c r="O10" t="b">
        <v>0</v>
      </c>
      <c r="P10">
        <v>12</v>
      </c>
      <c r="Q10" s="8">
        <f t="shared" si="4"/>
        <v>291.79000000000002</v>
      </c>
      <c r="R10" t="b">
        <v>1</v>
      </c>
      <c r="S10" t="s">
        <v>8266</v>
      </c>
      <c r="T10" t="s">
        <v>8267</v>
      </c>
    </row>
    <row r="11" spans="1:20" ht="42.8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9">
        <f t="shared" si="1"/>
        <v>42477.103518518517</v>
      </c>
      <c r="L11">
        <v>1458268144</v>
      </c>
      <c r="M11" s="9">
        <f t="shared" si="2"/>
        <v>42447.103518518517</v>
      </c>
      <c r="N11" s="13">
        <f t="shared" si="3"/>
        <v>30</v>
      </c>
      <c r="O11" t="b">
        <v>0</v>
      </c>
      <c r="P11">
        <v>20</v>
      </c>
      <c r="Q11" s="8">
        <f t="shared" si="4"/>
        <v>31.5</v>
      </c>
      <c r="R11" t="b">
        <v>1</v>
      </c>
      <c r="S11" t="s">
        <v>8266</v>
      </c>
      <c r="T11" t="s">
        <v>8267</v>
      </c>
    </row>
    <row r="12" spans="1:20" ht="42.8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9">
        <f t="shared" si="1"/>
        <v>41815.068043981482</v>
      </c>
      <c r="L12">
        <v>1400636279</v>
      </c>
      <c r="M12" s="9">
        <f t="shared" si="2"/>
        <v>41780.068043981482</v>
      </c>
      <c r="N12" s="13">
        <f t="shared" si="3"/>
        <v>35</v>
      </c>
      <c r="O12" t="b">
        <v>0</v>
      </c>
      <c r="P12">
        <v>19</v>
      </c>
      <c r="Q12" s="8">
        <f t="shared" si="4"/>
        <v>158.68</v>
      </c>
      <c r="R12" t="b">
        <v>1</v>
      </c>
      <c r="S12" t="s">
        <v>8266</v>
      </c>
      <c r="T12" t="s">
        <v>8267</v>
      </c>
    </row>
    <row r="13" spans="1:20" ht="57.1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9">
        <f t="shared" si="1"/>
        <v>42604.125</v>
      </c>
      <c r="L13">
        <v>1469126462</v>
      </c>
      <c r="M13" s="9">
        <f t="shared" si="2"/>
        <v>42572.778495370367</v>
      </c>
      <c r="N13" s="13">
        <f t="shared" si="3"/>
        <v>31</v>
      </c>
      <c r="O13" t="b">
        <v>0</v>
      </c>
      <c r="P13">
        <v>75</v>
      </c>
      <c r="Q13" s="8">
        <f t="shared" si="4"/>
        <v>80.33</v>
      </c>
      <c r="R13" t="b">
        <v>1</v>
      </c>
      <c r="S13" t="s">
        <v>8266</v>
      </c>
      <c r="T13" t="s">
        <v>8267</v>
      </c>
    </row>
    <row r="14" spans="1:20" ht="57.1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9">
        <f t="shared" si="1"/>
        <v>41836.125</v>
      </c>
      <c r="L14">
        <v>1401642425</v>
      </c>
      <c r="M14" s="9">
        <f t="shared" si="2"/>
        <v>41791.713252314818</v>
      </c>
      <c r="N14" s="13">
        <f t="shared" si="3"/>
        <v>44</v>
      </c>
      <c r="O14" t="b">
        <v>0</v>
      </c>
      <c r="P14">
        <v>827</v>
      </c>
      <c r="Q14" s="8">
        <f t="shared" si="4"/>
        <v>59.96</v>
      </c>
      <c r="R14" t="b">
        <v>1</v>
      </c>
      <c r="S14" t="s">
        <v>8266</v>
      </c>
      <c r="T14" t="s">
        <v>8267</v>
      </c>
    </row>
    <row r="15" spans="1:20" ht="42.8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9">
        <f t="shared" si="1"/>
        <v>42544.852083333331</v>
      </c>
      <c r="L15">
        <v>1463588109</v>
      </c>
      <c r="M15" s="9">
        <f t="shared" si="2"/>
        <v>42508.677187499998</v>
      </c>
      <c r="N15" s="13">
        <f t="shared" si="3"/>
        <v>36</v>
      </c>
      <c r="O15" t="b">
        <v>0</v>
      </c>
      <c r="P15">
        <v>51</v>
      </c>
      <c r="Q15" s="8">
        <f t="shared" si="4"/>
        <v>109.78</v>
      </c>
      <c r="R15" t="b">
        <v>1</v>
      </c>
      <c r="S15" t="s">
        <v>8266</v>
      </c>
      <c r="T15" t="s">
        <v>8267</v>
      </c>
    </row>
    <row r="16" spans="1:20" ht="28.55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9">
        <f t="shared" si="1"/>
        <v>41833.582638888889</v>
      </c>
      <c r="L16">
        <v>1403051888</v>
      </c>
      <c r="M16" s="9">
        <f t="shared" si="2"/>
        <v>41808.02648148148</v>
      </c>
      <c r="N16" s="13">
        <f t="shared" si="3"/>
        <v>26</v>
      </c>
      <c r="O16" t="b">
        <v>0</v>
      </c>
      <c r="P16">
        <v>41</v>
      </c>
      <c r="Q16" s="8">
        <f t="shared" si="4"/>
        <v>147.71</v>
      </c>
      <c r="R16" t="b">
        <v>1</v>
      </c>
      <c r="S16" t="s">
        <v>8266</v>
      </c>
      <c r="T16" t="s">
        <v>8267</v>
      </c>
    </row>
    <row r="17" spans="1:20" ht="42.8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9">
        <f t="shared" si="1"/>
        <v>42274.843055555553</v>
      </c>
      <c r="L17">
        <v>1441790658</v>
      </c>
      <c r="M17" s="9">
        <f t="shared" si="2"/>
        <v>42256.391875000001</v>
      </c>
      <c r="N17" s="13">
        <f t="shared" si="3"/>
        <v>18</v>
      </c>
      <c r="O17" t="b">
        <v>0</v>
      </c>
      <c r="P17">
        <v>98</v>
      </c>
      <c r="Q17" s="8">
        <f t="shared" si="4"/>
        <v>21.76</v>
      </c>
      <c r="R17" t="b">
        <v>1</v>
      </c>
      <c r="S17" t="s">
        <v>8266</v>
      </c>
      <c r="T17" t="s">
        <v>8267</v>
      </c>
    </row>
    <row r="18" spans="1:20" ht="57.1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9">
        <f t="shared" si="1"/>
        <v>41806.229166666664</v>
      </c>
      <c r="L18">
        <v>1398971211</v>
      </c>
      <c r="M18" s="9">
        <f t="shared" si="2"/>
        <v>41760.796423611115</v>
      </c>
      <c r="N18" s="13">
        <f t="shared" si="3"/>
        <v>45</v>
      </c>
      <c r="O18" t="b">
        <v>0</v>
      </c>
      <c r="P18">
        <v>70</v>
      </c>
      <c r="Q18" s="8">
        <f t="shared" si="4"/>
        <v>171.84</v>
      </c>
      <c r="R18" t="b">
        <v>1</v>
      </c>
      <c r="S18" t="s">
        <v>8266</v>
      </c>
      <c r="T18" t="s">
        <v>8267</v>
      </c>
    </row>
    <row r="19" spans="1:20" ht="42.8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9">
        <f t="shared" si="1"/>
        <v>41947.773402777777</v>
      </c>
      <c r="L19">
        <v>1412530422</v>
      </c>
      <c r="M19" s="9">
        <f t="shared" si="2"/>
        <v>41917.731736111113</v>
      </c>
      <c r="N19" s="13">
        <f t="shared" si="3"/>
        <v>30</v>
      </c>
      <c r="O19" t="b">
        <v>0</v>
      </c>
      <c r="P19">
        <v>36</v>
      </c>
      <c r="Q19" s="8">
        <f t="shared" si="4"/>
        <v>41.94</v>
      </c>
      <c r="R19" t="b">
        <v>1</v>
      </c>
      <c r="S19" t="s">
        <v>8266</v>
      </c>
      <c r="T19" t="s">
        <v>8267</v>
      </c>
    </row>
    <row r="20" spans="1:20" ht="42.8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9">
        <f t="shared" si="1"/>
        <v>41899.542314814818</v>
      </c>
      <c r="L20">
        <v>1408366856</v>
      </c>
      <c r="M20" s="9">
        <f t="shared" si="2"/>
        <v>41869.542314814818</v>
      </c>
      <c r="N20" s="13">
        <f t="shared" si="3"/>
        <v>30</v>
      </c>
      <c r="O20" t="b">
        <v>0</v>
      </c>
      <c r="P20">
        <v>342</v>
      </c>
      <c r="Q20" s="8">
        <f t="shared" si="4"/>
        <v>93.26</v>
      </c>
      <c r="R20" t="b">
        <v>1</v>
      </c>
      <c r="S20" t="s">
        <v>8266</v>
      </c>
      <c r="T20" t="s">
        <v>8267</v>
      </c>
    </row>
    <row r="21" spans="1:20" ht="42.8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9">
        <f t="shared" si="1"/>
        <v>42205.816365740742</v>
      </c>
      <c r="L21">
        <v>1434828934</v>
      </c>
      <c r="M21" s="9">
        <f t="shared" si="2"/>
        <v>42175.816365740742</v>
      </c>
      <c r="N21" s="13">
        <f t="shared" si="3"/>
        <v>30</v>
      </c>
      <c r="O21" t="b">
        <v>0</v>
      </c>
      <c r="P21">
        <v>22</v>
      </c>
      <c r="Q21" s="8">
        <f t="shared" si="4"/>
        <v>56.14</v>
      </c>
      <c r="R21" t="b">
        <v>1</v>
      </c>
      <c r="S21" t="s">
        <v>8266</v>
      </c>
      <c r="T21" t="s">
        <v>8267</v>
      </c>
    </row>
    <row r="22" spans="1:20" ht="42.8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9">
        <f t="shared" si="1"/>
        <v>42260.758240740746</v>
      </c>
      <c r="L22">
        <v>1436983912</v>
      </c>
      <c r="M22" s="9">
        <f t="shared" si="2"/>
        <v>42200.758240740746</v>
      </c>
      <c r="N22" s="13">
        <f t="shared" si="3"/>
        <v>60</v>
      </c>
      <c r="O22" t="b">
        <v>0</v>
      </c>
      <c r="P22">
        <v>25</v>
      </c>
      <c r="Q22" s="8">
        <f t="shared" si="4"/>
        <v>80.16</v>
      </c>
      <c r="R22" t="b">
        <v>1</v>
      </c>
      <c r="S22" t="s">
        <v>8266</v>
      </c>
      <c r="T22" t="s">
        <v>8267</v>
      </c>
    </row>
    <row r="23" spans="1:20" ht="42.8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9">
        <f t="shared" si="1"/>
        <v>41908.627187500002</v>
      </c>
      <c r="L23">
        <v>1409151789</v>
      </c>
      <c r="M23" s="9">
        <f t="shared" si="2"/>
        <v>41878.627187500002</v>
      </c>
      <c r="N23" s="13">
        <f t="shared" si="3"/>
        <v>30</v>
      </c>
      <c r="O23" t="b">
        <v>0</v>
      </c>
      <c r="P23">
        <v>101</v>
      </c>
      <c r="Q23" s="8">
        <f t="shared" si="4"/>
        <v>199.9</v>
      </c>
      <c r="R23" t="b">
        <v>1</v>
      </c>
      <c r="S23" t="s">
        <v>8266</v>
      </c>
      <c r="T23" t="s">
        <v>8267</v>
      </c>
    </row>
    <row r="24" spans="1:20" ht="28.55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9">
        <f t="shared" si="1"/>
        <v>42005.332638888889</v>
      </c>
      <c r="L24">
        <v>1418766740</v>
      </c>
      <c r="M24" s="9">
        <f t="shared" si="2"/>
        <v>41989.91134259259</v>
      </c>
      <c r="N24" s="13">
        <f t="shared" si="3"/>
        <v>15</v>
      </c>
      <c r="O24" t="b">
        <v>0</v>
      </c>
      <c r="P24">
        <v>8</v>
      </c>
      <c r="Q24" s="8">
        <f t="shared" si="4"/>
        <v>51.25</v>
      </c>
      <c r="R24" t="b">
        <v>1</v>
      </c>
      <c r="S24" t="s">
        <v>8266</v>
      </c>
      <c r="T24" t="s">
        <v>8267</v>
      </c>
    </row>
    <row r="25" spans="1:20" ht="42.8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9">
        <f t="shared" si="1"/>
        <v>42124.638888888891</v>
      </c>
      <c r="L25">
        <v>1428086501</v>
      </c>
      <c r="M25" s="9">
        <f t="shared" si="2"/>
        <v>42097.778946759259</v>
      </c>
      <c r="N25" s="13">
        <f t="shared" si="3"/>
        <v>27</v>
      </c>
      <c r="O25" t="b">
        <v>0</v>
      </c>
      <c r="P25">
        <v>23</v>
      </c>
      <c r="Q25" s="8">
        <f t="shared" si="4"/>
        <v>103.04</v>
      </c>
      <c r="R25" t="b">
        <v>1</v>
      </c>
      <c r="S25" t="s">
        <v>8266</v>
      </c>
      <c r="T25" t="s">
        <v>8267</v>
      </c>
    </row>
    <row r="26" spans="1:20" ht="28.55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9">
        <f t="shared" si="1"/>
        <v>42262.818750000006</v>
      </c>
      <c r="L26">
        <v>1439494863</v>
      </c>
      <c r="M26" s="9">
        <f t="shared" si="2"/>
        <v>42229.820173611108</v>
      </c>
      <c r="N26" s="13">
        <f t="shared" si="3"/>
        <v>33</v>
      </c>
      <c r="O26" t="b">
        <v>0</v>
      </c>
      <c r="P26">
        <v>574</v>
      </c>
      <c r="Q26" s="8">
        <f t="shared" si="4"/>
        <v>66.349999999999994</v>
      </c>
      <c r="R26" t="b">
        <v>1</v>
      </c>
      <c r="S26" t="s">
        <v>8266</v>
      </c>
      <c r="T26" t="s">
        <v>8267</v>
      </c>
    </row>
    <row r="27" spans="1:20" ht="42.8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9">
        <f t="shared" si="1"/>
        <v>42378.025011574078</v>
      </c>
      <c r="L27">
        <v>1447115761</v>
      </c>
      <c r="M27" s="9">
        <f t="shared" si="2"/>
        <v>42318.025011574078</v>
      </c>
      <c r="N27" s="13">
        <f t="shared" si="3"/>
        <v>60</v>
      </c>
      <c r="O27" t="b">
        <v>0</v>
      </c>
      <c r="P27">
        <v>14</v>
      </c>
      <c r="Q27" s="8">
        <f t="shared" si="4"/>
        <v>57.14</v>
      </c>
      <c r="R27" t="b">
        <v>1</v>
      </c>
      <c r="S27" t="s">
        <v>8266</v>
      </c>
      <c r="T27" t="s">
        <v>8267</v>
      </c>
    </row>
    <row r="28" spans="1:20" ht="42.8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9">
        <f t="shared" si="1"/>
        <v>41868.515555555554</v>
      </c>
      <c r="L28">
        <v>1404822144</v>
      </c>
      <c r="M28" s="9">
        <f t="shared" si="2"/>
        <v>41828.515555555554</v>
      </c>
      <c r="N28" s="13">
        <f t="shared" si="3"/>
        <v>40</v>
      </c>
      <c r="O28" t="b">
        <v>0</v>
      </c>
      <c r="P28">
        <v>19</v>
      </c>
      <c r="Q28" s="8">
        <f t="shared" si="4"/>
        <v>102.11</v>
      </c>
      <c r="R28" t="b">
        <v>1</v>
      </c>
      <c r="S28" t="s">
        <v>8266</v>
      </c>
      <c r="T28" t="s">
        <v>8267</v>
      </c>
    </row>
    <row r="29" spans="1:20" ht="42.8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9">
        <f t="shared" si="1"/>
        <v>41959.206400462965</v>
      </c>
      <c r="L29">
        <v>1413518233</v>
      </c>
      <c r="M29" s="9">
        <f t="shared" si="2"/>
        <v>41929.164733796293</v>
      </c>
      <c r="N29" s="13">
        <f t="shared" si="3"/>
        <v>30</v>
      </c>
      <c r="O29" t="b">
        <v>0</v>
      </c>
      <c r="P29">
        <v>150</v>
      </c>
      <c r="Q29" s="8">
        <f t="shared" si="4"/>
        <v>148.97</v>
      </c>
      <c r="R29" t="b">
        <v>1</v>
      </c>
      <c r="S29" t="s">
        <v>8266</v>
      </c>
      <c r="T29" t="s">
        <v>8267</v>
      </c>
    </row>
    <row r="30" spans="1:20" ht="28.55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9">
        <f t="shared" si="1"/>
        <v>42354.96393518518</v>
      </c>
      <c r="L30">
        <v>1447715284</v>
      </c>
      <c r="M30" s="9">
        <f t="shared" si="2"/>
        <v>42324.96393518518</v>
      </c>
      <c r="N30" s="13">
        <f t="shared" si="3"/>
        <v>30</v>
      </c>
      <c r="O30" t="b">
        <v>0</v>
      </c>
      <c r="P30">
        <v>71</v>
      </c>
      <c r="Q30" s="8">
        <f t="shared" si="4"/>
        <v>169.61</v>
      </c>
      <c r="R30" t="b">
        <v>1</v>
      </c>
      <c r="S30" t="s">
        <v>8266</v>
      </c>
      <c r="T30" t="s">
        <v>8267</v>
      </c>
    </row>
    <row r="31" spans="1:20" ht="42.8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9">
        <f t="shared" si="1"/>
        <v>41842.67324074074</v>
      </c>
      <c r="L31">
        <v>1403453368</v>
      </c>
      <c r="M31" s="9">
        <f t="shared" si="2"/>
        <v>41812.67324074074</v>
      </c>
      <c r="N31" s="13">
        <f t="shared" si="3"/>
        <v>30</v>
      </c>
      <c r="O31" t="b">
        <v>0</v>
      </c>
      <c r="P31">
        <v>117</v>
      </c>
      <c r="Q31" s="8">
        <f t="shared" si="4"/>
        <v>31.62</v>
      </c>
      <c r="R31" t="b">
        <v>1</v>
      </c>
      <c r="S31" t="s">
        <v>8266</v>
      </c>
      <c r="T31" t="s">
        <v>8267</v>
      </c>
    </row>
    <row r="32" spans="1:20" ht="42.8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9">
        <f t="shared" si="1"/>
        <v>41872.292997685188</v>
      </c>
      <c r="L32">
        <v>1406012515</v>
      </c>
      <c r="M32" s="9">
        <f t="shared" si="2"/>
        <v>41842.292997685188</v>
      </c>
      <c r="N32" s="13">
        <f t="shared" si="3"/>
        <v>30</v>
      </c>
      <c r="O32" t="b">
        <v>0</v>
      </c>
      <c r="P32">
        <v>53</v>
      </c>
      <c r="Q32" s="8">
        <f t="shared" si="4"/>
        <v>76.45</v>
      </c>
      <c r="R32" t="b">
        <v>1</v>
      </c>
      <c r="S32" t="s">
        <v>8266</v>
      </c>
      <c r="T32" t="s">
        <v>8267</v>
      </c>
    </row>
    <row r="33" spans="1:20" ht="42.8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9">
        <f t="shared" si="1"/>
        <v>42394.79206018518</v>
      </c>
      <c r="L33">
        <v>1452193234</v>
      </c>
      <c r="M33" s="9">
        <f t="shared" si="2"/>
        <v>42376.79206018518</v>
      </c>
      <c r="N33" s="13">
        <f t="shared" si="3"/>
        <v>18</v>
      </c>
      <c r="O33" t="b">
        <v>0</v>
      </c>
      <c r="P33">
        <v>1</v>
      </c>
      <c r="Q33" s="8">
        <f t="shared" si="4"/>
        <v>13</v>
      </c>
      <c r="R33" t="b">
        <v>1</v>
      </c>
      <c r="S33" t="s">
        <v>8266</v>
      </c>
      <c r="T33" t="s">
        <v>8267</v>
      </c>
    </row>
    <row r="34" spans="1:20" ht="57.1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9">
        <f t="shared" si="1"/>
        <v>42503.165972222225</v>
      </c>
      <c r="L34">
        <v>1459523017</v>
      </c>
      <c r="M34" s="9">
        <f t="shared" si="2"/>
        <v>42461.627511574072</v>
      </c>
      <c r="N34" s="13">
        <f t="shared" si="3"/>
        <v>42</v>
      </c>
      <c r="O34" t="b">
        <v>0</v>
      </c>
      <c r="P34">
        <v>89</v>
      </c>
      <c r="Q34" s="8">
        <f t="shared" si="4"/>
        <v>320.45</v>
      </c>
      <c r="R34" t="b">
        <v>1</v>
      </c>
      <c r="S34" t="s">
        <v>8266</v>
      </c>
      <c r="T34" t="s">
        <v>8267</v>
      </c>
    </row>
    <row r="35" spans="1:20" ht="42.8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9">
        <f t="shared" si="1"/>
        <v>42316.702557870376</v>
      </c>
      <c r="L35">
        <v>1444405901</v>
      </c>
      <c r="M35" s="9">
        <f t="shared" si="2"/>
        <v>42286.660891203705</v>
      </c>
      <c r="N35" s="13">
        <f t="shared" si="3"/>
        <v>30</v>
      </c>
      <c r="O35" t="b">
        <v>0</v>
      </c>
      <c r="P35">
        <v>64</v>
      </c>
      <c r="Q35" s="8">
        <f t="shared" si="4"/>
        <v>83.75</v>
      </c>
      <c r="R35" t="b">
        <v>1</v>
      </c>
      <c r="S35" t="s">
        <v>8266</v>
      </c>
      <c r="T35" t="s">
        <v>8267</v>
      </c>
    </row>
    <row r="36" spans="1:20" ht="42.8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9">
        <f t="shared" si="1"/>
        <v>41856.321770833332</v>
      </c>
      <c r="L36">
        <v>1405928601</v>
      </c>
      <c r="M36" s="9">
        <f t="shared" si="2"/>
        <v>41841.321770833332</v>
      </c>
      <c r="N36" s="13">
        <f t="shared" si="3"/>
        <v>15</v>
      </c>
      <c r="O36" t="b">
        <v>0</v>
      </c>
      <c r="P36">
        <v>68</v>
      </c>
      <c r="Q36" s="8">
        <f t="shared" si="4"/>
        <v>49.88</v>
      </c>
      <c r="R36" t="b">
        <v>1</v>
      </c>
      <c r="S36" t="s">
        <v>8266</v>
      </c>
      <c r="T36" t="s">
        <v>8267</v>
      </c>
    </row>
    <row r="37" spans="1:20" ht="42.8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9">
        <f t="shared" si="1"/>
        <v>42122</v>
      </c>
      <c r="L37">
        <v>1428130814</v>
      </c>
      <c r="M37" s="9">
        <f t="shared" si="2"/>
        <v>42098.291828703703</v>
      </c>
      <c r="N37" s="13">
        <f t="shared" si="3"/>
        <v>24</v>
      </c>
      <c r="O37" t="b">
        <v>0</v>
      </c>
      <c r="P37">
        <v>28</v>
      </c>
      <c r="Q37" s="8">
        <f t="shared" si="4"/>
        <v>59.46</v>
      </c>
      <c r="R37" t="b">
        <v>1</v>
      </c>
      <c r="S37" t="s">
        <v>8266</v>
      </c>
      <c r="T37" t="s">
        <v>8267</v>
      </c>
    </row>
    <row r="38" spans="1:20" ht="28.55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9">
        <f t="shared" si="1"/>
        <v>42098.265335648146</v>
      </c>
      <c r="L38">
        <v>1425540125</v>
      </c>
      <c r="M38" s="9">
        <f t="shared" si="2"/>
        <v>42068.307002314818</v>
      </c>
      <c r="N38" s="13">
        <f t="shared" si="3"/>
        <v>30</v>
      </c>
      <c r="O38" t="b">
        <v>0</v>
      </c>
      <c r="P38">
        <v>44</v>
      </c>
      <c r="Q38" s="8">
        <f t="shared" si="4"/>
        <v>193.84</v>
      </c>
      <c r="R38" t="b">
        <v>1</v>
      </c>
      <c r="S38" t="s">
        <v>8266</v>
      </c>
      <c r="T38" t="s">
        <v>8267</v>
      </c>
    </row>
    <row r="39" spans="1:20" ht="42.8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9">
        <f t="shared" si="1"/>
        <v>42062.693043981482</v>
      </c>
      <c r="L39">
        <v>1422463079</v>
      </c>
      <c r="M39" s="9">
        <f t="shared" si="2"/>
        <v>42032.693043981482</v>
      </c>
      <c r="N39" s="13">
        <f t="shared" si="3"/>
        <v>30</v>
      </c>
      <c r="O39" t="b">
        <v>0</v>
      </c>
      <c r="P39">
        <v>253</v>
      </c>
      <c r="Q39" s="8">
        <f t="shared" si="4"/>
        <v>159.51</v>
      </c>
      <c r="R39" t="b">
        <v>1</v>
      </c>
      <c r="S39" t="s">
        <v>8266</v>
      </c>
      <c r="T39" t="s">
        <v>8267</v>
      </c>
    </row>
    <row r="40" spans="1:20" ht="42.8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9">
        <f t="shared" si="1"/>
        <v>41405.057222222218</v>
      </c>
      <c r="L40">
        <v>1365643344</v>
      </c>
      <c r="M40" s="9">
        <f t="shared" si="2"/>
        <v>41375.057222222218</v>
      </c>
      <c r="N40" s="13">
        <f t="shared" si="3"/>
        <v>30</v>
      </c>
      <c r="O40" t="b">
        <v>0</v>
      </c>
      <c r="P40">
        <v>66</v>
      </c>
      <c r="Q40" s="8">
        <f t="shared" si="4"/>
        <v>41.68</v>
      </c>
      <c r="R40" t="b">
        <v>1</v>
      </c>
      <c r="S40" t="s">
        <v>8266</v>
      </c>
      <c r="T40" t="s">
        <v>8267</v>
      </c>
    </row>
    <row r="41" spans="1:20" ht="57.1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9">
        <f t="shared" si="1"/>
        <v>41784.957638888889</v>
      </c>
      <c r="L41">
        <v>1398388068</v>
      </c>
      <c r="M41" s="9">
        <f t="shared" si="2"/>
        <v>41754.047083333331</v>
      </c>
      <c r="N41" s="13">
        <f t="shared" si="3"/>
        <v>31</v>
      </c>
      <c r="O41" t="b">
        <v>0</v>
      </c>
      <c r="P41">
        <v>217</v>
      </c>
      <c r="Q41" s="8">
        <f t="shared" si="4"/>
        <v>150.9</v>
      </c>
      <c r="R41" t="b">
        <v>1</v>
      </c>
      <c r="S41" t="s">
        <v>8266</v>
      </c>
      <c r="T41" t="s">
        <v>8267</v>
      </c>
    </row>
    <row r="42" spans="1:20" ht="57.1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9">
        <f t="shared" si="1"/>
        <v>41809.166666666664</v>
      </c>
      <c r="L42">
        <v>1401426488</v>
      </c>
      <c r="M42" s="9">
        <f t="shared" si="2"/>
        <v>41789.21398148148</v>
      </c>
      <c r="N42" s="13">
        <f t="shared" si="3"/>
        <v>20</v>
      </c>
      <c r="O42" t="b">
        <v>0</v>
      </c>
      <c r="P42">
        <v>16</v>
      </c>
      <c r="Q42" s="8">
        <f t="shared" si="4"/>
        <v>126.69</v>
      </c>
      <c r="R42" t="b">
        <v>1</v>
      </c>
      <c r="S42" t="s">
        <v>8266</v>
      </c>
      <c r="T42" t="s">
        <v>8267</v>
      </c>
    </row>
    <row r="43" spans="1:20" ht="42.8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9">
        <f t="shared" si="1"/>
        <v>41917.568912037037</v>
      </c>
      <c r="L43">
        <v>1409924354</v>
      </c>
      <c r="M43" s="9">
        <f t="shared" si="2"/>
        <v>41887.568912037037</v>
      </c>
      <c r="N43" s="13">
        <f t="shared" si="3"/>
        <v>30</v>
      </c>
      <c r="O43" t="b">
        <v>0</v>
      </c>
      <c r="P43">
        <v>19</v>
      </c>
      <c r="Q43" s="8">
        <f t="shared" si="4"/>
        <v>105.26</v>
      </c>
      <c r="R43" t="b">
        <v>1</v>
      </c>
      <c r="S43" t="s">
        <v>8266</v>
      </c>
      <c r="T43" t="s">
        <v>8267</v>
      </c>
    </row>
    <row r="44" spans="1:20" ht="42.8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9">
        <f t="shared" si="1"/>
        <v>42001.639189814814</v>
      </c>
      <c r="L44">
        <v>1417188026</v>
      </c>
      <c r="M44" s="9">
        <f t="shared" si="2"/>
        <v>41971.639189814814</v>
      </c>
      <c r="N44" s="13">
        <f t="shared" si="3"/>
        <v>30</v>
      </c>
      <c r="O44" t="b">
        <v>0</v>
      </c>
      <c r="P44">
        <v>169</v>
      </c>
      <c r="Q44" s="8">
        <f t="shared" si="4"/>
        <v>117.51</v>
      </c>
      <c r="R44" t="b">
        <v>1</v>
      </c>
      <c r="S44" t="s">
        <v>8266</v>
      </c>
      <c r="T44" t="s">
        <v>8267</v>
      </c>
    </row>
    <row r="45" spans="1:20" ht="42.8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9">
        <f t="shared" si="1"/>
        <v>41833</v>
      </c>
      <c r="L45">
        <v>1402599486</v>
      </c>
      <c r="M45" s="9">
        <f t="shared" si="2"/>
        <v>41802.790347222224</v>
      </c>
      <c r="N45" s="13">
        <f t="shared" si="3"/>
        <v>30</v>
      </c>
      <c r="O45" t="b">
        <v>0</v>
      </c>
      <c r="P45">
        <v>263</v>
      </c>
      <c r="Q45" s="8">
        <f t="shared" si="4"/>
        <v>117.36</v>
      </c>
      <c r="R45" t="b">
        <v>1</v>
      </c>
      <c r="S45" t="s">
        <v>8266</v>
      </c>
      <c r="T45" t="s">
        <v>8267</v>
      </c>
    </row>
    <row r="46" spans="1:20" ht="57.1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9">
        <f t="shared" si="1"/>
        <v>41919.098807870374</v>
      </c>
      <c r="L46">
        <v>1408760537</v>
      </c>
      <c r="M46" s="9">
        <f t="shared" si="2"/>
        <v>41874.098807870374</v>
      </c>
      <c r="N46" s="13">
        <f t="shared" si="3"/>
        <v>45</v>
      </c>
      <c r="O46" t="b">
        <v>0</v>
      </c>
      <c r="P46">
        <v>15</v>
      </c>
      <c r="Q46" s="8">
        <f t="shared" si="4"/>
        <v>133.33000000000001</v>
      </c>
      <c r="R46" t="b">
        <v>1</v>
      </c>
      <c r="S46" t="s">
        <v>8266</v>
      </c>
      <c r="T46" t="s">
        <v>8267</v>
      </c>
    </row>
    <row r="47" spans="1:20" ht="42.8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9">
        <f t="shared" si="1"/>
        <v>42487.623923611114</v>
      </c>
      <c r="L47">
        <v>1459177107</v>
      </c>
      <c r="M47" s="9">
        <f t="shared" si="2"/>
        <v>42457.623923611114</v>
      </c>
      <c r="N47" s="13">
        <f t="shared" si="3"/>
        <v>30</v>
      </c>
      <c r="O47" t="b">
        <v>0</v>
      </c>
      <c r="P47">
        <v>61</v>
      </c>
      <c r="Q47" s="8">
        <f t="shared" si="4"/>
        <v>98.36</v>
      </c>
      <c r="R47" t="b">
        <v>1</v>
      </c>
      <c r="S47" t="s">
        <v>8266</v>
      </c>
      <c r="T47" t="s">
        <v>8267</v>
      </c>
    </row>
    <row r="48" spans="1:20" ht="42.8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9">
        <f t="shared" si="1"/>
        <v>42353.964976851858</v>
      </c>
      <c r="L48">
        <v>1447628974</v>
      </c>
      <c r="M48" s="9">
        <f t="shared" si="2"/>
        <v>42323.964976851858</v>
      </c>
      <c r="N48" s="13">
        <f t="shared" si="3"/>
        <v>30</v>
      </c>
      <c r="O48" t="b">
        <v>0</v>
      </c>
      <c r="P48">
        <v>45</v>
      </c>
      <c r="Q48" s="8">
        <f t="shared" si="4"/>
        <v>194.44</v>
      </c>
      <c r="R48" t="b">
        <v>1</v>
      </c>
      <c r="S48" t="s">
        <v>8266</v>
      </c>
      <c r="T48" t="s">
        <v>8267</v>
      </c>
    </row>
    <row r="49" spans="1:20" ht="57.1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9">
        <f t="shared" si="1"/>
        <v>41992.861192129625</v>
      </c>
      <c r="L49">
        <v>1413834007</v>
      </c>
      <c r="M49" s="9">
        <f t="shared" si="2"/>
        <v>41932.819525462961</v>
      </c>
      <c r="N49" s="13">
        <f t="shared" si="3"/>
        <v>60</v>
      </c>
      <c r="O49" t="b">
        <v>0</v>
      </c>
      <c r="P49">
        <v>70</v>
      </c>
      <c r="Q49" s="8">
        <f t="shared" si="4"/>
        <v>76.87</v>
      </c>
      <c r="R49" t="b">
        <v>1</v>
      </c>
      <c r="S49" t="s">
        <v>8266</v>
      </c>
      <c r="T49" t="s">
        <v>8267</v>
      </c>
    </row>
    <row r="50" spans="1:20" ht="42.8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9">
        <f t="shared" si="1"/>
        <v>42064.5</v>
      </c>
      <c r="L50">
        <v>1422534260</v>
      </c>
      <c r="M50" s="9">
        <f t="shared" si="2"/>
        <v>42033.516898148147</v>
      </c>
      <c r="N50" s="13">
        <f t="shared" si="3"/>
        <v>31</v>
      </c>
      <c r="O50" t="b">
        <v>0</v>
      </c>
      <c r="P50">
        <v>38</v>
      </c>
      <c r="Q50" s="8">
        <f t="shared" si="4"/>
        <v>56.82</v>
      </c>
      <c r="R50" t="b">
        <v>1</v>
      </c>
      <c r="S50" t="s">
        <v>8266</v>
      </c>
      <c r="T50" t="s">
        <v>8267</v>
      </c>
    </row>
    <row r="51" spans="1:2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9">
        <f t="shared" si="1"/>
        <v>42301.176446759258</v>
      </c>
      <c r="L51">
        <v>1443068045</v>
      </c>
      <c r="M51" s="9">
        <f t="shared" si="2"/>
        <v>42271.176446759258</v>
      </c>
      <c r="N51" s="13">
        <f t="shared" si="3"/>
        <v>30</v>
      </c>
      <c r="O51" t="b">
        <v>0</v>
      </c>
      <c r="P51">
        <v>87</v>
      </c>
      <c r="Q51" s="8">
        <f t="shared" si="4"/>
        <v>137.93</v>
      </c>
      <c r="R51" t="b">
        <v>1</v>
      </c>
      <c r="S51" t="s">
        <v>8266</v>
      </c>
      <c r="T51" t="s">
        <v>8267</v>
      </c>
    </row>
    <row r="52" spans="1:20" ht="42.8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9">
        <f t="shared" si="1"/>
        <v>42034.708333333328</v>
      </c>
      <c r="L52">
        <v>1419271458</v>
      </c>
      <c r="M52" s="9">
        <f t="shared" si="2"/>
        <v>41995.752986111111</v>
      </c>
      <c r="N52" s="13">
        <f t="shared" si="3"/>
        <v>39</v>
      </c>
      <c r="O52" t="b">
        <v>0</v>
      </c>
      <c r="P52">
        <v>22</v>
      </c>
      <c r="Q52" s="8">
        <f t="shared" si="4"/>
        <v>27.27</v>
      </c>
      <c r="R52" t="b">
        <v>1</v>
      </c>
      <c r="S52" t="s">
        <v>8266</v>
      </c>
      <c r="T52" t="s">
        <v>8267</v>
      </c>
    </row>
    <row r="53" spans="1:20" ht="42.8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9">
        <f t="shared" si="1"/>
        <v>42226.928668981483</v>
      </c>
      <c r="L53">
        <v>1436653037</v>
      </c>
      <c r="M53" s="9">
        <f t="shared" si="2"/>
        <v>42196.928668981483</v>
      </c>
      <c r="N53" s="13">
        <f t="shared" si="3"/>
        <v>30</v>
      </c>
      <c r="O53" t="b">
        <v>0</v>
      </c>
      <c r="P53">
        <v>119</v>
      </c>
      <c r="Q53" s="8">
        <f t="shared" si="4"/>
        <v>118.34</v>
      </c>
      <c r="R53" t="b">
        <v>1</v>
      </c>
      <c r="S53" t="s">
        <v>8266</v>
      </c>
      <c r="T53" t="s">
        <v>8267</v>
      </c>
    </row>
    <row r="54" spans="1:20" ht="42.8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9">
        <f t="shared" si="1"/>
        <v>41837.701921296299</v>
      </c>
      <c r="L54">
        <v>1403023846</v>
      </c>
      <c r="M54" s="9">
        <f t="shared" si="2"/>
        <v>41807.701921296299</v>
      </c>
      <c r="N54" s="13">
        <f t="shared" si="3"/>
        <v>30</v>
      </c>
      <c r="O54" t="b">
        <v>0</v>
      </c>
      <c r="P54">
        <v>52</v>
      </c>
      <c r="Q54" s="8">
        <f t="shared" si="4"/>
        <v>223.48</v>
      </c>
      <c r="R54" t="b">
        <v>1</v>
      </c>
      <c r="S54" t="s">
        <v>8266</v>
      </c>
      <c r="T54" t="s">
        <v>8267</v>
      </c>
    </row>
    <row r="55" spans="1:20" ht="28.55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9">
        <f t="shared" si="1"/>
        <v>41733.916666666664</v>
      </c>
      <c r="L55">
        <v>1395407445</v>
      </c>
      <c r="M55" s="9">
        <f t="shared" si="2"/>
        <v>41719.549131944441</v>
      </c>
      <c r="N55" s="13">
        <f t="shared" si="3"/>
        <v>14</v>
      </c>
      <c r="O55" t="b">
        <v>0</v>
      </c>
      <c r="P55">
        <v>117</v>
      </c>
      <c r="Q55" s="8">
        <f t="shared" si="4"/>
        <v>28.11</v>
      </c>
      <c r="R55" t="b">
        <v>1</v>
      </c>
      <c r="S55" t="s">
        <v>8266</v>
      </c>
      <c r="T55" t="s">
        <v>8267</v>
      </c>
    </row>
    <row r="56" spans="1:20" ht="57.1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9">
        <f t="shared" si="1"/>
        <v>42363.713206018518</v>
      </c>
      <c r="L56">
        <v>1448471221</v>
      </c>
      <c r="M56" s="9">
        <f t="shared" si="2"/>
        <v>42333.713206018518</v>
      </c>
      <c r="N56" s="13">
        <f t="shared" si="3"/>
        <v>30</v>
      </c>
      <c r="O56" t="b">
        <v>0</v>
      </c>
      <c r="P56">
        <v>52</v>
      </c>
      <c r="Q56" s="8">
        <f t="shared" si="4"/>
        <v>194.23</v>
      </c>
      <c r="R56" t="b">
        <v>1</v>
      </c>
      <c r="S56" t="s">
        <v>8266</v>
      </c>
      <c r="T56" t="s">
        <v>8267</v>
      </c>
    </row>
    <row r="57" spans="1:20" ht="42.8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9">
        <f t="shared" si="1"/>
        <v>42517.968935185185</v>
      </c>
      <c r="L57">
        <v>1462576516</v>
      </c>
      <c r="M57" s="9">
        <f t="shared" si="2"/>
        <v>42496.968935185185</v>
      </c>
      <c r="N57" s="13">
        <f t="shared" si="3"/>
        <v>21</v>
      </c>
      <c r="O57" t="b">
        <v>0</v>
      </c>
      <c r="P57">
        <v>86</v>
      </c>
      <c r="Q57" s="8">
        <f t="shared" si="4"/>
        <v>128.94999999999999</v>
      </c>
      <c r="R57" t="b">
        <v>1</v>
      </c>
      <c r="S57" t="s">
        <v>8266</v>
      </c>
      <c r="T57" t="s">
        <v>8267</v>
      </c>
    </row>
    <row r="58" spans="1:20" ht="28.5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9">
        <f t="shared" si="1"/>
        <v>42163.666666666672</v>
      </c>
      <c r="L58">
        <v>1432559424</v>
      </c>
      <c r="M58" s="9">
        <f t="shared" si="2"/>
        <v>42149.548888888887</v>
      </c>
      <c r="N58" s="13">
        <f t="shared" si="3"/>
        <v>14</v>
      </c>
      <c r="O58" t="b">
        <v>0</v>
      </c>
      <c r="P58">
        <v>174</v>
      </c>
      <c r="Q58" s="8">
        <f t="shared" si="4"/>
        <v>49.32</v>
      </c>
      <c r="R58" t="b">
        <v>1</v>
      </c>
      <c r="S58" t="s">
        <v>8266</v>
      </c>
      <c r="T58" t="s">
        <v>8267</v>
      </c>
    </row>
    <row r="59" spans="1:20" ht="42.8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9">
        <f t="shared" si="1"/>
        <v>42119.83289351852</v>
      </c>
      <c r="L59">
        <v>1427399962</v>
      </c>
      <c r="M59" s="9">
        <f t="shared" si="2"/>
        <v>42089.83289351852</v>
      </c>
      <c r="N59" s="13">
        <f t="shared" si="3"/>
        <v>30</v>
      </c>
      <c r="O59" t="b">
        <v>0</v>
      </c>
      <c r="P59">
        <v>69</v>
      </c>
      <c r="Q59" s="8">
        <f t="shared" si="4"/>
        <v>221.52</v>
      </c>
      <c r="R59" t="b">
        <v>1</v>
      </c>
      <c r="S59" t="s">
        <v>8266</v>
      </c>
      <c r="T59" t="s">
        <v>8267</v>
      </c>
    </row>
    <row r="60" spans="1:20" ht="42.8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9">
        <f t="shared" si="1"/>
        <v>41962.786712962959</v>
      </c>
      <c r="L60">
        <v>1413827572</v>
      </c>
      <c r="M60" s="9">
        <f t="shared" si="2"/>
        <v>41932.745046296295</v>
      </c>
      <c r="N60" s="13">
        <f t="shared" si="3"/>
        <v>30</v>
      </c>
      <c r="O60" t="b">
        <v>0</v>
      </c>
      <c r="P60">
        <v>75</v>
      </c>
      <c r="Q60" s="8">
        <f t="shared" si="4"/>
        <v>137.21</v>
      </c>
      <c r="R60" t="b">
        <v>1</v>
      </c>
      <c r="S60" t="s">
        <v>8266</v>
      </c>
      <c r="T60" t="s">
        <v>8267</v>
      </c>
    </row>
    <row r="61" spans="1:20" ht="42.8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9">
        <f t="shared" si="1"/>
        <v>42261.875</v>
      </c>
      <c r="L61">
        <v>1439530776</v>
      </c>
      <c r="M61" s="9">
        <f t="shared" si="2"/>
        <v>42230.23583333334</v>
      </c>
      <c r="N61" s="13">
        <f t="shared" si="3"/>
        <v>32</v>
      </c>
      <c r="O61" t="b">
        <v>0</v>
      </c>
      <c r="P61">
        <v>33</v>
      </c>
      <c r="Q61" s="8">
        <f t="shared" si="4"/>
        <v>606.82000000000005</v>
      </c>
      <c r="R61" t="b">
        <v>1</v>
      </c>
      <c r="S61" t="s">
        <v>8266</v>
      </c>
      <c r="T61" t="s">
        <v>8267</v>
      </c>
    </row>
    <row r="62" spans="1:20" ht="42.8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9">
        <f t="shared" si="1"/>
        <v>41721</v>
      </c>
      <c r="L62">
        <v>1393882717</v>
      </c>
      <c r="M62" s="9">
        <f t="shared" si="2"/>
        <v>41701.901817129627</v>
      </c>
      <c r="N62" s="13">
        <f t="shared" si="3"/>
        <v>19</v>
      </c>
      <c r="O62" t="b">
        <v>0</v>
      </c>
      <c r="P62">
        <v>108</v>
      </c>
      <c r="Q62" s="8">
        <f t="shared" si="4"/>
        <v>43.04</v>
      </c>
      <c r="R62" t="b">
        <v>1</v>
      </c>
      <c r="S62" t="s">
        <v>8266</v>
      </c>
      <c r="T62" t="s">
        <v>8268</v>
      </c>
    </row>
    <row r="63" spans="1:20" ht="42.8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9">
        <f t="shared" si="1"/>
        <v>41431.814317129632</v>
      </c>
      <c r="L63">
        <v>1368646357</v>
      </c>
      <c r="M63" s="9">
        <f t="shared" si="2"/>
        <v>41409.814317129632</v>
      </c>
      <c r="N63" s="13">
        <f t="shared" si="3"/>
        <v>22</v>
      </c>
      <c r="O63" t="b">
        <v>0</v>
      </c>
      <c r="P63">
        <v>23</v>
      </c>
      <c r="Q63" s="8">
        <f t="shared" si="4"/>
        <v>322.39</v>
      </c>
      <c r="R63" t="b">
        <v>1</v>
      </c>
      <c r="S63" t="s">
        <v>8266</v>
      </c>
      <c r="T63" t="s">
        <v>8268</v>
      </c>
    </row>
    <row r="64" spans="1:20" ht="42.8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9">
        <f t="shared" si="1"/>
        <v>41336.799513888887</v>
      </c>
      <c r="L64">
        <v>1360177878</v>
      </c>
      <c r="M64" s="9">
        <f t="shared" si="2"/>
        <v>41311.799513888887</v>
      </c>
      <c r="N64" s="13">
        <f t="shared" si="3"/>
        <v>25</v>
      </c>
      <c r="O64" t="b">
        <v>0</v>
      </c>
      <c r="P64">
        <v>48</v>
      </c>
      <c r="Q64" s="8">
        <f t="shared" si="4"/>
        <v>96.71</v>
      </c>
      <c r="R64" t="b">
        <v>1</v>
      </c>
      <c r="S64" t="s">
        <v>8266</v>
      </c>
      <c r="T64" t="s">
        <v>8268</v>
      </c>
    </row>
    <row r="65" spans="1:20" ht="42.8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9">
        <f t="shared" si="1"/>
        <v>41636.207638888889</v>
      </c>
      <c r="L65">
        <v>1386194013</v>
      </c>
      <c r="M65" s="9">
        <f t="shared" si="2"/>
        <v>41612.912187499998</v>
      </c>
      <c r="N65" s="13">
        <f t="shared" si="3"/>
        <v>23</v>
      </c>
      <c r="O65" t="b">
        <v>0</v>
      </c>
      <c r="P65">
        <v>64</v>
      </c>
      <c r="Q65" s="8">
        <f t="shared" si="4"/>
        <v>35.47</v>
      </c>
      <c r="R65" t="b">
        <v>1</v>
      </c>
      <c r="S65" t="s">
        <v>8266</v>
      </c>
      <c r="T65" t="s">
        <v>8268</v>
      </c>
    </row>
    <row r="66" spans="1:20" ht="42.8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>
        <f t="shared" ref="F66:F129" si="5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 s="9">
        <f t="shared" si="1"/>
        <v>41463.01829861111</v>
      </c>
      <c r="L66">
        <v>1370651181</v>
      </c>
      <c r="M66" s="9">
        <f t="shared" si="2"/>
        <v>41433.01829861111</v>
      </c>
      <c r="N66" s="13">
        <f t="shared" si="3"/>
        <v>30</v>
      </c>
      <c r="O66" t="b">
        <v>0</v>
      </c>
      <c r="P66">
        <v>24</v>
      </c>
      <c r="Q66" s="8">
        <f t="shared" si="4"/>
        <v>86.67</v>
      </c>
      <c r="R66" t="b">
        <v>1</v>
      </c>
      <c r="S66" t="s">
        <v>8266</v>
      </c>
      <c r="T66" t="s">
        <v>8268</v>
      </c>
    </row>
    <row r="67" spans="1:20" ht="42.8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>
        <f t="shared" si="5"/>
        <v>108</v>
      </c>
      <c r="G67" t="s">
        <v>8218</v>
      </c>
      <c r="H67" t="s">
        <v>8228</v>
      </c>
      <c r="I67" t="s">
        <v>8250</v>
      </c>
      <c r="J67">
        <v>1407736740</v>
      </c>
      <c r="K67" s="9">
        <f t="shared" ref="K67:K130" si="6">(((J67/60)/60)/24)+DATE(1970,1,1)</f>
        <v>41862.249305555553</v>
      </c>
      <c r="L67">
        <v>1405453354</v>
      </c>
      <c r="M67" s="9">
        <f t="shared" ref="M67:M130" si="7">(((L67/60)/60)/24)+DATE(1970,1,1)</f>
        <v>41835.821226851855</v>
      </c>
      <c r="N67" s="13">
        <f t="shared" ref="N67:N130" si="8">ROUND(K67-M67,0)</f>
        <v>26</v>
      </c>
      <c r="O67" t="b">
        <v>0</v>
      </c>
      <c r="P67">
        <v>57</v>
      </c>
      <c r="Q67" s="8">
        <f t="shared" ref="Q67:Q130" si="9">IFERROR(ROUND(E67/P67,2),0)</f>
        <v>132.05000000000001</v>
      </c>
      <c r="R67" t="b">
        <v>1</v>
      </c>
      <c r="S67" t="s">
        <v>8266</v>
      </c>
      <c r="T67" t="s">
        <v>8268</v>
      </c>
    </row>
    <row r="68" spans="1:20" ht="28.55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 s="9">
        <f t="shared" si="6"/>
        <v>42569.849768518514</v>
      </c>
      <c r="L68">
        <v>1466281420</v>
      </c>
      <c r="M68" s="9">
        <f t="shared" si="7"/>
        <v>42539.849768518514</v>
      </c>
      <c r="N68" s="13">
        <f t="shared" si="8"/>
        <v>30</v>
      </c>
      <c r="O68" t="b">
        <v>0</v>
      </c>
      <c r="P68">
        <v>26</v>
      </c>
      <c r="Q68" s="8">
        <f t="shared" si="9"/>
        <v>91.23</v>
      </c>
      <c r="R68" t="b">
        <v>1</v>
      </c>
      <c r="S68" t="s">
        <v>8266</v>
      </c>
      <c r="T68" t="s">
        <v>8268</v>
      </c>
    </row>
    <row r="69" spans="1:20" ht="42.8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 s="9">
        <f t="shared" si="6"/>
        <v>41105.583379629628</v>
      </c>
      <c r="L69">
        <v>1339768804</v>
      </c>
      <c r="M69" s="9">
        <f t="shared" si="7"/>
        <v>41075.583379629628</v>
      </c>
      <c r="N69" s="13">
        <f t="shared" si="8"/>
        <v>30</v>
      </c>
      <c r="O69" t="b">
        <v>0</v>
      </c>
      <c r="P69">
        <v>20</v>
      </c>
      <c r="Q69" s="8">
        <f t="shared" si="9"/>
        <v>116.25</v>
      </c>
      <c r="R69" t="b">
        <v>1</v>
      </c>
      <c r="S69" t="s">
        <v>8266</v>
      </c>
      <c r="T69" t="s">
        <v>8268</v>
      </c>
    </row>
    <row r="70" spans="1:20" ht="57.1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 s="9">
        <f t="shared" si="6"/>
        <v>41693.569340277776</v>
      </c>
      <c r="L70">
        <v>1390570791</v>
      </c>
      <c r="M70" s="9">
        <f t="shared" si="7"/>
        <v>41663.569340277776</v>
      </c>
      <c r="N70" s="13">
        <f t="shared" si="8"/>
        <v>30</v>
      </c>
      <c r="O70" t="b">
        <v>0</v>
      </c>
      <c r="P70">
        <v>36</v>
      </c>
      <c r="Q70" s="8">
        <f t="shared" si="9"/>
        <v>21.19</v>
      </c>
      <c r="R70" t="b">
        <v>1</v>
      </c>
      <c r="S70" t="s">
        <v>8266</v>
      </c>
      <c r="T70" t="s">
        <v>8268</v>
      </c>
    </row>
    <row r="71" spans="1:20" ht="42.8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 s="9">
        <f t="shared" si="6"/>
        <v>40818.290972222225</v>
      </c>
      <c r="L71">
        <v>1314765025</v>
      </c>
      <c r="M71" s="9">
        <f t="shared" si="7"/>
        <v>40786.187789351854</v>
      </c>
      <c r="N71" s="13">
        <f t="shared" si="8"/>
        <v>32</v>
      </c>
      <c r="O71" t="b">
        <v>0</v>
      </c>
      <c r="P71">
        <v>178</v>
      </c>
      <c r="Q71" s="8">
        <f t="shared" si="9"/>
        <v>62.33</v>
      </c>
      <c r="R71" t="b">
        <v>1</v>
      </c>
      <c r="S71" t="s">
        <v>8266</v>
      </c>
      <c r="T71" t="s">
        <v>8268</v>
      </c>
    </row>
    <row r="72" spans="1:20" ht="42.8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 s="9">
        <f t="shared" si="6"/>
        <v>40790.896354166667</v>
      </c>
      <c r="L72">
        <v>1309987845</v>
      </c>
      <c r="M72" s="9">
        <f t="shared" si="7"/>
        <v>40730.896354166667</v>
      </c>
      <c r="N72" s="13">
        <f t="shared" si="8"/>
        <v>60</v>
      </c>
      <c r="O72" t="b">
        <v>0</v>
      </c>
      <c r="P72">
        <v>17</v>
      </c>
      <c r="Q72" s="8">
        <f t="shared" si="9"/>
        <v>37.409999999999997</v>
      </c>
      <c r="R72" t="b">
        <v>1</v>
      </c>
      <c r="S72" t="s">
        <v>8266</v>
      </c>
      <c r="T72" t="s">
        <v>8268</v>
      </c>
    </row>
    <row r="73" spans="1:20" ht="42.8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 s="9">
        <f t="shared" si="6"/>
        <v>41057.271493055552</v>
      </c>
      <c r="L73">
        <v>1333002657</v>
      </c>
      <c r="M73" s="9">
        <f t="shared" si="7"/>
        <v>40997.271493055552</v>
      </c>
      <c r="N73" s="13">
        <f t="shared" si="8"/>
        <v>60</v>
      </c>
      <c r="O73" t="b">
        <v>0</v>
      </c>
      <c r="P73">
        <v>32</v>
      </c>
      <c r="Q73" s="8">
        <f t="shared" si="9"/>
        <v>69.72</v>
      </c>
      <c r="R73" t="b">
        <v>1</v>
      </c>
      <c r="S73" t="s">
        <v>8266</v>
      </c>
      <c r="T73" t="s">
        <v>8268</v>
      </c>
    </row>
    <row r="74" spans="1:20" ht="42.8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 s="9">
        <f t="shared" si="6"/>
        <v>41228</v>
      </c>
      <c r="L74">
        <v>1351210481</v>
      </c>
      <c r="M74" s="9">
        <f t="shared" si="7"/>
        <v>41208.010196759256</v>
      </c>
      <c r="N74" s="13">
        <f t="shared" si="8"/>
        <v>20</v>
      </c>
      <c r="O74" t="b">
        <v>0</v>
      </c>
      <c r="P74">
        <v>41</v>
      </c>
      <c r="Q74" s="8">
        <f t="shared" si="9"/>
        <v>58.17</v>
      </c>
      <c r="R74" t="b">
        <v>1</v>
      </c>
      <c r="S74" t="s">
        <v>8266</v>
      </c>
      <c r="T74" t="s">
        <v>8268</v>
      </c>
    </row>
    <row r="75" spans="1:20" ht="42.8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 s="9">
        <f t="shared" si="6"/>
        <v>40666.165972222225</v>
      </c>
      <c r="L75">
        <v>1297620584</v>
      </c>
      <c r="M75" s="9">
        <f t="shared" si="7"/>
        <v>40587.75675925926</v>
      </c>
      <c r="N75" s="13">
        <f t="shared" si="8"/>
        <v>78</v>
      </c>
      <c r="O75" t="b">
        <v>0</v>
      </c>
      <c r="P75">
        <v>18</v>
      </c>
      <c r="Q75" s="8">
        <f t="shared" si="9"/>
        <v>50</v>
      </c>
      <c r="R75" t="b">
        <v>1</v>
      </c>
      <c r="S75" t="s">
        <v>8266</v>
      </c>
      <c r="T75" t="s">
        <v>8268</v>
      </c>
    </row>
    <row r="76" spans="1:20" ht="42.8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 s="9">
        <f t="shared" si="6"/>
        <v>42390.487210648149</v>
      </c>
      <c r="L76">
        <v>1450784495</v>
      </c>
      <c r="M76" s="9">
        <f t="shared" si="7"/>
        <v>42360.487210648149</v>
      </c>
      <c r="N76" s="13">
        <f t="shared" si="8"/>
        <v>30</v>
      </c>
      <c r="O76" t="b">
        <v>0</v>
      </c>
      <c r="P76">
        <v>29</v>
      </c>
      <c r="Q76" s="8">
        <f t="shared" si="9"/>
        <v>19.47</v>
      </c>
      <c r="R76" t="b">
        <v>1</v>
      </c>
      <c r="S76" t="s">
        <v>8266</v>
      </c>
      <c r="T76" t="s">
        <v>8268</v>
      </c>
    </row>
    <row r="77" spans="1:20" ht="42.8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 s="9">
        <f t="shared" si="6"/>
        <v>41387.209166666667</v>
      </c>
      <c r="L77">
        <v>1364101272</v>
      </c>
      <c r="M77" s="9">
        <f t="shared" si="7"/>
        <v>41357.209166666667</v>
      </c>
      <c r="N77" s="13">
        <f t="shared" si="8"/>
        <v>30</v>
      </c>
      <c r="O77" t="b">
        <v>0</v>
      </c>
      <c r="P77">
        <v>47</v>
      </c>
      <c r="Q77" s="8">
        <f t="shared" si="9"/>
        <v>85.96</v>
      </c>
      <c r="R77" t="b">
        <v>1</v>
      </c>
      <c r="S77" t="s">
        <v>8266</v>
      </c>
      <c r="T77" t="s">
        <v>8268</v>
      </c>
    </row>
    <row r="78" spans="1:20" ht="42.8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 s="9">
        <f t="shared" si="6"/>
        <v>40904.733310185184</v>
      </c>
      <c r="L78">
        <v>1319819758</v>
      </c>
      <c r="M78" s="9">
        <f t="shared" si="7"/>
        <v>40844.691643518519</v>
      </c>
      <c r="N78" s="13">
        <f t="shared" si="8"/>
        <v>60</v>
      </c>
      <c r="O78" t="b">
        <v>0</v>
      </c>
      <c r="P78">
        <v>15</v>
      </c>
      <c r="Q78" s="8">
        <f t="shared" si="9"/>
        <v>30.67</v>
      </c>
      <c r="R78" t="b">
        <v>1</v>
      </c>
      <c r="S78" t="s">
        <v>8266</v>
      </c>
      <c r="T78" t="s">
        <v>8268</v>
      </c>
    </row>
    <row r="79" spans="1:20" ht="42.8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 s="9">
        <f t="shared" si="6"/>
        <v>41050.124305555553</v>
      </c>
      <c r="L79">
        <v>1332991717</v>
      </c>
      <c r="M79" s="9">
        <f t="shared" si="7"/>
        <v>40997.144872685189</v>
      </c>
      <c r="N79" s="13">
        <f t="shared" si="8"/>
        <v>53</v>
      </c>
      <c r="O79" t="b">
        <v>0</v>
      </c>
      <c r="P79">
        <v>26</v>
      </c>
      <c r="Q79" s="8">
        <f t="shared" si="9"/>
        <v>60.38</v>
      </c>
      <c r="R79" t="b">
        <v>1</v>
      </c>
      <c r="S79" t="s">
        <v>8266</v>
      </c>
      <c r="T79" t="s">
        <v>8268</v>
      </c>
    </row>
    <row r="80" spans="1:20" ht="85.6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 s="9">
        <f t="shared" si="6"/>
        <v>42614.730567129634</v>
      </c>
      <c r="L80">
        <v>1471887121</v>
      </c>
      <c r="M80" s="9">
        <f t="shared" si="7"/>
        <v>42604.730567129634</v>
      </c>
      <c r="N80" s="13">
        <f t="shared" si="8"/>
        <v>10</v>
      </c>
      <c r="O80" t="b">
        <v>0</v>
      </c>
      <c r="P80">
        <v>35</v>
      </c>
      <c r="Q80" s="8">
        <f t="shared" si="9"/>
        <v>38.6</v>
      </c>
      <c r="R80" t="b">
        <v>1</v>
      </c>
      <c r="S80" t="s">
        <v>8266</v>
      </c>
      <c r="T80" t="s">
        <v>8268</v>
      </c>
    </row>
    <row r="81" spans="1:20" ht="42.8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 s="9">
        <f t="shared" si="6"/>
        <v>41754.776539351849</v>
      </c>
      <c r="L81">
        <v>1395859093</v>
      </c>
      <c r="M81" s="9">
        <f t="shared" si="7"/>
        <v>41724.776539351849</v>
      </c>
      <c r="N81" s="13">
        <f t="shared" si="8"/>
        <v>30</v>
      </c>
      <c r="O81" t="b">
        <v>0</v>
      </c>
      <c r="P81">
        <v>41</v>
      </c>
      <c r="Q81" s="8">
        <f t="shared" si="9"/>
        <v>40.270000000000003</v>
      </c>
      <c r="R81" t="b">
        <v>1</v>
      </c>
      <c r="S81" t="s">
        <v>8266</v>
      </c>
      <c r="T81" t="s">
        <v>8268</v>
      </c>
    </row>
    <row r="82" spans="1:20" ht="42.8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 s="9">
        <f t="shared" si="6"/>
        <v>41618.083981481483</v>
      </c>
      <c r="L82">
        <v>1383616856</v>
      </c>
      <c r="M82" s="9">
        <f t="shared" si="7"/>
        <v>41583.083981481483</v>
      </c>
      <c r="N82" s="13">
        <f t="shared" si="8"/>
        <v>35</v>
      </c>
      <c r="O82" t="b">
        <v>0</v>
      </c>
      <c r="P82">
        <v>47</v>
      </c>
      <c r="Q82" s="8">
        <f t="shared" si="9"/>
        <v>273.83</v>
      </c>
      <c r="R82" t="b">
        <v>1</v>
      </c>
      <c r="S82" t="s">
        <v>8266</v>
      </c>
      <c r="T82" t="s">
        <v>8268</v>
      </c>
    </row>
    <row r="83" spans="1:20" ht="42.8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 s="9">
        <f t="shared" si="6"/>
        <v>41104.126388888886</v>
      </c>
      <c r="L83">
        <v>1341892127</v>
      </c>
      <c r="M83" s="9">
        <f t="shared" si="7"/>
        <v>41100.158877314818</v>
      </c>
      <c r="N83" s="13">
        <f t="shared" si="8"/>
        <v>4</v>
      </c>
      <c r="O83" t="b">
        <v>0</v>
      </c>
      <c r="P83">
        <v>28</v>
      </c>
      <c r="Q83" s="8">
        <f t="shared" si="9"/>
        <v>53.04</v>
      </c>
      <c r="R83" t="b">
        <v>1</v>
      </c>
      <c r="S83" t="s">
        <v>8266</v>
      </c>
      <c r="T83" t="s">
        <v>8268</v>
      </c>
    </row>
    <row r="84" spans="1:20" ht="42.8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 s="9">
        <f t="shared" si="6"/>
        <v>40825.820150462961</v>
      </c>
      <c r="L84">
        <v>1315597261</v>
      </c>
      <c r="M84" s="9">
        <f t="shared" si="7"/>
        <v>40795.820150462961</v>
      </c>
      <c r="N84" s="13">
        <f t="shared" si="8"/>
        <v>30</v>
      </c>
      <c r="O84" t="b">
        <v>0</v>
      </c>
      <c r="P84">
        <v>100</v>
      </c>
      <c r="Q84" s="8">
        <f t="shared" si="9"/>
        <v>40.01</v>
      </c>
      <c r="R84" t="b">
        <v>1</v>
      </c>
      <c r="S84" t="s">
        <v>8266</v>
      </c>
      <c r="T84" t="s">
        <v>8268</v>
      </c>
    </row>
    <row r="85" spans="1:20" ht="42.8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 s="9">
        <f t="shared" si="6"/>
        <v>42057.479166666672</v>
      </c>
      <c r="L85">
        <v>1423320389</v>
      </c>
      <c r="M85" s="9">
        <f t="shared" si="7"/>
        <v>42042.615613425922</v>
      </c>
      <c r="N85" s="13">
        <f t="shared" si="8"/>
        <v>15</v>
      </c>
      <c r="O85" t="b">
        <v>0</v>
      </c>
      <c r="P85">
        <v>13</v>
      </c>
      <c r="Q85" s="8">
        <f t="shared" si="9"/>
        <v>15.77</v>
      </c>
      <c r="R85" t="b">
        <v>1</v>
      </c>
      <c r="S85" t="s">
        <v>8266</v>
      </c>
      <c r="T85" t="s">
        <v>8268</v>
      </c>
    </row>
    <row r="86" spans="1:20" ht="42.8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 s="9">
        <f t="shared" si="6"/>
        <v>40678.757939814815</v>
      </c>
      <c r="L86">
        <v>1302891086</v>
      </c>
      <c r="M86" s="9">
        <f t="shared" si="7"/>
        <v>40648.757939814815</v>
      </c>
      <c r="N86" s="13">
        <f t="shared" si="8"/>
        <v>30</v>
      </c>
      <c r="O86" t="b">
        <v>0</v>
      </c>
      <c r="P86">
        <v>7</v>
      </c>
      <c r="Q86" s="8">
        <f t="shared" si="9"/>
        <v>71.430000000000007</v>
      </c>
      <c r="R86" t="b">
        <v>1</v>
      </c>
      <c r="S86" t="s">
        <v>8266</v>
      </c>
      <c r="T86" t="s">
        <v>8268</v>
      </c>
    </row>
    <row r="87" spans="1:20" ht="42.8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 s="9">
        <f t="shared" si="6"/>
        <v>40809.125428240739</v>
      </c>
      <c r="L87">
        <v>1314154837</v>
      </c>
      <c r="M87" s="9">
        <f t="shared" si="7"/>
        <v>40779.125428240739</v>
      </c>
      <c r="N87" s="13">
        <f t="shared" si="8"/>
        <v>30</v>
      </c>
      <c r="O87" t="b">
        <v>0</v>
      </c>
      <c r="P87">
        <v>21</v>
      </c>
      <c r="Q87" s="8">
        <f t="shared" si="9"/>
        <v>71.709999999999994</v>
      </c>
      <c r="R87" t="b">
        <v>1</v>
      </c>
      <c r="S87" t="s">
        <v>8266</v>
      </c>
      <c r="T87" t="s">
        <v>8268</v>
      </c>
    </row>
    <row r="88" spans="1:20" ht="57.1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 s="9">
        <f t="shared" si="6"/>
        <v>42365.59774305555</v>
      </c>
      <c r="L88">
        <v>1444828845</v>
      </c>
      <c r="M88" s="9">
        <f t="shared" si="7"/>
        <v>42291.556076388893</v>
      </c>
      <c r="N88" s="13">
        <f t="shared" si="8"/>
        <v>74</v>
      </c>
      <c r="O88" t="b">
        <v>0</v>
      </c>
      <c r="P88">
        <v>17</v>
      </c>
      <c r="Q88" s="8">
        <f t="shared" si="9"/>
        <v>375.76</v>
      </c>
      <c r="R88" t="b">
        <v>1</v>
      </c>
      <c r="S88" t="s">
        <v>8266</v>
      </c>
      <c r="T88" t="s">
        <v>8268</v>
      </c>
    </row>
    <row r="89" spans="1:20" ht="42.8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 s="9">
        <f t="shared" si="6"/>
        <v>40332.070138888892</v>
      </c>
      <c r="L89">
        <v>1274705803</v>
      </c>
      <c r="M89" s="9">
        <f t="shared" si="7"/>
        <v>40322.53938657407</v>
      </c>
      <c r="N89" s="13">
        <f t="shared" si="8"/>
        <v>10</v>
      </c>
      <c r="O89" t="b">
        <v>0</v>
      </c>
      <c r="P89">
        <v>25</v>
      </c>
      <c r="Q89" s="8">
        <f t="shared" si="9"/>
        <v>104.6</v>
      </c>
      <c r="R89" t="b">
        <v>1</v>
      </c>
      <c r="S89" t="s">
        <v>8266</v>
      </c>
      <c r="T89" t="s">
        <v>8268</v>
      </c>
    </row>
    <row r="90" spans="1:20" ht="42.8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 s="9">
        <f t="shared" si="6"/>
        <v>41812.65892361111</v>
      </c>
      <c r="L90">
        <v>1401205731</v>
      </c>
      <c r="M90" s="9">
        <f t="shared" si="7"/>
        <v>41786.65892361111</v>
      </c>
      <c r="N90" s="13">
        <f t="shared" si="8"/>
        <v>26</v>
      </c>
      <c r="O90" t="b">
        <v>0</v>
      </c>
      <c r="P90">
        <v>60</v>
      </c>
      <c r="Q90" s="8">
        <f t="shared" si="9"/>
        <v>60</v>
      </c>
      <c r="R90" t="b">
        <v>1</v>
      </c>
      <c r="S90" t="s">
        <v>8266</v>
      </c>
      <c r="T90" t="s">
        <v>8268</v>
      </c>
    </row>
    <row r="91" spans="1:20" ht="42.8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 s="9">
        <f t="shared" si="6"/>
        <v>41427.752222222225</v>
      </c>
      <c r="L91">
        <v>1368036192</v>
      </c>
      <c r="M91" s="9">
        <f t="shared" si="7"/>
        <v>41402.752222222225</v>
      </c>
      <c r="N91" s="13">
        <f t="shared" si="8"/>
        <v>25</v>
      </c>
      <c r="O91" t="b">
        <v>0</v>
      </c>
      <c r="P91">
        <v>56</v>
      </c>
      <c r="Q91" s="8">
        <f t="shared" si="9"/>
        <v>123.29</v>
      </c>
      <c r="R91" t="b">
        <v>1</v>
      </c>
      <c r="S91" t="s">
        <v>8266</v>
      </c>
      <c r="T91" t="s">
        <v>8268</v>
      </c>
    </row>
    <row r="92" spans="1:20" ht="28.55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 s="9">
        <f t="shared" si="6"/>
        <v>40736.297442129631</v>
      </c>
      <c r="L92">
        <v>1307862499</v>
      </c>
      <c r="M92" s="9">
        <f t="shared" si="7"/>
        <v>40706.297442129631</v>
      </c>
      <c r="N92" s="13">
        <f t="shared" si="8"/>
        <v>30</v>
      </c>
      <c r="O92" t="b">
        <v>0</v>
      </c>
      <c r="P92">
        <v>16</v>
      </c>
      <c r="Q92" s="8">
        <f t="shared" si="9"/>
        <v>31.38</v>
      </c>
      <c r="R92" t="b">
        <v>1</v>
      </c>
      <c r="S92" t="s">
        <v>8266</v>
      </c>
      <c r="T92" t="s">
        <v>8268</v>
      </c>
    </row>
    <row r="93" spans="1:20" ht="42.8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 s="9">
        <f t="shared" si="6"/>
        <v>40680.402361111112</v>
      </c>
      <c r="L93">
        <v>1300354764</v>
      </c>
      <c r="M93" s="9">
        <f t="shared" si="7"/>
        <v>40619.402361111112</v>
      </c>
      <c r="N93" s="13">
        <f t="shared" si="8"/>
        <v>61</v>
      </c>
      <c r="O93" t="b">
        <v>0</v>
      </c>
      <c r="P93">
        <v>46</v>
      </c>
      <c r="Q93" s="8">
        <f t="shared" si="9"/>
        <v>78.260000000000005</v>
      </c>
      <c r="R93" t="b">
        <v>1</v>
      </c>
      <c r="S93" t="s">
        <v>8266</v>
      </c>
      <c r="T93" t="s">
        <v>8268</v>
      </c>
    </row>
    <row r="94" spans="1:20" ht="42.8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 s="9">
        <f t="shared" si="6"/>
        <v>42767.333333333328</v>
      </c>
      <c r="L94">
        <v>1481949983</v>
      </c>
      <c r="M94" s="9">
        <f t="shared" si="7"/>
        <v>42721.198877314819</v>
      </c>
      <c r="N94" s="13">
        <f t="shared" si="8"/>
        <v>46</v>
      </c>
      <c r="O94" t="b">
        <v>0</v>
      </c>
      <c r="P94">
        <v>43</v>
      </c>
      <c r="Q94" s="8">
        <f t="shared" si="9"/>
        <v>122.33</v>
      </c>
      <c r="R94" t="b">
        <v>1</v>
      </c>
      <c r="S94" t="s">
        <v>8266</v>
      </c>
      <c r="T94" t="s">
        <v>8268</v>
      </c>
    </row>
    <row r="95" spans="1:20" ht="57.1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 s="9">
        <f t="shared" si="6"/>
        <v>41093.875</v>
      </c>
      <c r="L95">
        <v>1338928537</v>
      </c>
      <c r="M95" s="9">
        <f t="shared" si="7"/>
        <v>41065.858067129629</v>
      </c>
      <c r="N95" s="13">
        <f t="shared" si="8"/>
        <v>28</v>
      </c>
      <c r="O95" t="b">
        <v>0</v>
      </c>
      <c r="P95">
        <v>15</v>
      </c>
      <c r="Q95" s="8">
        <f t="shared" si="9"/>
        <v>73.73</v>
      </c>
      <c r="R95" t="b">
        <v>1</v>
      </c>
      <c r="S95" t="s">
        <v>8266</v>
      </c>
      <c r="T95" t="s">
        <v>8268</v>
      </c>
    </row>
    <row r="96" spans="1:20" ht="42.8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 s="9">
        <f t="shared" si="6"/>
        <v>41736.717847222222</v>
      </c>
      <c r="L96">
        <v>1395162822</v>
      </c>
      <c r="M96" s="9">
        <f t="shared" si="7"/>
        <v>41716.717847222222</v>
      </c>
      <c r="N96" s="13">
        <f t="shared" si="8"/>
        <v>20</v>
      </c>
      <c r="O96" t="b">
        <v>0</v>
      </c>
      <c r="P96">
        <v>12</v>
      </c>
      <c r="Q96" s="8">
        <f t="shared" si="9"/>
        <v>21.67</v>
      </c>
      <c r="R96" t="b">
        <v>1</v>
      </c>
      <c r="S96" t="s">
        <v>8266</v>
      </c>
      <c r="T96" t="s">
        <v>8268</v>
      </c>
    </row>
    <row r="97" spans="1:20" ht="42.8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 s="9">
        <f t="shared" si="6"/>
        <v>40965.005104166667</v>
      </c>
      <c r="L97">
        <v>1327622841</v>
      </c>
      <c r="M97" s="9">
        <f t="shared" si="7"/>
        <v>40935.005104166667</v>
      </c>
      <c r="N97" s="13">
        <f t="shared" si="8"/>
        <v>30</v>
      </c>
      <c r="O97" t="b">
        <v>0</v>
      </c>
      <c r="P97">
        <v>21</v>
      </c>
      <c r="Q97" s="8">
        <f t="shared" si="9"/>
        <v>21.9</v>
      </c>
      <c r="R97" t="b">
        <v>1</v>
      </c>
      <c r="S97" t="s">
        <v>8266</v>
      </c>
      <c r="T97" t="s">
        <v>8268</v>
      </c>
    </row>
    <row r="98" spans="1:20" ht="57.1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 s="9">
        <f t="shared" si="6"/>
        <v>40391.125</v>
      </c>
      <c r="L98">
        <v>1274889241</v>
      </c>
      <c r="M98" s="9">
        <f t="shared" si="7"/>
        <v>40324.662511574075</v>
      </c>
      <c r="N98" s="13">
        <f t="shared" si="8"/>
        <v>66</v>
      </c>
      <c r="O98" t="b">
        <v>0</v>
      </c>
      <c r="P98">
        <v>34</v>
      </c>
      <c r="Q98" s="8">
        <f t="shared" si="9"/>
        <v>50.59</v>
      </c>
      <c r="R98" t="b">
        <v>1</v>
      </c>
      <c r="S98" t="s">
        <v>8266</v>
      </c>
      <c r="T98" t="s">
        <v>8268</v>
      </c>
    </row>
    <row r="99" spans="1:20" ht="42.8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 s="9">
        <f t="shared" si="6"/>
        <v>40736.135208333333</v>
      </c>
      <c r="L99">
        <v>1307848482</v>
      </c>
      <c r="M99" s="9">
        <f t="shared" si="7"/>
        <v>40706.135208333333</v>
      </c>
      <c r="N99" s="13">
        <f t="shared" si="8"/>
        <v>30</v>
      </c>
      <c r="O99" t="b">
        <v>0</v>
      </c>
      <c r="P99">
        <v>8</v>
      </c>
      <c r="Q99" s="8">
        <f t="shared" si="9"/>
        <v>53.13</v>
      </c>
      <c r="R99" t="b">
        <v>1</v>
      </c>
      <c r="S99" t="s">
        <v>8266</v>
      </c>
      <c r="T99" t="s">
        <v>8268</v>
      </c>
    </row>
    <row r="100" spans="1:20" ht="42.8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 s="9">
        <f t="shared" si="6"/>
        <v>41250.979166666664</v>
      </c>
      <c r="L100">
        <v>1351796674</v>
      </c>
      <c r="M100" s="9">
        <f t="shared" si="7"/>
        <v>41214.79483796296</v>
      </c>
      <c r="N100" s="13">
        <f t="shared" si="8"/>
        <v>36</v>
      </c>
      <c r="O100" t="b">
        <v>0</v>
      </c>
      <c r="P100">
        <v>60</v>
      </c>
      <c r="Q100" s="8">
        <f t="shared" si="9"/>
        <v>56.67</v>
      </c>
      <c r="R100" t="b">
        <v>1</v>
      </c>
      <c r="S100" t="s">
        <v>8266</v>
      </c>
      <c r="T100" t="s">
        <v>8268</v>
      </c>
    </row>
    <row r="101" spans="1:20" ht="42.8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 s="9">
        <f t="shared" si="6"/>
        <v>41661.902766203704</v>
      </c>
      <c r="L101">
        <v>1387834799</v>
      </c>
      <c r="M101" s="9">
        <f t="shared" si="7"/>
        <v>41631.902766203704</v>
      </c>
      <c r="N101" s="13">
        <f t="shared" si="8"/>
        <v>30</v>
      </c>
      <c r="O101" t="b">
        <v>0</v>
      </c>
      <c r="P101">
        <v>39</v>
      </c>
      <c r="Q101" s="8">
        <f t="shared" si="9"/>
        <v>40.78</v>
      </c>
      <c r="R101" t="b">
        <v>1</v>
      </c>
      <c r="S101" t="s">
        <v>8266</v>
      </c>
      <c r="T101" t="s">
        <v>8268</v>
      </c>
    </row>
    <row r="102" spans="1:20" ht="42.8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 s="9">
        <f t="shared" si="6"/>
        <v>41217.794976851852</v>
      </c>
      <c r="L102">
        <v>1350324286</v>
      </c>
      <c r="M102" s="9">
        <f t="shared" si="7"/>
        <v>41197.753310185188</v>
      </c>
      <c r="N102" s="13">
        <f t="shared" si="8"/>
        <v>20</v>
      </c>
      <c r="O102" t="b">
        <v>0</v>
      </c>
      <c r="P102">
        <v>26</v>
      </c>
      <c r="Q102" s="8">
        <f t="shared" si="9"/>
        <v>192.31</v>
      </c>
      <c r="R102" t="b">
        <v>1</v>
      </c>
      <c r="S102" t="s">
        <v>8266</v>
      </c>
      <c r="T102" t="s">
        <v>8268</v>
      </c>
    </row>
    <row r="103" spans="1:20" ht="42.8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 s="9">
        <f t="shared" si="6"/>
        <v>41298.776736111111</v>
      </c>
      <c r="L103">
        <v>1356979110</v>
      </c>
      <c r="M103" s="9">
        <f t="shared" si="7"/>
        <v>41274.776736111111</v>
      </c>
      <c r="N103" s="13">
        <f t="shared" si="8"/>
        <v>24</v>
      </c>
      <c r="O103" t="b">
        <v>0</v>
      </c>
      <c r="P103">
        <v>35</v>
      </c>
      <c r="Q103" s="8">
        <f t="shared" si="9"/>
        <v>100</v>
      </c>
      <c r="R103" t="b">
        <v>1</v>
      </c>
      <c r="S103" t="s">
        <v>8266</v>
      </c>
      <c r="T103" t="s">
        <v>8268</v>
      </c>
    </row>
    <row r="104" spans="1:20" ht="42.8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 s="9">
        <f t="shared" si="6"/>
        <v>40535.131168981483</v>
      </c>
      <c r="L104">
        <v>1290481733</v>
      </c>
      <c r="M104" s="9">
        <f t="shared" si="7"/>
        <v>40505.131168981483</v>
      </c>
      <c r="N104" s="13">
        <f t="shared" si="8"/>
        <v>30</v>
      </c>
      <c r="O104" t="b">
        <v>0</v>
      </c>
      <c r="P104">
        <v>65</v>
      </c>
      <c r="Q104" s="8">
        <f t="shared" si="9"/>
        <v>117.92</v>
      </c>
      <c r="R104" t="b">
        <v>1</v>
      </c>
      <c r="S104" t="s">
        <v>8266</v>
      </c>
      <c r="T104" t="s">
        <v>8268</v>
      </c>
    </row>
    <row r="105" spans="1:20" ht="42.8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 s="9">
        <f t="shared" si="6"/>
        <v>41705.805902777778</v>
      </c>
      <c r="L105">
        <v>1392232830</v>
      </c>
      <c r="M105" s="9">
        <f t="shared" si="7"/>
        <v>41682.805902777778</v>
      </c>
      <c r="N105" s="13">
        <f t="shared" si="8"/>
        <v>23</v>
      </c>
      <c r="O105" t="b">
        <v>0</v>
      </c>
      <c r="P105">
        <v>49</v>
      </c>
      <c r="Q105" s="8">
        <f t="shared" si="9"/>
        <v>27.9</v>
      </c>
      <c r="R105" t="b">
        <v>1</v>
      </c>
      <c r="S105" t="s">
        <v>8266</v>
      </c>
      <c r="T105" t="s">
        <v>8268</v>
      </c>
    </row>
    <row r="106" spans="1:20" ht="28.55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 s="9">
        <f t="shared" si="6"/>
        <v>40636.041666666664</v>
      </c>
      <c r="L106">
        <v>1299775266</v>
      </c>
      <c r="M106" s="9">
        <f t="shared" si="7"/>
        <v>40612.695208333331</v>
      </c>
      <c r="N106" s="13">
        <f t="shared" si="8"/>
        <v>23</v>
      </c>
      <c r="O106" t="b">
        <v>0</v>
      </c>
      <c r="P106">
        <v>10</v>
      </c>
      <c r="Q106" s="8">
        <f t="shared" si="9"/>
        <v>60</v>
      </c>
      <c r="R106" t="b">
        <v>1</v>
      </c>
      <c r="S106" t="s">
        <v>8266</v>
      </c>
      <c r="T106" t="s">
        <v>8268</v>
      </c>
    </row>
    <row r="107" spans="1:20" ht="42.8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 s="9">
        <f t="shared" si="6"/>
        <v>42504</v>
      </c>
      <c r="L107">
        <v>1461605020</v>
      </c>
      <c r="M107" s="9">
        <f t="shared" si="7"/>
        <v>42485.724768518514</v>
      </c>
      <c r="N107" s="13">
        <f t="shared" si="8"/>
        <v>18</v>
      </c>
      <c r="O107" t="b">
        <v>0</v>
      </c>
      <c r="P107">
        <v>60</v>
      </c>
      <c r="Q107" s="8">
        <f t="shared" si="9"/>
        <v>39.380000000000003</v>
      </c>
      <c r="R107" t="b">
        <v>1</v>
      </c>
      <c r="S107" t="s">
        <v>8266</v>
      </c>
      <c r="T107" t="s">
        <v>8268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 s="9">
        <f t="shared" si="6"/>
        <v>41001.776631944449</v>
      </c>
      <c r="L108">
        <v>1332182301</v>
      </c>
      <c r="M108" s="9">
        <f t="shared" si="7"/>
        <v>40987.776631944449</v>
      </c>
      <c r="N108" s="13">
        <f t="shared" si="8"/>
        <v>14</v>
      </c>
      <c r="O108" t="b">
        <v>0</v>
      </c>
      <c r="P108">
        <v>27</v>
      </c>
      <c r="Q108" s="8">
        <f t="shared" si="9"/>
        <v>186.11</v>
      </c>
      <c r="R108" t="b">
        <v>1</v>
      </c>
      <c r="S108" t="s">
        <v>8266</v>
      </c>
      <c r="T108" t="s">
        <v>8268</v>
      </c>
    </row>
    <row r="109" spans="1:20" ht="42.8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 s="9">
        <f t="shared" si="6"/>
        <v>40657.982488425929</v>
      </c>
      <c r="L109">
        <v>1301787287</v>
      </c>
      <c r="M109" s="9">
        <f t="shared" si="7"/>
        <v>40635.982488425929</v>
      </c>
      <c r="N109" s="13">
        <f t="shared" si="8"/>
        <v>22</v>
      </c>
      <c r="O109" t="b">
        <v>0</v>
      </c>
      <c r="P109">
        <v>69</v>
      </c>
      <c r="Q109" s="8">
        <f t="shared" si="9"/>
        <v>111.38</v>
      </c>
      <c r="R109" t="b">
        <v>1</v>
      </c>
      <c r="S109" t="s">
        <v>8266</v>
      </c>
      <c r="T109" t="s">
        <v>8268</v>
      </c>
    </row>
    <row r="110" spans="1:20" ht="42.8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 s="9">
        <f t="shared" si="6"/>
        <v>41425.613078703704</v>
      </c>
      <c r="L110">
        <v>1364827370</v>
      </c>
      <c r="M110" s="9">
        <f t="shared" si="7"/>
        <v>41365.613078703704</v>
      </c>
      <c r="N110" s="13">
        <f t="shared" si="8"/>
        <v>60</v>
      </c>
      <c r="O110" t="b">
        <v>0</v>
      </c>
      <c r="P110">
        <v>47</v>
      </c>
      <c r="Q110" s="8">
        <f t="shared" si="9"/>
        <v>78.72</v>
      </c>
      <c r="R110" t="b">
        <v>1</v>
      </c>
      <c r="S110" t="s">
        <v>8266</v>
      </c>
      <c r="T110" t="s">
        <v>8268</v>
      </c>
    </row>
    <row r="111" spans="1:20" ht="42.8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 s="9">
        <f t="shared" si="6"/>
        <v>40600.025810185187</v>
      </c>
      <c r="L111">
        <v>1296088630</v>
      </c>
      <c r="M111" s="9">
        <f t="shared" si="7"/>
        <v>40570.025810185187</v>
      </c>
      <c r="N111" s="13">
        <f t="shared" si="8"/>
        <v>30</v>
      </c>
      <c r="O111" t="b">
        <v>0</v>
      </c>
      <c r="P111">
        <v>47</v>
      </c>
      <c r="Q111" s="8">
        <f t="shared" si="9"/>
        <v>46.7</v>
      </c>
      <c r="R111" t="b">
        <v>1</v>
      </c>
      <c r="S111" t="s">
        <v>8266</v>
      </c>
      <c r="T111" t="s">
        <v>8268</v>
      </c>
    </row>
    <row r="112" spans="1:20" ht="42.8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 s="9">
        <f t="shared" si="6"/>
        <v>41592.249305555553</v>
      </c>
      <c r="L112">
        <v>1381445253</v>
      </c>
      <c r="M112" s="9">
        <f t="shared" si="7"/>
        <v>41557.949687500004</v>
      </c>
      <c r="N112" s="13">
        <f t="shared" si="8"/>
        <v>34</v>
      </c>
      <c r="O112" t="b">
        <v>0</v>
      </c>
      <c r="P112">
        <v>26</v>
      </c>
      <c r="Q112" s="8">
        <f t="shared" si="9"/>
        <v>65.38</v>
      </c>
      <c r="R112" t="b">
        <v>1</v>
      </c>
      <c r="S112" t="s">
        <v>8266</v>
      </c>
      <c r="T112" t="s">
        <v>8268</v>
      </c>
    </row>
    <row r="113" spans="1:20" ht="42.8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 s="9">
        <f t="shared" si="6"/>
        <v>42155.333182870367</v>
      </c>
      <c r="L113">
        <v>1430467187</v>
      </c>
      <c r="M113" s="9">
        <f t="shared" si="7"/>
        <v>42125.333182870367</v>
      </c>
      <c r="N113" s="13">
        <f t="shared" si="8"/>
        <v>30</v>
      </c>
      <c r="O113" t="b">
        <v>0</v>
      </c>
      <c r="P113">
        <v>53</v>
      </c>
      <c r="Q113" s="8">
        <f t="shared" si="9"/>
        <v>102.08</v>
      </c>
      <c r="R113" t="b">
        <v>1</v>
      </c>
      <c r="S113" t="s">
        <v>8266</v>
      </c>
      <c r="T113" t="s">
        <v>8268</v>
      </c>
    </row>
    <row r="114" spans="1:20" ht="42.8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 s="9">
        <f t="shared" si="6"/>
        <v>41742.083333333336</v>
      </c>
      <c r="L114">
        <v>1395277318</v>
      </c>
      <c r="M114" s="9">
        <f t="shared" si="7"/>
        <v>41718.043032407404</v>
      </c>
      <c r="N114" s="13">
        <f t="shared" si="8"/>
        <v>24</v>
      </c>
      <c r="O114" t="b">
        <v>0</v>
      </c>
      <c r="P114">
        <v>81</v>
      </c>
      <c r="Q114" s="8">
        <f t="shared" si="9"/>
        <v>64.2</v>
      </c>
      <c r="R114" t="b">
        <v>1</v>
      </c>
      <c r="S114" t="s">
        <v>8266</v>
      </c>
      <c r="T114" t="s">
        <v>8268</v>
      </c>
    </row>
    <row r="115" spans="1:20" ht="28.55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 s="9">
        <f t="shared" si="6"/>
        <v>40761.625</v>
      </c>
      <c r="L115">
        <v>1311963128</v>
      </c>
      <c r="M115" s="9">
        <f t="shared" si="7"/>
        <v>40753.758425925924</v>
      </c>
      <c r="N115" s="13">
        <f t="shared" si="8"/>
        <v>8</v>
      </c>
      <c r="O115" t="b">
        <v>0</v>
      </c>
      <c r="P115">
        <v>78</v>
      </c>
      <c r="Q115" s="8">
        <f t="shared" si="9"/>
        <v>90.38</v>
      </c>
      <c r="R115" t="b">
        <v>1</v>
      </c>
      <c r="S115" t="s">
        <v>8266</v>
      </c>
      <c r="T115" t="s">
        <v>8268</v>
      </c>
    </row>
    <row r="116" spans="1:20" ht="42.8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 s="9">
        <f t="shared" si="6"/>
        <v>40921.27416666667</v>
      </c>
      <c r="L116">
        <v>1321252488</v>
      </c>
      <c r="M116" s="9">
        <f t="shared" si="7"/>
        <v>40861.27416666667</v>
      </c>
      <c r="N116" s="13">
        <f t="shared" si="8"/>
        <v>60</v>
      </c>
      <c r="O116" t="b">
        <v>0</v>
      </c>
      <c r="P116">
        <v>35</v>
      </c>
      <c r="Q116" s="8">
        <f t="shared" si="9"/>
        <v>88.57</v>
      </c>
      <c r="R116" t="b">
        <v>1</v>
      </c>
      <c r="S116" t="s">
        <v>8266</v>
      </c>
      <c r="T116" t="s">
        <v>8268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 s="9">
        <f t="shared" si="6"/>
        <v>40943.738935185182</v>
      </c>
      <c r="L117">
        <v>1326217444</v>
      </c>
      <c r="M117" s="9">
        <f t="shared" si="7"/>
        <v>40918.738935185182</v>
      </c>
      <c r="N117" s="13">
        <f t="shared" si="8"/>
        <v>25</v>
      </c>
      <c r="O117" t="b">
        <v>0</v>
      </c>
      <c r="P117">
        <v>22</v>
      </c>
      <c r="Q117" s="8">
        <f t="shared" si="9"/>
        <v>28.73</v>
      </c>
      <c r="R117" t="b">
        <v>1</v>
      </c>
      <c r="S117" t="s">
        <v>8266</v>
      </c>
      <c r="T117" t="s">
        <v>8268</v>
      </c>
    </row>
    <row r="118" spans="1:20" ht="42.8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 s="9">
        <f t="shared" si="6"/>
        <v>40641.455497685187</v>
      </c>
      <c r="L118">
        <v>1298289355</v>
      </c>
      <c r="M118" s="9">
        <f t="shared" si="7"/>
        <v>40595.497164351851</v>
      </c>
      <c r="N118" s="13">
        <f t="shared" si="8"/>
        <v>46</v>
      </c>
      <c r="O118" t="b">
        <v>0</v>
      </c>
      <c r="P118">
        <v>57</v>
      </c>
      <c r="Q118" s="8">
        <f t="shared" si="9"/>
        <v>69.790000000000006</v>
      </c>
      <c r="R118" t="b">
        <v>1</v>
      </c>
      <c r="S118" t="s">
        <v>8266</v>
      </c>
      <c r="T118" t="s">
        <v>8268</v>
      </c>
    </row>
    <row r="119" spans="1:20" ht="57.1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 s="9">
        <f t="shared" si="6"/>
        <v>40338.791666666664</v>
      </c>
      <c r="L119">
        <v>1268337744</v>
      </c>
      <c r="M119" s="9">
        <f t="shared" si="7"/>
        <v>40248.834999999999</v>
      </c>
      <c r="N119" s="13">
        <f t="shared" si="8"/>
        <v>90</v>
      </c>
      <c r="O119" t="b">
        <v>0</v>
      </c>
      <c r="P119">
        <v>27</v>
      </c>
      <c r="Q119" s="8">
        <f t="shared" si="9"/>
        <v>167.49</v>
      </c>
      <c r="R119" t="b">
        <v>1</v>
      </c>
      <c r="S119" t="s">
        <v>8266</v>
      </c>
      <c r="T119" t="s">
        <v>8268</v>
      </c>
    </row>
    <row r="120" spans="1:20" ht="28.5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 s="9">
        <f t="shared" si="6"/>
        <v>40753.053657407407</v>
      </c>
      <c r="L120">
        <v>1309310236</v>
      </c>
      <c r="M120" s="9">
        <f t="shared" si="7"/>
        <v>40723.053657407407</v>
      </c>
      <c r="N120" s="13">
        <f t="shared" si="8"/>
        <v>30</v>
      </c>
      <c r="O120" t="b">
        <v>0</v>
      </c>
      <c r="P120">
        <v>39</v>
      </c>
      <c r="Q120" s="8">
        <f t="shared" si="9"/>
        <v>144.91</v>
      </c>
      <c r="R120" t="b">
        <v>1</v>
      </c>
      <c r="S120" t="s">
        <v>8266</v>
      </c>
      <c r="T120" t="s">
        <v>8268</v>
      </c>
    </row>
    <row r="121" spans="1:20" ht="42.8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 s="9">
        <f t="shared" si="6"/>
        <v>40768.958333333336</v>
      </c>
      <c r="L121">
        <v>1310693986</v>
      </c>
      <c r="M121" s="9">
        <f t="shared" si="7"/>
        <v>40739.069282407407</v>
      </c>
      <c r="N121" s="13">
        <f t="shared" si="8"/>
        <v>30</v>
      </c>
      <c r="O121" t="b">
        <v>0</v>
      </c>
      <c r="P121">
        <v>37</v>
      </c>
      <c r="Q121" s="8">
        <f t="shared" si="9"/>
        <v>91.84</v>
      </c>
      <c r="R121" t="b">
        <v>1</v>
      </c>
      <c r="S121" t="s">
        <v>8266</v>
      </c>
      <c r="T121" t="s">
        <v>8268</v>
      </c>
    </row>
    <row r="122" spans="1:20" ht="57.1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 s="9">
        <f t="shared" si="6"/>
        <v>42646.049849537041</v>
      </c>
      <c r="L122">
        <v>1472865107</v>
      </c>
      <c r="M122" s="9">
        <f t="shared" si="7"/>
        <v>42616.049849537041</v>
      </c>
      <c r="N122" s="13">
        <f t="shared" si="8"/>
        <v>30</v>
      </c>
      <c r="O122" t="b">
        <v>0</v>
      </c>
      <c r="P122">
        <v>1</v>
      </c>
      <c r="Q122" s="8">
        <f t="shared" si="9"/>
        <v>10</v>
      </c>
      <c r="R122" t="b">
        <v>0</v>
      </c>
      <c r="S122" t="s">
        <v>8266</v>
      </c>
      <c r="T122" t="s">
        <v>8269</v>
      </c>
    </row>
    <row r="123" spans="1:20" ht="57.1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 s="9">
        <f t="shared" si="6"/>
        <v>42112.427777777775</v>
      </c>
      <c r="L123">
        <v>1427993710</v>
      </c>
      <c r="M123" s="9">
        <f t="shared" si="7"/>
        <v>42096.704976851848</v>
      </c>
      <c r="N123" s="13">
        <f t="shared" si="8"/>
        <v>16</v>
      </c>
      <c r="O123" t="b">
        <v>0</v>
      </c>
      <c r="P123">
        <v>1</v>
      </c>
      <c r="Q123" s="8">
        <f t="shared" si="9"/>
        <v>1</v>
      </c>
      <c r="R123" t="b">
        <v>0</v>
      </c>
      <c r="S123" t="s">
        <v>8266</v>
      </c>
      <c r="T123" t="s">
        <v>8269</v>
      </c>
    </row>
    <row r="124" spans="1:20" ht="28.5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 s="9">
        <f t="shared" si="6"/>
        <v>42653.431793981479</v>
      </c>
      <c r="L124">
        <v>1470910907</v>
      </c>
      <c r="M124" s="9">
        <f t="shared" si="7"/>
        <v>42593.431793981479</v>
      </c>
      <c r="N124" s="13">
        <f t="shared" si="8"/>
        <v>60</v>
      </c>
      <c r="O124" t="b">
        <v>0</v>
      </c>
      <c r="P124">
        <v>0</v>
      </c>
      <c r="Q124" s="8">
        <f t="shared" si="9"/>
        <v>0</v>
      </c>
      <c r="R124" t="b">
        <v>0</v>
      </c>
      <c r="S124" t="s">
        <v>8266</v>
      </c>
      <c r="T124" t="s">
        <v>8269</v>
      </c>
    </row>
    <row r="125" spans="1:20" ht="42.8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 s="9">
        <f t="shared" si="6"/>
        <v>41940.916666666664</v>
      </c>
      <c r="L125">
        <v>1411411564</v>
      </c>
      <c r="M125" s="9">
        <f t="shared" si="7"/>
        <v>41904.781990740739</v>
      </c>
      <c r="N125" s="13">
        <f t="shared" si="8"/>
        <v>36</v>
      </c>
      <c r="O125" t="b">
        <v>0</v>
      </c>
      <c r="P125">
        <v>6</v>
      </c>
      <c r="Q125" s="8">
        <f t="shared" si="9"/>
        <v>25.17</v>
      </c>
      <c r="R125" t="b">
        <v>0</v>
      </c>
      <c r="S125" t="s">
        <v>8266</v>
      </c>
      <c r="T125" t="s">
        <v>8269</v>
      </c>
    </row>
    <row r="126" spans="1:20" ht="42.8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 s="9">
        <f t="shared" si="6"/>
        <v>42139.928726851853</v>
      </c>
      <c r="L126">
        <v>1429568242</v>
      </c>
      <c r="M126" s="9">
        <f t="shared" si="7"/>
        <v>42114.928726851853</v>
      </c>
      <c r="N126" s="13">
        <f t="shared" si="8"/>
        <v>25</v>
      </c>
      <c r="O126" t="b">
        <v>0</v>
      </c>
      <c r="P126">
        <v>0</v>
      </c>
      <c r="Q126" s="8">
        <f t="shared" si="9"/>
        <v>0</v>
      </c>
      <c r="R126" t="b">
        <v>0</v>
      </c>
      <c r="S126" t="s">
        <v>8266</v>
      </c>
      <c r="T126" t="s">
        <v>8269</v>
      </c>
    </row>
    <row r="127" spans="1:20" ht="42.8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 s="9">
        <f t="shared" si="6"/>
        <v>42769.993981481486</v>
      </c>
      <c r="L127">
        <v>1480981880</v>
      </c>
      <c r="M127" s="9">
        <f t="shared" si="7"/>
        <v>42709.993981481486</v>
      </c>
      <c r="N127" s="13">
        <f t="shared" si="8"/>
        <v>60</v>
      </c>
      <c r="O127" t="b">
        <v>0</v>
      </c>
      <c r="P127">
        <v>6</v>
      </c>
      <c r="Q127" s="8">
        <f t="shared" si="9"/>
        <v>11.67</v>
      </c>
      <c r="R127" t="b">
        <v>0</v>
      </c>
      <c r="S127" t="s">
        <v>8266</v>
      </c>
      <c r="T127" t="s">
        <v>8269</v>
      </c>
    </row>
    <row r="128" spans="1:20" ht="42.8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 s="9">
        <f t="shared" si="6"/>
        <v>42166.083333333328</v>
      </c>
      <c r="L128">
        <v>1431353337</v>
      </c>
      <c r="M128" s="9">
        <f t="shared" si="7"/>
        <v>42135.589548611111</v>
      </c>
      <c r="N128" s="13">
        <f t="shared" si="8"/>
        <v>30</v>
      </c>
      <c r="O128" t="b">
        <v>0</v>
      </c>
      <c r="P128">
        <v>13</v>
      </c>
      <c r="Q128" s="8">
        <f t="shared" si="9"/>
        <v>106.69</v>
      </c>
      <c r="R128" t="b">
        <v>0</v>
      </c>
      <c r="S128" t="s">
        <v>8266</v>
      </c>
      <c r="T128" t="s">
        <v>8269</v>
      </c>
    </row>
    <row r="129" spans="1:20" ht="42.8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 s="9">
        <f t="shared" si="6"/>
        <v>42097.582650462966</v>
      </c>
      <c r="L129">
        <v>1425481141</v>
      </c>
      <c r="M129" s="9">
        <f t="shared" si="7"/>
        <v>42067.62431712963</v>
      </c>
      <c r="N129" s="13">
        <f t="shared" si="8"/>
        <v>30</v>
      </c>
      <c r="O129" t="b">
        <v>0</v>
      </c>
      <c r="P129">
        <v>4</v>
      </c>
      <c r="Q129" s="8">
        <f t="shared" si="9"/>
        <v>47.5</v>
      </c>
      <c r="R129" t="b">
        <v>0</v>
      </c>
      <c r="S129" t="s">
        <v>8266</v>
      </c>
      <c r="T129" t="s">
        <v>8269</v>
      </c>
    </row>
    <row r="130" spans="1:20" ht="28.55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>
        <f t="shared" ref="F130:F193" si="10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 s="9">
        <f t="shared" si="6"/>
        <v>42663.22792824074</v>
      </c>
      <c r="L130">
        <v>1473917293</v>
      </c>
      <c r="M130" s="9">
        <f t="shared" si="7"/>
        <v>42628.22792824074</v>
      </c>
      <c r="N130" s="13">
        <f t="shared" si="8"/>
        <v>35</v>
      </c>
      <c r="O130" t="b">
        <v>0</v>
      </c>
      <c r="P130">
        <v>6</v>
      </c>
      <c r="Q130" s="8">
        <f t="shared" si="9"/>
        <v>311.17</v>
      </c>
      <c r="R130" t="b">
        <v>0</v>
      </c>
      <c r="S130" t="s">
        <v>8266</v>
      </c>
      <c r="T130" t="s">
        <v>8269</v>
      </c>
    </row>
    <row r="131" spans="1:20" ht="57.1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>
        <f t="shared" si="10"/>
        <v>0</v>
      </c>
      <c r="G131" t="s">
        <v>8219</v>
      </c>
      <c r="H131" t="s">
        <v>8223</v>
      </c>
      <c r="I131" t="s">
        <v>8245</v>
      </c>
      <c r="J131">
        <v>1414708183</v>
      </c>
      <c r="K131" s="9">
        <f t="shared" ref="K131:K194" si="11">(((J131/60)/60)/24)+DATE(1970,1,1)</f>
        <v>41942.937303240738</v>
      </c>
      <c r="L131">
        <v>1409524183</v>
      </c>
      <c r="M131" s="9">
        <f t="shared" ref="M131:M194" si="12">(((L131/60)/60)/24)+DATE(1970,1,1)</f>
        <v>41882.937303240738</v>
      </c>
      <c r="N131" s="13">
        <f t="shared" ref="N131:N194" si="13">ROUND(K131-M131,0)</f>
        <v>60</v>
      </c>
      <c r="O131" t="b">
        <v>0</v>
      </c>
      <c r="P131">
        <v>0</v>
      </c>
      <c r="Q131" s="8">
        <f t="shared" ref="Q131:Q194" si="14">IFERROR(ROUND(E131/P131,2),0)</f>
        <v>0</v>
      </c>
      <c r="R131" t="b">
        <v>0</v>
      </c>
      <c r="S131" t="s">
        <v>8266</v>
      </c>
      <c r="T131" t="s">
        <v>8269</v>
      </c>
    </row>
    <row r="132" spans="1:20" ht="42.8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 s="9">
        <f t="shared" si="11"/>
        <v>41806.844444444447</v>
      </c>
      <c r="L132">
        <v>1400536692</v>
      </c>
      <c r="M132" s="9">
        <f t="shared" si="12"/>
        <v>41778.915416666663</v>
      </c>
      <c r="N132" s="13">
        <f t="shared" si="13"/>
        <v>28</v>
      </c>
      <c r="O132" t="b">
        <v>0</v>
      </c>
      <c r="P132">
        <v>0</v>
      </c>
      <c r="Q132" s="8">
        <f t="shared" si="14"/>
        <v>0</v>
      </c>
      <c r="R132" t="b">
        <v>0</v>
      </c>
      <c r="S132" t="s">
        <v>8266</v>
      </c>
      <c r="T132" t="s">
        <v>8269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 s="9">
        <f t="shared" si="11"/>
        <v>42557</v>
      </c>
      <c r="L133">
        <v>1466453161</v>
      </c>
      <c r="M133" s="9">
        <f t="shared" si="12"/>
        <v>42541.837511574078</v>
      </c>
      <c r="N133" s="13">
        <f t="shared" si="13"/>
        <v>15</v>
      </c>
      <c r="O133" t="b">
        <v>0</v>
      </c>
      <c r="P133">
        <v>0</v>
      </c>
      <c r="Q133" s="8">
        <f t="shared" si="14"/>
        <v>0</v>
      </c>
      <c r="R133" t="b">
        <v>0</v>
      </c>
      <c r="S133" t="s">
        <v>8266</v>
      </c>
      <c r="T133" t="s">
        <v>8269</v>
      </c>
    </row>
    <row r="134" spans="1:20" ht="42.8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 s="9">
        <f t="shared" si="11"/>
        <v>41950.854247685187</v>
      </c>
      <c r="L134">
        <v>1411500607</v>
      </c>
      <c r="M134" s="9">
        <f t="shared" si="12"/>
        <v>41905.812581018516</v>
      </c>
      <c r="N134" s="13">
        <f t="shared" si="13"/>
        <v>45</v>
      </c>
      <c r="O134" t="b">
        <v>0</v>
      </c>
      <c r="P134">
        <v>81</v>
      </c>
      <c r="Q134" s="8">
        <f t="shared" si="14"/>
        <v>94.51</v>
      </c>
      <c r="R134" t="b">
        <v>0</v>
      </c>
      <c r="S134" t="s">
        <v>8266</v>
      </c>
      <c r="T134" t="s">
        <v>8269</v>
      </c>
    </row>
    <row r="135" spans="1:20" ht="28.5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 s="9">
        <f t="shared" si="11"/>
        <v>42521.729861111111</v>
      </c>
      <c r="L135">
        <v>1462130584</v>
      </c>
      <c r="M135" s="9">
        <f t="shared" si="12"/>
        <v>42491.80768518518</v>
      </c>
      <c r="N135" s="13">
        <f t="shared" si="13"/>
        <v>30</v>
      </c>
      <c r="O135" t="b">
        <v>0</v>
      </c>
      <c r="P135">
        <v>0</v>
      </c>
      <c r="Q135" s="8">
        <f t="shared" si="14"/>
        <v>0</v>
      </c>
      <c r="R135" t="b">
        <v>0</v>
      </c>
      <c r="S135" t="s">
        <v>8266</v>
      </c>
      <c r="T135" t="s">
        <v>8269</v>
      </c>
    </row>
    <row r="136" spans="1:20" ht="28.55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 s="9">
        <f t="shared" si="11"/>
        <v>42251.708333333328</v>
      </c>
      <c r="L136">
        <v>1438811418</v>
      </c>
      <c r="M136" s="9">
        <f t="shared" si="12"/>
        <v>42221.909930555557</v>
      </c>
      <c r="N136" s="13">
        <f t="shared" si="13"/>
        <v>30</v>
      </c>
      <c r="O136" t="b">
        <v>0</v>
      </c>
      <c r="P136">
        <v>0</v>
      </c>
      <c r="Q136" s="8">
        <f t="shared" si="14"/>
        <v>0</v>
      </c>
      <c r="R136" t="b">
        <v>0</v>
      </c>
      <c r="S136" t="s">
        <v>8266</v>
      </c>
      <c r="T136" t="s">
        <v>8269</v>
      </c>
    </row>
    <row r="137" spans="1:20" ht="42.8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 s="9">
        <f t="shared" si="11"/>
        <v>41821.791666666664</v>
      </c>
      <c r="L137">
        <v>1401354597</v>
      </c>
      <c r="M137" s="9">
        <f t="shared" si="12"/>
        <v>41788.381909722222</v>
      </c>
      <c r="N137" s="13">
        <f t="shared" si="13"/>
        <v>33</v>
      </c>
      <c r="O137" t="b">
        <v>0</v>
      </c>
      <c r="P137">
        <v>5</v>
      </c>
      <c r="Q137" s="8">
        <f t="shared" si="14"/>
        <v>80.599999999999994</v>
      </c>
      <c r="R137" t="b">
        <v>0</v>
      </c>
      <c r="S137" t="s">
        <v>8266</v>
      </c>
      <c r="T137" t="s">
        <v>8269</v>
      </c>
    </row>
    <row r="138" spans="1:20" ht="57.1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 s="9">
        <f t="shared" si="11"/>
        <v>42140.427777777775</v>
      </c>
      <c r="L138">
        <v>1427968234</v>
      </c>
      <c r="M138" s="9">
        <f t="shared" si="12"/>
        <v>42096.410115740742</v>
      </c>
      <c r="N138" s="13">
        <f t="shared" si="13"/>
        <v>44</v>
      </c>
      <c r="O138" t="b">
        <v>0</v>
      </c>
      <c r="P138">
        <v>0</v>
      </c>
      <c r="Q138" s="8">
        <f t="shared" si="14"/>
        <v>0</v>
      </c>
      <c r="R138" t="b">
        <v>0</v>
      </c>
      <c r="S138" t="s">
        <v>8266</v>
      </c>
      <c r="T138" t="s">
        <v>8269</v>
      </c>
    </row>
    <row r="139" spans="1:20" ht="42.8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 s="9">
        <f t="shared" si="11"/>
        <v>42289.573993055557</v>
      </c>
      <c r="L139">
        <v>1440337593</v>
      </c>
      <c r="M139" s="9">
        <f t="shared" si="12"/>
        <v>42239.573993055557</v>
      </c>
      <c r="N139" s="13">
        <f t="shared" si="13"/>
        <v>50</v>
      </c>
      <c r="O139" t="b">
        <v>0</v>
      </c>
      <c r="P139">
        <v>0</v>
      </c>
      <c r="Q139" s="8">
        <f t="shared" si="14"/>
        <v>0</v>
      </c>
      <c r="R139" t="b">
        <v>0</v>
      </c>
      <c r="S139" t="s">
        <v>8266</v>
      </c>
      <c r="T139" t="s">
        <v>8269</v>
      </c>
    </row>
    <row r="140" spans="1:20" ht="42.8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 s="9">
        <f t="shared" si="11"/>
        <v>42217.207638888889</v>
      </c>
      <c r="L140">
        <v>1435731041</v>
      </c>
      <c r="M140" s="9">
        <f t="shared" si="12"/>
        <v>42186.257418981477</v>
      </c>
      <c r="N140" s="13">
        <f t="shared" si="13"/>
        <v>31</v>
      </c>
      <c r="O140" t="b">
        <v>0</v>
      </c>
      <c r="P140">
        <v>58</v>
      </c>
      <c r="Q140" s="8">
        <f t="shared" si="14"/>
        <v>81.239999999999995</v>
      </c>
      <c r="R140" t="b">
        <v>0</v>
      </c>
      <c r="S140" t="s">
        <v>8266</v>
      </c>
      <c r="T140" t="s">
        <v>8269</v>
      </c>
    </row>
    <row r="141" spans="1:20" ht="42.8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 s="9">
        <f t="shared" si="11"/>
        <v>42197.920972222222</v>
      </c>
      <c r="L141">
        <v>1435874772</v>
      </c>
      <c r="M141" s="9">
        <f t="shared" si="12"/>
        <v>42187.920972222222</v>
      </c>
      <c r="N141" s="13">
        <f t="shared" si="13"/>
        <v>10</v>
      </c>
      <c r="O141" t="b">
        <v>0</v>
      </c>
      <c r="P141">
        <v>1</v>
      </c>
      <c r="Q141" s="8">
        <f t="shared" si="14"/>
        <v>500</v>
      </c>
      <c r="R141" t="b">
        <v>0</v>
      </c>
      <c r="S141" t="s">
        <v>8266</v>
      </c>
      <c r="T141" t="s">
        <v>8269</v>
      </c>
    </row>
    <row r="142" spans="1:20" ht="42.8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 s="9">
        <f t="shared" si="11"/>
        <v>42083.15662037037</v>
      </c>
      <c r="L142">
        <v>1424234732</v>
      </c>
      <c r="M142" s="9">
        <f t="shared" si="12"/>
        <v>42053.198287037041</v>
      </c>
      <c r="N142" s="13">
        <f t="shared" si="13"/>
        <v>30</v>
      </c>
      <c r="O142" t="b">
        <v>0</v>
      </c>
      <c r="P142">
        <v>0</v>
      </c>
      <c r="Q142" s="8">
        <f t="shared" si="14"/>
        <v>0</v>
      </c>
      <c r="R142" t="b">
        <v>0</v>
      </c>
      <c r="S142" t="s">
        <v>8266</v>
      </c>
      <c r="T142" t="s">
        <v>8269</v>
      </c>
    </row>
    <row r="143" spans="1:20" ht="42.8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 s="9">
        <f t="shared" si="11"/>
        <v>42155.153043981481</v>
      </c>
      <c r="L143">
        <v>1429155623</v>
      </c>
      <c r="M143" s="9">
        <f t="shared" si="12"/>
        <v>42110.153043981481</v>
      </c>
      <c r="N143" s="13">
        <f t="shared" si="13"/>
        <v>45</v>
      </c>
      <c r="O143" t="b">
        <v>0</v>
      </c>
      <c r="P143">
        <v>28</v>
      </c>
      <c r="Q143" s="8">
        <f t="shared" si="14"/>
        <v>46.18</v>
      </c>
      <c r="R143" t="b">
        <v>0</v>
      </c>
      <c r="S143" t="s">
        <v>8266</v>
      </c>
      <c r="T143" t="s">
        <v>8269</v>
      </c>
    </row>
    <row r="144" spans="1:20" ht="42.8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 s="9">
        <f t="shared" si="11"/>
        <v>41959.934930555552</v>
      </c>
      <c r="L144">
        <v>1414358778</v>
      </c>
      <c r="M144" s="9">
        <f t="shared" si="12"/>
        <v>41938.893263888887</v>
      </c>
      <c r="N144" s="13">
        <f t="shared" si="13"/>
        <v>21</v>
      </c>
      <c r="O144" t="b">
        <v>0</v>
      </c>
      <c r="P144">
        <v>1</v>
      </c>
      <c r="Q144" s="8">
        <f t="shared" si="14"/>
        <v>10</v>
      </c>
      <c r="R144" t="b">
        <v>0</v>
      </c>
      <c r="S144" t="s">
        <v>8266</v>
      </c>
      <c r="T144" t="s">
        <v>8269</v>
      </c>
    </row>
    <row r="145" spans="1:20" ht="42.8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 s="9">
        <f t="shared" si="11"/>
        <v>42616.246527777781</v>
      </c>
      <c r="L145">
        <v>1467941542</v>
      </c>
      <c r="M145" s="9">
        <f t="shared" si="12"/>
        <v>42559.064143518524</v>
      </c>
      <c r="N145" s="13">
        <f t="shared" si="13"/>
        <v>57</v>
      </c>
      <c r="O145" t="b">
        <v>0</v>
      </c>
      <c r="P145">
        <v>0</v>
      </c>
      <c r="Q145" s="8">
        <f t="shared" si="14"/>
        <v>0</v>
      </c>
      <c r="R145" t="b">
        <v>0</v>
      </c>
      <c r="S145" t="s">
        <v>8266</v>
      </c>
      <c r="T145" t="s">
        <v>8269</v>
      </c>
    </row>
    <row r="146" spans="1:20" ht="42.8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 s="9">
        <f t="shared" si="11"/>
        <v>42107.72074074074</v>
      </c>
      <c r="L146">
        <v>1423765072</v>
      </c>
      <c r="M146" s="9">
        <f t="shared" si="12"/>
        <v>42047.762407407412</v>
      </c>
      <c r="N146" s="13">
        <f t="shared" si="13"/>
        <v>60</v>
      </c>
      <c r="O146" t="b">
        <v>0</v>
      </c>
      <c r="P146">
        <v>37</v>
      </c>
      <c r="Q146" s="8">
        <f t="shared" si="14"/>
        <v>55.95</v>
      </c>
      <c r="R146" t="b">
        <v>0</v>
      </c>
      <c r="S146" t="s">
        <v>8266</v>
      </c>
      <c r="T146" t="s">
        <v>8269</v>
      </c>
    </row>
    <row r="147" spans="1:20" ht="42.8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 s="9">
        <f t="shared" si="11"/>
        <v>42227.542268518519</v>
      </c>
      <c r="L147">
        <v>1436965252</v>
      </c>
      <c r="M147" s="9">
        <f t="shared" si="12"/>
        <v>42200.542268518519</v>
      </c>
      <c r="N147" s="13">
        <f t="shared" si="13"/>
        <v>27</v>
      </c>
      <c r="O147" t="b">
        <v>0</v>
      </c>
      <c r="P147">
        <v>9</v>
      </c>
      <c r="Q147" s="8">
        <f t="shared" si="14"/>
        <v>37.56</v>
      </c>
      <c r="R147" t="b">
        <v>0</v>
      </c>
      <c r="S147" t="s">
        <v>8266</v>
      </c>
      <c r="T147" t="s">
        <v>8269</v>
      </c>
    </row>
    <row r="148" spans="1:20" ht="42.8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 s="9">
        <f t="shared" si="11"/>
        <v>42753.016180555554</v>
      </c>
      <c r="L148">
        <v>1479514998</v>
      </c>
      <c r="M148" s="9">
        <f t="shared" si="12"/>
        <v>42693.016180555554</v>
      </c>
      <c r="N148" s="13">
        <f t="shared" si="13"/>
        <v>60</v>
      </c>
      <c r="O148" t="b">
        <v>0</v>
      </c>
      <c r="P148">
        <v>3</v>
      </c>
      <c r="Q148" s="8">
        <f t="shared" si="14"/>
        <v>38.33</v>
      </c>
      <c r="R148" t="b">
        <v>0</v>
      </c>
      <c r="S148" t="s">
        <v>8266</v>
      </c>
      <c r="T148" t="s">
        <v>8269</v>
      </c>
    </row>
    <row r="149" spans="1:20" ht="28.55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 s="9">
        <f t="shared" si="11"/>
        <v>42012.762499999997</v>
      </c>
      <c r="L149">
        <v>1417026340</v>
      </c>
      <c r="M149" s="9">
        <f t="shared" si="12"/>
        <v>41969.767824074079</v>
      </c>
      <c r="N149" s="13">
        <f t="shared" si="13"/>
        <v>43</v>
      </c>
      <c r="O149" t="b">
        <v>0</v>
      </c>
      <c r="P149">
        <v>0</v>
      </c>
      <c r="Q149" s="8">
        <f t="shared" si="14"/>
        <v>0</v>
      </c>
      <c r="R149" t="b">
        <v>0</v>
      </c>
      <c r="S149" t="s">
        <v>8266</v>
      </c>
      <c r="T149" t="s">
        <v>8269</v>
      </c>
    </row>
    <row r="150" spans="1:20" ht="42.8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 s="9">
        <f t="shared" si="11"/>
        <v>42427.281666666662</v>
      </c>
      <c r="L150">
        <v>1453963536</v>
      </c>
      <c r="M150" s="9">
        <f t="shared" si="12"/>
        <v>42397.281666666662</v>
      </c>
      <c r="N150" s="13">
        <f t="shared" si="13"/>
        <v>30</v>
      </c>
      <c r="O150" t="b">
        <v>0</v>
      </c>
      <c r="P150">
        <v>2</v>
      </c>
      <c r="Q150" s="8">
        <f t="shared" si="14"/>
        <v>20</v>
      </c>
      <c r="R150" t="b">
        <v>0</v>
      </c>
      <c r="S150" t="s">
        <v>8266</v>
      </c>
      <c r="T150" t="s">
        <v>8269</v>
      </c>
    </row>
    <row r="151" spans="1:20" ht="42.8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 s="9">
        <f t="shared" si="11"/>
        <v>41998.333333333328</v>
      </c>
      <c r="L151">
        <v>1416888470</v>
      </c>
      <c r="M151" s="9">
        <f t="shared" si="12"/>
        <v>41968.172106481477</v>
      </c>
      <c r="N151" s="13">
        <f t="shared" si="13"/>
        <v>30</v>
      </c>
      <c r="O151" t="b">
        <v>0</v>
      </c>
      <c r="P151">
        <v>6</v>
      </c>
      <c r="Q151" s="8">
        <f t="shared" si="14"/>
        <v>15.33</v>
      </c>
      <c r="R151" t="b">
        <v>0</v>
      </c>
      <c r="S151" t="s">
        <v>8266</v>
      </c>
      <c r="T151" t="s">
        <v>8269</v>
      </c>
    </row>
    <row r="152" spans="1:20" ht="42.8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 s="9">
        <f t="shared" si="11"/>
        <v>42150.161828703705</v>
      </c>
      <c r="L152">
        <v>1427428382</v>
      </c>
      <c r="M152" s="9">
        <f t="shared" si="12"/>
        <v>42090.161828703705</v>
      </c>
      <c r="N152" s="13">
        <f t="shared" si="13"/>
        <v>60</v>
      </c>
      <c r="O152" t="b">
        <v>0</v>
      </c>
      <c r="P152">
        <v>67</v>
      </c>
      <c r="Q152" s="8">
        <f t="shared" si="14"/>
        <v>449.43</v>
      </c>
      <c r="R152" t="b">
        <v>0</v>
      </c>
      <c r="S152" t="s">
        <v>8266</v>
      </c>
      <c r="T152" t="s">
        <v>8269</v>
      </c>
    </row>
    <row r="153" spans="1:20" ht="42.8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 s="9">
        <f t="shared" si="11"/>
        <v>42173.550821759258</v>
      </c>
      <c r="L153">
        <v>1429449191</v>
      </c>
      <c r="M153" s="9">
        <f t="shared" si="12"/>
        <v>42113.550821759258</v>
      </c>
      <c r="N153" s="13">
        <f t="shared" si="13"/>
        <v>60</v>
      </c>
      <c r="O153" t="b">
        <v>0</v>
      </c>
      <c r="P153">
        <v>5</v>
      </c>
      <c r="Q153" s="8">
        <f t="shared" si="14"/>
        <v>28</v>
      </c>
      <c r="R153" t="b">
        <v>0</v>
      </c>
      <c r="S153" t="s">
        <v>8266</v>
      </c>
      <c r="T153" t="s">
        <v>8269</v>
      </c>
    </row>
    <row r="154" spans="1:20" ht="28.55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 s="9">
        <f t="shared" si="11"/>
        <v>41905.077546296299</v>
      </c>
      <c r="L154">
        <v>1408845100</v>
      </c>
      <c r="M154" s="9">
        <f t="shared" si="12"/>
        <v>41875.077546296299</v>
      </c>
      <c r="N154" s="13">
        <f t="shared" si="13"/>
        <v>30</v>
      </c>
      <c r="O154" t="b">
        <v>0</v>
      </c>
      <c r="P154">
        <v>2</v>
      </c>
      <c r="Q154" s="8">
        <f t="shared" si="14"/>
        <v>15</v>
      </c>
      <c r="R154" t="b">
        <v>0</v>
      </c>
      <c r="S154" t="s">
        <v>8266</v>
      </c>
      <c r="T154" t="s">
        <v>8269</v>
      </c>
    </row>
    <row r="155" spans="1:20" ht="42.8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 s="9">
        <f t="shared" si="11"/>
        <v>41975.627824074079</v>
      </c>
      <c r="L155">
        <v>1413900244</v>
      </c>
      <c r="M155" s="9">
        <f t="shared" si="12"/>
        <v>41933.586157407408</v>
      </c>
      <c r="N155" s="13">
        <f t="shared" si="13"/>
        <v>42</v>
      </c>
      <c r="O155" t="b">
        <v>0</v>
      </c>
      <c r="P155">
        <v>10</v>
      </c>
      <c r="Q155" s="8">
        <f t="shared" si="14"/>
        <v>35.9</v>
      </c>
      <c r="R155" t="b">
        <v>0</v>
      </c>
      <c r="S155" t="s">
        <v>8266</v>
      </c>
      <c r="T155" t="s">
        <v>8269</v>
      </c>
    </row>
    <row r="156" spans="1:20" ht="42.8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 s="9">
        <f t="shared" si="11"/>
        <v>42158.547395833331</v>
      </c>
      <c r="L156">
        <v>1429621695</v>
      </c>
      <c r="M156" s="9">
        <f t="shared" si="12"/>
        <v>42115.547395833331</v>
      </c>
      <c r="N156" s="13">
        <f t="shared" si="13"/>
        <v>43</v>
      </c>
      <c r="O156" t="b">
        <v>0</v>
      </c>
      <c r="P156">
        <v>3</v>
      </c>
      <c r="Q156" s="8">
        <f t="shared" si="14"/>
        <v>13.33</v>
      </c>
      <c r="R156" t="b">
        <v>0</v>
      </c>
      <c r="S156" t="s">
        <v>8266</v>
      </c>
      <c r="T156" t="s">
        <v>8269</v>
      </c>
    </row>
    <row r="157" spans="1:20" ht="57.1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 s="9">
        <f t="shared" si="11"/>
        <v>42208.559432870374</v>
      </c>
      <c r="L157">
        <v>1434201935</v>
      </c>
      <c r="M157" s="9">
        <f t="shared" si="12"/>
        <v>42168.559432870374</v>
      </c>
      <c r="N157" s="13">
        <f t="shared" si="13"/>
        <v>40</v>
      </c>
      <c r="O157" t="b">
        <v>0</v>
      </c>
      <c r="P157">
        <v>4</v>
      </c>
      <c r="Q157" s="8">
        <f t="shared" si="14"/>
        <v>20.25</v>
      </c>
      <c r="R157" t="b">
        <v>0</v>
      </c>
      <c r="S157" t="s">
        <v>8266</v>
      </c>
      <c r="T157" t="s">
        <v>8269</v>
      </c>
    </row>
    <row r="158" spans="1:20" ht="57.1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 s="9">
        <f t="shared" si="11"/>
        <v>41854.124953703707</v>
      </c>
      <c r="L158">
        <v>1401850796</v>
      </c>
      <c r="M158" s="9">
        <f t="shared" si="12"/>
        <v>41794.124953703707</v>
      </c>
      <c r="N158" s="13">
        <f t="shared" si="13"/>
        <v>60</v>
      </c>
      <c r="O158" t="b">
        <v>0</v>
      </c>
      <c r="P158">
        <v>15</v>
      </c>
      <c r="Q158" s="8">
        <f t="shared" si="14"/>
        <v>119</v>
      </c>
      <c r="R158" t="b">
        <v>0</v>
      </c>
      <c r="S158" t="s">
        <v>8266</v>
      </c>
      <c r="T158" t="s">
        <v>8269</v>
      </c>
    </row>
    <row r="159" spans="1:20" ht="42.8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 s="9">
        <f t="shared" si="11"/>
        <v>42426.911712962959</v>
      </c>
      <c r="L159">
        <v>1453931572</v>
      </c>
      <c r="M159" s="9">
        <f t="shared" si="12"/>
        <v>42396.911712962959</v>
      </c>
      <c r="N159" s="13">
        <f t="shared" si="13"/>
        <v>30</v>
      </c>
      <c r="O159" t="b">
        <v>0</v>
      </c>
      <c r="P159">
        <v>2</v>
      </c>
      <c r="Q159" s="8">
        <f t="shared" si="14"/>
        <v>4</v>
      </c>
      <c r="R159" t="b">
        <v>0</v>
      </c>
      <c r="S159" t="s">
        <v>8266</v>
      </c>
      <c r="T159" t="s">
        <v>8269</v>
      </c>
    </row>
    <row r="160" spans="1:20" ht="42.8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 s="9">
        <f t="shared" si="11"/>
        <v>41934.07671296296</v>
      </c>
      <c r="L160">
        <v>1411350628</v>
      </c>
      <c r="M160" s="9">
        <f t="shared" si="12"/>
        <v>41904.07671296296</v>
      </c>
      <c r="N160" s="13">
        <f t="shared" si="13"/>
        <v>30</v>
      </c>
      <c r="O160" t="b">
        <v>0</v>
      </c>
      <c r="P160">
        <v>0</v>
      </c>
      <c r="Q160" s="8">
        <f t="shared" si="14"/>
        <v>0</v>
      </c>
      <c r="R160" t="b">
        <v>0</v>
      </c>
      <c r="S160" t="s">
        <v>8266</v>
      </c>
      <c r="T160" t="s">
        <v>8269</v>
      </c>
    </row>
    <row r="161" spans="1:20" ht="42.8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 s="9">
        <f t="shared" si="11"/>
        <v>42554.434548611112</v>
      </c>
      <c r="L161">
        <v>1464085545</v>
      </c>
      <c r="M161" s="9">
        <f t="shared" si="12"/>
        <v>42514.434548611112</v>
      </c>
      <c r="N161" s="13">
        <f t="shared" si="13"/>
        <v>40</v>
      </c>
      <c r="O161" t="b">
        <v>0</v>
      </c>
      <c r="P161">
        <v>1</v>
      </c>
      <c r="Q161" s="8">
        <f t="shared" si="14"/>
        <v>10</v>
      </c>
      <c r="R161" t="b">
        <v>0</v>
      </c>
      <c r="S161" t="s">
        <v>8266</v>
      </c>
      <c r="T161" t="s">
        <v>8269</v>
      </c>
    </row>
    <row r="162" spans="1:20" ht="42.8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 s="9">
        <f t="shared" si="11"/>
        <v>42231.913090277783</v>
      </c>
      <c r="L162">
        <v>1434491691</v>
      </c>
      <c r="M162" s="9">
        <f t="shared" si="12"/>
        <v>42171.913090277783</v>
      </c>
      <c r="N162" s="13">
        <f t="shared" si="13"/>
        <v>60</v>
      </c>
      <c r="O162" t="b">
        <v>0</v>
      </c>
      <c r="P162">
        <v>0</v>
      </c>
      <c r="Q162" s="8">
        <f t="shared" si="14"/>
        <v>0</v>
      </c>
      <c r="R162" t="b">
        <v>0</v>
      </c>
      <c r="S162" t="s">
        <v>8266</v>
      </c>
      <c r="T162" t="s">
        <v>8270</v>
      </c>
    </row>
    <row r="163" spans="1:20" ht="42.8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 s="9">
        <f t="shared" si="11"/>
        <v>41822.687442129631</v>
      </c>
      <c r="L163">
        <v>1401726595</v>
      </c>
      <c r="M163" s="9">
        <f t="shared" si="12"/>
        <v>41792.687442129631</v>
      </c>
      <c r="N163" s="13">
        <f t="shared" si="13"/>
        <v>30</v>
      </c>
      <c r="O163" t="b">
        <v>0</v>
      </c>
      <c r="P163">
        <v>1</v>
      </c>
      <c r="Q163" s="8">
        <f t="shared" si="14"/>
        <v>5</v>
      </c>
      <c r="R163" t="b">
        <v>0</v>
      </c>
      <c r="S163" t="s">
        <v>8266</v>
      </c>
      <c r="T163" t="s">
        <v>8270</v>
      </c>
    </row>
    <row r="164" spans="1:20" ht="42.8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 s="9">
        <f t="shared" si="11"/>
        <v>41867.987500000003</v>
      </c>
      <c r="L164">
        <v>1405393356</v>
      </c>
      <c r="M164" s="9">
        <f t="shared" si="12"/>
        <v>41835.126805555556</v>
      </c>
      <c r="N164" s="13">
        <f t="shared" si="13"/>
        <v>33</v>
      </c>
      <c r="O164" t="b">
        <v>0</v>
      </c>
      <c r="P164">
        <v>10</v>
      </c>
      <c r="Q164" s="8">
        <f t="shared" si="14"/>
        <v>43.5</v>
      </c>
      <c r="R164" t="b">
        <v>0</v>
      </c>
      <c r="S164" t="s">
        <v>8266</v>
      </c>
      <c r="T164" t="s">
        <v>8270</v>
      </c>
    </row>
    <row r="165" spans="1:20" ht="57.1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 s="9">
        <f t="shared" si="11"/>
        <v>42278</v>
      </c>
      <c r="L165">
        <v>1440716654</v>
      </c>
      <c r="M165" s="9">
        <f t="shared" si="12"/>
        <v>42243.961273148147</v>
      </c>
      <c r="N165" s="13">
        <f t="shared" si="13"/>
        <v>34</v>
      </c>
      <c r="O165" t="b">
        <v>0</v>
      </c>
      <c r="P165">
        <v>0</v>
      </c>
      <c r="Q165" s="8">
        <f t="shared" si="14"/>
        <v>0</v>
      </c>
      <c r="R165" t="b">
        <v>0</v>
      </c>
      <c r="S165" t="s">
        <v>8266</v>
      </c>
      <c r="T165" t="s">
        <v>8270</v>
      </c>
    </row>
    <row r="166" spans="1:20" ht="42.8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 s="9">
        <f t="shared" si="11"/>
        <v>41901.762743055559</v>
      </c>
      <c r="L166">
        <v>1405966701</v>
      </c>
      <c r="M166" s="9">
        <f t="shared" si="12"/>
        <v>41841.762743055559</v>
      </c>
      <c r="N166" s="13">
        <f t="shared" si="13"/>
        <v>60</v>
      </c>
      <c r="O166" t="b">
        <v>0</v>
      </c>
      <c r="P166">
        <v>7</v>
      </c>
      <c r="Q166" s="8">
        <f t="shared" si="14"/>
        <v>91.43</v>
      </c>
      <c r="R166" t="b">
        <v>0</v>
      </c>
      <c r="S166" t="s">
        <v>8266</v>
      </c>
      <c r="T166" t="s">
        <v>8270</v>
      </c>
    </row>
    <row r="167" spans="1:20" ht="28.55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 s="9">
        <f t="shared" si="11"/>
        <v>42381.658842592587</v>
      </c>
      <c r="L167">
        <v>1450021724</v>
      </c>
      <c r="M167" s="9">
        <f t="shared" si="12"/>
        <v>42351.658842592587</v>
      </c>
      <c r="N167" s="13">
        <f t="shared" si="13"/>
        <v>30</v>
      </c>
      <c r="O167" t="b">
        <v>0</v>
      </c>
      <c r="P167">
        <v>0</v>
      </c>
      <c r="Q167" s="8">
        <f t="shared" si="14"/>
        <v>0</v>
      </c>
      <c r="R167" t="b">
        <v>0</v>
      </c>
      <c r="S167" t="s">
        <v>8266</v>
      </c>
      <c r="T167" t="s">
        <v>8270</v>
      </c>
    </row>
    <row r="168" spans="1:20" ht="42.8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 s="9">
        <f t="shared" si="11"/>
        <v>42751.075949074075</v>
      </c>
      <c r="L168">
        <v>1481939362</v>
      </c>
      <c r="M168" s="9">
        <f t="shared" si="12"/>
        <v>42721.075949074075</v>
      </c>
      <c r="N168" s="13">
        <f t="shared" si="13"/>
        <v>30</v>
      </c>
      <c r="O168" t="b">
        <v>0</v>
      </c>
      <c r="P168">
        <v>1</v>
      </c>
      <c r="Q168" s="8">
        <f t="shared" si="14"/>
        <v>3000</v>
      </c>
      <c r="R168" t="b">
        <v>0</v>
      </c>
      <c r="S168" t="s">
        <v>8266</v>
      </c>
      <c r="T168" t="s">
        <v>8270</v>
      </c>
    </row>
    <row r="169" spans="1:20" ht="42.8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 s="9">
        <f t="shared" si="11"/>
        <v>42220.927488425921</v>
      </c>
      <c r="L169">
        <v>1433542535</v>
      </c>
      <c r="M169" s="9">
        <f t="shared" si="12"/>
        <v>42160.927488425921</v>
      </c>
      <c r="N169" s="13">
        <f t="shared" si="13"/>
        <v>60</v>
      </c>
      <c r="O169" t="b">
        <v>0</v>
      </c>
      <c r="P169">
        <v>2</v>
      </c>
      <c r="Q169" s="8">
        <f t="shared" si="14"/>
        <v>5.5</v>
      </c>
      <c r="R169" t="b">
        <v>0</v>
      </c>
      <c r="S169" t="s">
        <v>8266</v>
      </c>
      <c r="T169" t="s">
        <v>8270</v>
      </c>
    </row>
    <row r="170" spans="1:20" ht="42.8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 s="9">
        <f t="shared" si="11"/>
        <v>42082.793634259258</v>
      </c>
      <c r="L170">
        <v>1424203370</v>
      </c>
      <c r="M170" s="9">
        <f t="shared" si="12"/>
        <v>42052.83530092593</v>
      </c>
      <c r="N170" s="13">
        <f t="shared" si="13"/>
        <v>30</v>
      </c>
      <c r="O170" t="b">
        <v>0</v>
      </c>
      <c r="P170">
        <v>3</v>
      </c>
      <c r="Q170" s="8">
        <f t="shared" si="14"/>
        <v>108.33</v>
      </c>
      <c r="R170" t="b">
        <v>0</v>
      </c>
      <c r="S170" t="s">
        <v>8266</v>
      </c>
      <c r="T170" t="s">
        <v>8270</v>
      </c>
    </row>
    <row r="171" spans="1:20" ht="42.8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 s="9">
        <f t="shared" si="11"/>
        <v>41930.505312499998</v>
      </c>
      <c r="L171">
        <v>1411042059</v>
      </c>
      <c r="M171" s="9">
        <f t="shared" si="12"/>
        <v>41900.505312499998</v>
      </c>
      <c r="N171" s="13">
        <f t="shared" si="13"/>
        <v>30</v>
      </c>
      <c r="O171" t="b">
        <v>0</v>
      </c>
      <c r="P171">
        <v>10</v>
      </c>
      <c r="Q171" s="8">
        <f t="shared" si="14"/>
        <v>56</v>
      </c>
      <c r="R171" t="b">
        <v>0</v>
      </c>
      <c r="S171" t="s">
        <v>8266</v>
      </c>
      <c r="T171" t="s">
        <v>8270</v>
      </c>
    </row>
    <row r="172" spans="1:20" ht="57.1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 s="9">
        <f t="shared" si="11"/>
        <v>42246.227777777778</v>
      </c>
      <c r="L172">
        <v>1438385283</v>
      </c>
      <c r="M172" s="9">
        <f t="shared" si="12"/>
        <v>42216.977812500001</v>
      </c>
      <c r="N172" s="13">
        <f t="shared" si="13"/>
        <v>29</v>
      </c>
      <c r="O172" t="b">
        <v>0</v>
      </c>
      <c r="P172">
        <v>10</v>
      </c>
      <c r="Q172" s="8">
        <f t="shared" si="14"/>
        <v>32.5</v>
      </c>
      <c r="R172" t="b">
        <v>0</v>
      </c>
      <c r="S172" t="s">
        <v>8266</v>
      </c>
      <c r="T172" t="s">
        <v>8270</v>
      </c>
    </row>
    <row r="173" spans="1:20" ht="42.8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 s="9">
        <f t="shared" si="11"/>
        <v>42594.180717592593</v>
      </c>
      <c r="L173">
        <v>1465791614</v>
      </c>
      <c r="M173" s="9">
        <f t="shared" si="12"/>
        <v>42534.180717592593</v>
      </c>
      <c r="N173" s="13">
        <f t="shared" si="13"/>
        <v>60</v>
      </c>
      <c r="O173" t="b">
        <v>0</v>
      </c>
      <c r="P173">
        <v>1</v>
      </c>
      <c r="Q173" s="8">
        <f t="shared" si="14"/>
        <v>1</v>
      </c>
      <c r="R173" t="b">
        <v>0</v>
      </c>
      <c r="S173" t="s">
        <v>8266</v>
      </c>
      <c r="T173" t="s">
        <v>8270</v>
      </c>
    </row>
    <row r="174" spans="1:20" ht="42.8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 s="9">
        <f t="shared" si="11"/>
        <v>42082.353275462956</v>
      </c>
      <c r="L174">
        <v>1423733323</v>
      </c>
      <c r="M174" s="9">
        <f t="shared" si="12"/>
        <v>42047.394942129627</v>
      </c>
      <c r="N174" s="13">
        <f t="shared" si="13"/>
        <v>35</v>
      </c>
      <c r="O174" t="b">
        <v>0</v>
      </c>
      <c r="P174">
        <v>0</v>
      </c>
      <c r="Q174" s="8">
        <f t="shared" si="14"/>
        <v>0</v>
      </c>
      <c r="R174" t="b">
        <v>0</v>
      </c>
      <c r="S174" t="s">
        <v>8266</v>
      </c>
      <c r="T174" t="s">
        <v>8270</v>
      </c>
    </row>
    <row r="175" spans="1:20" ht="42.8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 s="9">
        <f t="shared" si="11"/>
        <v>42063.573009259257</v>
      </c>
      <c r="L175">
        <v>1422539108</v>
      </c>
      <c r="M175" s="9">
        <f t="shared" si="12"/>
        <v>42033.573009259257</v>
      </c>
      <c r="N175" s="13">
        <f t="shared" si="13"/>
        <v>30</v>
      </c>
      <c r="O175" t="b">
        <v>0</v>
      </c>
      <c r="P175">
        <v>0</v>
      </c>
      <c r="Q175" s="8">
        <f t="shared" si="14"/>
        <v>0</v>
      </c>
      <c r="R175" t="b">
        <v>0</v>
      </c>
      <c r="S175" t="s">
        <v>8266</v>
      </c>
      <c r="T175" t="s">
        <v>8270</v>
      </c>
    </row>
    <row r="176" spans="1:20" ht="42.8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 s="9">
        <f t="shared" si="11"/>
        <v>42132.758981481486</v>
      </c>
      <c r="L176">
        <v>1425924776</v>
      </c>
      <c r="M176" s="9">
        <f t="shared" si="12"/>
        <v>42072.758981481486</v>
      </c>
      <c r="N176" s="13">
        <f t="shared" si="13"/>
        <v>60</v>
      </c>
      <c r="O176" t="b">
        <v>0</v>
      </c>
      <c r="P176">
        <v>0</v>
      </c>
      <c r="Q176" s="8">
        <f t="shared" si="14"/>
        <v>0</v>
      </c>
      <c r="R176" t="b">
        <v>0</v>
      </c>
      <c r="S176" t="s">
        <v>8266</v>
      </c>
      <c r="T176" t="s">
        <v>8270</v>
      </c>
    </row>
    <row r="177" spans="1:20" ht="42.8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 s="9">
        <f t="shared" si="11"/>
        <v>41880.777905092589</v>
      </c>
      <c r="L177">
        <v>1407177611</v>
      </c>
      <c r="M177" s="9">
        <f t="shared" si="12"/>
        <v>41855.777905092589</v>
      </c>
      <c r="N177" s="13">
        <f t="shared" si="13"/>
        <v>25</v>
      </c>
      <c r="O177" t="b">
        <v>0</v>
      </c>
      <c r="P177">
        <v>26</v>
      </c>
      <c r="Q177" s="8">
        <f t="shared" si="14"/>
        <v>49.88</v>
      </c>
      <c r="R177" t="b">
        <v>0</v>
      </c>
      <c r="S177" t="s">
        <v>8266</v>
      </c>
      <c r="T177" t="s">
        <v>8270</v>
      </c>
    </row>
    <row r="178" spans="1:20" ht="42.8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 s="9">
        <f t="shared" si="11"/>
        <v>42221.824062500003</v>
      </c>
      <c r="L178">
        <v>1436211999</v>
      </c>
      <c r="M178" s="9">
        <f t="shared" si="12"/>
        <v>42191.824062500003</v>
      </c>
      <c r="N178" s="13">
        <f t="shared" si="13"/>
        <v>30</v>
      </c>
      <c r="O178" t="b">
        <v>0</v>
      </c>
      <c r="P178">
        <v>0</v>
      </c>
      <c r="Q178" s="8">
        <f t="shared" si="14"/>
        <v>0</v>
      </c>
      <c r="R178" t="b">
        <v>0</v>
      </c>
      <c r="S178" t="s">
        <v>8266</v>
      </c>
      <c r="T178" t="s">
        <v>8270</v>
      </c>
    </row>
    <row r="179" spans="1:20" ht="28.55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 s="9">
        <f t="shared" si="11"/>
        <v>42087.00608796296</v>
      </c>
      <c r="L179">
        <v>1425690526</v>
      </c>
      <c r="M179" s="9">
        <f t="shared" si="12"/>
        <v>42070.047754629632</v>
      </c>
      <c r="N179" s="13">
        <f t="shared" si="13"/>
        <v>17</v>
      </c>
      <c r="O179" t="b">
        <v>0</v>
      </c>
      <c r="P179">
        <v>7</v>
      </c>
      <c r="Q179" s="8">
        <f t="shared" si="14"/>
        <v>25.71</v>
      </c>
      <c r="R179" t="b">
        <v>0</v>
      </c>
      <c r="S179" t="s">
        <v>8266</v>
      </c>
      <c r="T179" t="s">
        <v>8270</v>
      </c>
    </row>
    <row r="180" spans="1:20" ht="28.5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 s="9">
        <f t="shared" si="11"/>
        <v>42334.997048611112</v>
      </c>
      <c r="L180">
        <v>1445986545</v>
      </c>
      <c r="M180" s="9">
        <f t="shared" si="12"/>
        <v>42304.955381944441</v>
      </c>
      <c r="N180" s="13">
        <f t="shared" si="13"/>
        <v>30</v>
      </c>
      <c r="O180" t="b">
        <v>0</v>
      </c>
      <c r="P180">
        <v>0</v>
      </c>
      <c r="Q180" s="8">
        <f t="shared" si="14"/>
        <v>0</v>
      </c>
      <c r="R180" t="b">
        <v>0</v>
      </c>
      <c r="S180" t="s">
        <v>8266</v>
      </c>
      <c r="T180" t="s">
        <v>8270</v>
      </c>
    </row>
    <row r="181" spans="1:20" ht="28.55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 s="9">
        <f t="shared" si="11"/>
        <v>42433.080497685187</v>
      </c>
      <c r="L181">
        <v>1454464555</v>
      </c>
      <c r="M181" s="9">
        <f t="shared" si="12"/>
        <v>42403.080497685187</v>
      </c>
      <c r="N181" s="13">
        <f t="shared" si="13"/>
        <v>30</v>
      </c>
      <c r="O181" t="b">
        <v>0</v>
      </c>
      <c r="P181">
        <v>2</v>
      </c>
      <c r="Q181" s="8">
        <f t="shared" si="14"/>
        <v>100</v>
      </c>
      <c r="R181" t="b">
        <v>0</v>
      </c>
      <c r="S181" t="s">
        <v>8266</v>
      </c>
      <c r="T181" t="s">
        <v>8270</v>
      </c>
    </row>
    <row r="182" spans="1:20" ht="42.8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 s="9">
        <f t="shared" si="11"/>
        <v>42107.791666666672</v>
      </c>
      <c r="L182">
        <v>1425512843</v>
      </c>
      <c r="M182" s="9">
        <f t="shared" si="12"/>
        <v>42067.991238425922</v>
      </c>
      <c r="N182" s="13">
        <f t="shared" si="13"/>
        <v>40</v>
      </c>
      <c r="O182" t="b">
        <v>0</v>
      </c>
      <c r="P182">
        <v>13</v>
      </c>
      <c r="Q182" s="8">
        <f t="shared" si="14"/>
        <v>30.85</v>
      </c>
      <c r="R182" t="b">
        <v>0</v>
      </c>
      <c r="S182" t="s">
        <v>8266</v>
      </c>
      <c r="T182" t="s">
        <v>8270</v>
      </c>
    </row>
    <row r="183" spans="1:20" ht="42.8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 s="9">
        <f t="shared" si="11"/>
        <v>42177.741840277777</v>
      </c>
      <c r="L183">
        <v>1432403295</v>
      </c>
      <c r="M183" s="9">
        <f t="shared" si="12"/>
        <v>42147.741840277777</v>
      </c>
      <c r="N183" s="13">
        <f t="shared" si="13"/>
        <v>30</v>
      </c>
      <c r="O183" t="b">
        <v>0</v>
      </c>
      <c r="P183">
        <v>4</v>
      </c>
      <c r="Q183" s="8">
        <f t="shared" si="14"/>
        <v>180.5</v>
      </c>
      <c r="R183" t="b">
        <v>0</v>
      </c>
      <c r="S183" t="s">
        <v>8266</v>
      </c>
      <c r="T183" t="s">
        <v>8270</v>
      </c>
    </row>
    <row r="184" spans="1:20" ht="42.8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 s="9">
        <f t="shared" si="11"/>
        <v>42742.011944444443</v>
      </c>
      <c r="L184">
        <v>1481156232</v>
      </c>
      <c r="M184" s="9">
        <f t="shared" si="12"/>
        <v>42712.011944444443</v>
      </c>
      <c r="N184" s="13">
        <f t="shared" si="13"/>
        <v>30</v>
      </c>
      <c r="O184" t="b">
        <v>0</v>
      </c>
      <c r="P184">
        <v>0</v>
      </c>
      <c r="Q184" s="8">
        <f t="shared" si="14"/>
        <v>0</v>
      </c>
      <c r="R184" t="b">
        <v>0</v>
      </c>
      <c r="S184" t="s">
        <v>8266</v>
      </c>
      <c r="T184" t="s">
        <v>8270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 s="9">
        <f t="shared" si="11"/>
        <v>41969.851967592593</v>
      </c>
      <c r="L185">
        <v>1414438010</v>
      </c>
      <c r="M185" s="9">
        <f t="shared" si="12"/>
        <v>41939.810300925928</v>
      </c>
      <c r="N185" s="13">
        <f t="shared" si="13"/>
        <v>30</v>
      </c>
      <c r="O185" t="b">
        <v>0</v>
      </c>
      <c r="P185">
        <v>12</v>
      </c>
      <c r="Q185" s="8">
        <f t="shared" si="14"/>
        <v>373.5</v>
      </c>
      <c r="R185" t="b">
        <v>0</v>
      </c>
      <c r="S185" t="s">
        <v>8266</v>
      </c>
      <c r="T185" t="s">
        <v>8270</v>
      </c>
    </row>
    <row r="186" spans="1:20" ht="42.8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 s="9">
        <f t="shared" si="11"/>
        <v>41883.165972222225</v>
      </c>
      <c r="L186">
        <v>1404586762</v>
      </c>
      <c r="M186" s="9">
        <f t="shared" si="12"/>
        <v>41825.791226851856</v>
      </c>
      <c r="N186" s="13">
        <f t="shared" si="13"/>
        <v>57</v>
      </c>
      <c r="O186" t="b">
        <v>0</v>
      </c>
      <c r="P186">
        <v>2</v>
      </c>
      <c r="Q186" s="8">
        <f t="shared" si="14"/>
        <v>25.5</v>
      </c>
      <c r="R186" t="b">
        <v>0</v>
      </c>
      <c r="S186" t="s">
        <v>8266</v>
      </c>
      <c r="T186" t="s">
        <v>8270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 s="9">
        <f t="shared" si="11"/>
        <v>42600.91133101852</v>
      </c>
      <c r="L187">
        <v>1468965139</v>
      </c>
      <c r="M187" s="9">
        <f t="shared" si="12"/>
        <v>42570.91133101852</v>
      </c>
      <c r="N187" s="13">
        <f t="shared" si="13"/>
        <v>30</v>
      </c>
      <c r="O187" t="b">
        <v>0</v>
      </c>
      <c r="P187">
        <v>10</v>
      </c>
      <c r="Q187" s="8">
        <f t="shared" si="14"/>
        <v>220</v>
      </c>
      <c r="R187" t="b">
        <v>0</v>
      </c>
      <c r="S187" t="s">
        <v>8266</v>
      </c>
      <c r="T187" t="s">
        <v>8270</v>
      </c>
    </row>
    <row r="188" spans="1:20" ht="42.8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 s="9">
        <f t="shared" si="11"/>
        <v>42797.833333333328</v>
      </c>
      <c r="L188">
        <v>1485977434</v>
      </c>
      <c r="M188" s="9">
        <f t="shared" si="12"/>
        <v>42767.812893518523</v>
      </c>
      <c r="N188" s="13">
        <f t="shared" si="13"/>
        <v>30</v>
      </c>
      <c r="O188" t="b">
        <v>0</v>
      </c>
      <c r="P188">
        <v>0</v>
      </c>
      <c r="Q188" s="8">
        <f t="shared" si="14"/>
        <v>0</v>
      </c>
      <c r="R188" t="b">
        <v>0</v>
      </c>
      <c r="S188" t="s">
        <v>8266</v>
      </c>
      <c r="T188" t="s">
        <v>8270</v>
      </c>
    </row>
    <row r="189" spans="1:20" ht="42.8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 s="9">
        <f t="shared" si="11"/>
        <v>42206.290972222225</v>
      </c>
      <c r="L189">
        <v>1435383457</v>
      </c>
      <c r="M189" s="9">
        <f t="shared" si="12"/>
        <v>42182.234456018516</v>
      </c>
      <c r="N189" s="13">
        <f t="shared" si="13"/>
        <v>24</v>
      </c>
      <c r="O189" t="b">
        <v>0</v>
      </c>
      <c r="P189">
        <v>5</v>
      </c>
      <c r="Q189" s="8">
        <f t="shared" si="14"/>
        <v>160</v>
      </c>
      <c r="R189" t="b">
        <v>0</v>
      </c>
      <c r="S189" t="s">
        <v>8266</v>
      </c>
      <c r="T189" t="s">
        <v>8270</v>
      </c>
    </row>
    <row r="190" spans="1:20" ht="57.1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 s="9">
        <f t="shared" si="11"/>
        <v>41887.18304398148</v>
      </c>
      <c r="L190">
        <v>1407299015</v>
      </c>
      <c r="M190" s="9">
        <f t="shared" si="12"/>
        <v>41857.18304398148</v>
      </c>
      <c r="N190" s="13">
        <f t="shared" si="13"/>
        <v>30</v>
      </c>
      <c r="O190" t="b">
        <v>0</v>
      </c>
      <c r="P190">
        <v>0</v>
      </c>
      <c r="Q190" s="8">
        <f t="shared" si="14"/>
        <v>0</v>
      </c>
      <c r="R190" t="b">
        <v>0</v>
      </c>
      <c r="S190" t="s">
        <v>8266</v>
      </c>
      <c r="T190" t="s">
        <v>8270</v>
      </c>
    </row>
    <row r="191" spans="1:20" ht="42.8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 s="9">
        <f t="shared" si="11"/>
        <v>42616.690706018519</v>
      </c>
      <c r="L191">
        <v>1467736477</v>
      </c>
      <c r="M191" s="9">
        <f t="shared" si="12"/>
        <v>42556.690706018519</v>
      </c>
      <c r="N191" s="13">
        <f t="shared" si="13"/>
        <v>60</v>
      </c>
      <c r="O191" t="b">
        <v>0</v>
      </c>
      <c r="P191">
        <v>5</v>
      </c>
      <c r="Q191" s="8">
        <f t="shared" si="14"/>
        <v>69</v>
      </c>
      <c r="R191" t="b">
        <v>0</v>
      </c>
      <c r="S191" t="s">
        <v>8266</v>
      </c>
      <c r="T191" t="s">
        <v>8270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 s="9">
        <f t="shared" si="11"/>
        <v>42537.650995370372</v>
      </c>
      <c r="L192">
        <v>1465227446</v>
      </c>
      <c r="M192" s="9">
        <f t="shared" si="12"/>
        <v>42527.650995370372</v>
      </c>
      <c r="N192" s="13">
        <f t="shared" si="13"/>
        <v>10</v>
      </c>
      <c r="O192" t="b">
        <v>0</v>
      </c>
      <c r="P192">
        <v>1</v>
      </c>
      <c r="Q192" s="8">
        <f t="shared" si="14"/>
        <v>50</v>
      </c>
      <c r="R192" t="b">
        <v>0</v>
      </c>
      <c r="S192" t="s">
        <v>8266</v>
      </c>
      <c r="T192" t="s">
        <v>8270</v>
      </c>
    </row>
    <row r="193" spans="1:20" ht="42.8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 s="9">
        <f t="shared" si="11"/>
        <v>42279.441412037035</v>
      </c>
      <c r="L193">
        <v>1440326138</v>
      </c>
      <c r="M193" s="9">
        <f t="shared" si="12"/>
        <v>42239.441412037035</v>
      </c>
      <c r="N193" s="13">
        <f t="shared" si="13"/>
        <v>40</v>
      </c>
      <c r="O193" t="b">
        <v>0</v>
      </c>
      <c r="P193">
        <v>3</v>
      </c>
      <c r="Q193" s="8">
        <f t="shared" si="14"/>
        <v>83.33</v>
      </c>
      <c r="R193" t="b">
        <v>0</v>
      </c>
      <c r="S193" t="s">
        <v>8266</v>
      </c>
      <c r="T193" t="s">
        <v>8270</v>
      </c>
    </row>
    <row r="194" spans="1:20" ht="57.1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>
        <f t="shared" ref="F194:F257" si="15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 s="9">
        <f t="shared" si="11"/>
        <v>41929.792037037041</v>
      </c>
      <c r="L194">
        <v>1410980432</v>
      </c>
      <c r="M194" s="9">
        <f t="shared" si="12"/>
        <v>41899.792037037041</v>
      </c>
      <c r="N194" s="13">
        <f t="shared" si="13"/>
        <v>30</v>
      </c>
      <c r="O194" t="b">
        <v>0</v>
      </c>
      <c r="P194">
        <v>3</v>
      </c>
      <c r="Q194" s="8">
        <f t="shared" si="14"/>
        <v>5.67</v>
      </c>
      <c r="R194" t="b">
        <v>0</v>
      </c>
      <c r="S194" t="s">
        <v>8266</v>
      </c>
      <c r="T194" t="s">
        <v>8270</v>
      </c>
    </row>
    <row r="195" spans="1:20" ht="57.1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>
        <f t="shared" si="15"/>
        <v>0</v>
      </c>
      <c r="G195" t="s">
        <v>8220</v>
      </c>
      <c r="H195" t="s">
        <v>8224</v>
      </c>
      <c r="I195" t="s">
        <v>8246</v>
      </c>
      <c r="J195">
        <v>1417217166</v>
      </c>
      <c r="K195" s="9">
        <f t="shared" ref="K195:K258" si="16">(((J195/60)/60)/24)+DATE(1970,1,1)</f>
        <v>41971.976458333331</v>
      </c>
      <c r="L195">
        <v>1412029566</v>
      </c>
      <c r="M195" s="9">
        <f t="shared" ref="M195:M258" si="17">(((L195/60)/60)/24)+DATE(1970,1,1)</f>
        <v>41911.934791666667</v>
      </c>
      <c r="N195" s="13">
        <f t="shared" ref="N195:N258" si="18">ROUND(K195-M195,0)</f>
        <v>60</v>
      </c>
      <c r="O195" t="b">
        <v>0</v>
      </c>
      <c r="P195">
        <v>0</v>
      </c>
      <c r="Q195" s="8">
        <f t="shared" ref="Q195:Q258" si="19">IFERROR(ROUND(E195/P195,2),0)</f>
        <v>0</v>
      </c>
      <c r="R195" t="b">
        <v>0</v>
      </c>
      <c r="S195" t="s">
        <v>8266</v>
      </c>
      <c r="T195" t="s">
        <v>8270</v>
      </c>
    </row>
    <row r="196" spans="1:20" ht="42.8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 s="9">
        <f t="shared" si="16"/>
        <v>42435.996886574074</v>
      </c>
      <c r="L196">
        <v>1452124531</v>
      </c>
      <c r="M196" s="9">
        <f t="shared" si="17"/>
        <v>42375.996886574074</v>
      </c>
      <c r="N196" s="13">
        <f t="shared" si="18"/>
        <v>60</v>
      </c>
      <c r="O196" t="b">
        <v>0</v>
      </c>
      <c r="P196">
        <v>3</v>
      </c>
      <c r="Q196" s="8">
        <f t="shared" si="19"/>
        <v>1</v>
      </c>
      <c r="R196" t="b">
        <v>0</v>
      </c>
      <c r="S196" t="s">
        <v>8266</v>
      </c>
      <c r="T196" t="s">
        <v>8270</v>
      </c>
    </row>
    <row r="197" spans="1:20" ht="42.8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 s="9">
        <f t="shared" si="16"/>
        <v>42195.67050925926</v>
      </c>
      <c r="L197">
        <v>1431360332</v>
      </c>
      <c r="M197" s="9">
        <f t="shared" si="17"/>
        <v>42135.67050925926</v>
      </c>
      <c r="N197" s="13">
        <f t="shared" si="18"/>
        <v>60</v>
      </c>
      <c r="O197" t="b">
        <v>0</v>
      </c>
      <c r="P197">
        <v>0</v>
      </c>
      <c r="Q197" s="8">
        <f t="shared" si="19"/>
        <v>0</v>
      </c>
      <c r="R197" t="b">
        <v>0</v>
      </c>
      <c r="S197" t="s">
        <v>8266</v>
      </c>
      <c r="T197" t="s">
        <v>8270</v>
      </c>
    </row>
    <row r="198" spans="1:20" ht="42.8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 s="9">
        <f t="shared" si="16"/>
        <v>42287.875</v>
      </c>
      <c r="L198">
        <v>1442062898</v>
      </c>
      <c r="M198" s="9">
        <f t="shared" si="17"/>
        <v>42259.542800925927</v>
      </c>
      <c r="N198" s="13">
        <f t="shared" si="18"/>
        <v>28</v>
      </c>
      <c r="O198" t="b">
        <v>0</v>
      </c>
      <c r="P198">
        <v>19</v>
      </c>
      <c r="Q198" s="8">
        <f t="shared" si="19"/>
        <v>77.11</v>
      </c>
      <c r="R198" t="b">
        <v>0</v>
      </c>
      <c r="S198" t="s">
        <v>8266</v>
      </c>
      <c r="T198" t="s">
        <v>8270</v>
      </c>
    </row>
    <row r="199" spans="1:20" ht="42.8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 s="9">
        <f t="shared" si="16"/>
        <v>42783.875</v>
      </c>
      <c r="L199">
        <v>1483734100</v>
      </c>
      <c r="M199" s="9">
        <f t="shared" si="17"/>
        <v>42741.848379629635</v>
      </c>
      <c r="N199" s="13">
        <f t="shared" si="18"/>
        <v>42</v>
      </c>
      <c r="O199" t="b">
        <v>0</v>
      </c>
      <c r="P199">
        <v>8</v>
      </c>
      <c r="Q199" s="8">
        <f t="shared" si="19"/>
        <v>32.75</v>
      </c>
      <c r="R199" t="b">
        <v>0</v>
      </c>
      <c r="S199" t="s">
        <v>8266</v>
      </c>
      <c r="T199" t="s">
        <v>8270</v>
      </c>
    </row>
    <row r="200" spans="1:20" ht="42.8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 s="9">
        <f t="shared" si="16"/>
        <v>41917.383356481485</v>
      </c>
      <c r="L200">
        <v>1409908322</v>
      </c>
      <c r="M200" s="9">
        <f t="shared" si="17"/>
        <v>41887.383356481485</v>
      </c>
      <c r="N200" s="13">
        <f t="shared" si="18"/>
        <v>30</v>
      </c>
      <c r="O200" t="b">
        <v>0</v>
      </c>
      <c r="P200">
        <v>6</v>
      </c>
      <c r="Q200" s="8">
        <f t="shared" si="19"/>
        <v>46.5</v>
      </c>
      <c r="R200" t="b">
        <v>0</v>
      </c>
      <c r="S200" t="s">
        <v>8266</v>
      </c>
      <c r="T200" t="s">
        <v>8270</v>
      </c>
    </row>
    <row r="201" spans="1:20" ht="42.8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 s="9">
        <f t="shared" si="16"/>
        <v>42614.123865740738</v>
      </c>
      <c r="L201">
        <v>1470106702</v>
      </c>
      <c r="M201" s="9">
        <f t="shared" si="17"/>
        <v>42584.123865740738</v>
      </c>
      <c r="N201" s="13">
        <f t="shared" si="18"/>
        <v>30</v>
      </c>
      <c r="O201" t="b">
        <v>0</v>
      </c>
      <c r="P201">
        <v>0</v>
      </c>
      <c r="Q201" s="8">
        <f t="shared" si="19"/>
        <v>0</v>
      </c>
      <c r="R201" t="b">
        <v>0</v>
      </c>
      <c r="S201" t="s">
        <v>8266</v>
      </c>
      <c r="T201" t="s">
        <v>8270</v>
      </c>
    </row>
    <row r="202" spans="1:20" ht="28.5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 s="9">
        <f t="shared" si="16"/>
        <v>41897.083368055559</v>
      </c>
      <c r="L202">
        <v>1408154403</v>
      </c>
      <c r="M202" s="9">
        <f t="shared" si="17"/>
        <v>41867.083368055559</v>
      </c>
      <c r="N202" s="13">
        <f t="shared" si="18"/>
        <v>30</v>
      </c>
      <c r="O202" t="b">
        <v>0</v>
      </c>
      <c r="P202">
        <v>18</v>
      </c>
      <c r="Q202" s="8">
        <f t="shared" si="19"/>
        <v>87.31</v>
      </c>
      <c r="R202" t="b">
        <v>0</v>
      </c>
      <c r="S202" t="s">
        <v>8266</v>
      </c>
      <c r="T202" t="s">
        <v>8270</v>
      </c>
    </row>
    <row r="203" spans="1:20" ht="42.8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 s="9">
        <f t="shared" si="16"/>
        <v>42043.818622685183</v>
      </c>
      <c r="L203">
        <v>1421696329</v>
      </c>
      <c r="M203" s="9">
        <f t="shared" si="17"/>
        <v>42023.818622685183</v>
      </c>
      <c r="N203" s="13">
        <f t="shared" si="18"/>
        <v>20</v>
      </c>
      <c r="O203" t="b">
        <v>0</v>
      </c>
      <c r="P203">
        <v>7</v>
      </c>
      <c r="Q203" s="8">
        <f t="shared" si="19"/>
        <v>54.29</v>
      </c>
      <c r="R203" t="b">
        <v>0</v>
      </c>
      <c r="S203" t="s">
        <v>8266</v>
      </c>
      <c r="T203" t="s">
        <v>8270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 s="9">
        <f t="shared" si="16"/>
        <v>42285.874305555553</v>
      </c>
      <c r="L204">
        <v>1441750564</v>
      </c>
      <c r="M204" s="9">
        <f t="shared" si="17"/>
        <v>42255.927824074075</v>
      </c>
      <c r="N204" s="13">
        <f t="shared" si="18"/>
        <v>30</v>
      </c>
      <c r="O204" t="b">
        <v>0</v>
      </c>
      <c r="P204">
        <v>0</v>
      </c>
      <c r="Q204" s="8">
        <f t="shared" si="19"/>
        <v>0</v>
      </c>
      <c r="R204" t="b">
        <v>0</v>
      </c>
      <c r="S204" t="s">
        <v>8266</v>
      </c>
      <c r="T204" t="s">
        <v>8270</v>
      </c>
    </row>
    <row r="205" spans="1:20" ht="42.8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 s="9">
        <f t="shared" si="16"/>
        <v>42033.847962962958</v>
      </c>
      <c r="L205">
        <v>1417378864</v>
      </c>
      <c r="M205" s="9">
        <f t="shared" si="17"/>
        <v>41973.847962962958</v>
      </c>
      <c r="N205" s="13">
        <f t="shared" si="18"/>
        <v>60</v>
      </c>
      <c r="O205" t="b">
        <v>0</v>
      </c>
      <c r="P205">
        <v>8</v>
      </c>
      <c r="Q205" s="8">
        <f t="shared" si="19"/>
        <v>93.25</v>
      </c>
      <c r="R205" t="b">
        <v>0</v>
      </c>
      <c r="S205" t="s">
        <v>8266</v>
      </c>
      <c r="T205" t="s">
        <v>8270</v>
      </c>
    </row>
    <row r="206" spans="1:20" ht="42.8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 s="9">
        <f t="shared" si="16"/>
        <v>42586.583368055552</v>
      </c>
      <c r="L206">
        <v>1467727203</v>
      </c>
      <c r="M206" s="9">
        <f t="shared" si="17"/>
        <v>42556.583368055552</v>
      </c>
      <c r="N206" s="13">
        <f t="shared" si="18"/>
        <v>30</v>
      </c>
      <c r="O206" t="b">
        <v>0</v>
      </c>
      <c r="P206">
        <v>1293</v>
      </c>
      <c r="Q206" s="8">
        <f t="shared" si="19"/>
        <v>117.68</v>
      </c>
      <c r="R206" t="b">
        <v>0</v>
      </c>
      <c r="S206" t="s">
        <v>8266</v>
      </c>
      <c r="T206" t="s">
        <v>8270</v>
      </c>
    </row>
    <row r="207" spans="1:20" ht="42.8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 s="9">
        <f t="shared" si="16"/>
        <v>42283.632199074069</v>
      </c>
      <c r="L207">
        <v>1441120222</v>
      </c>
      <c r="M207" s="9">
        <f t="shared" si="17"/>
        <v>42248.632199074069</v>
      </c>
      <c r="N207" s="13">
        <f t="shared" si="18"/>
        <v>35</v>
      </c>
      <c r="O207" t="b">
        <v>0</v>
      </c>
      <c r="P207">
        <v>17</v>
      </c>
      <c r="Q207" s="8">
        <f t="shared" si="19"/>
        <v>76.47</v>
      </c>
      <c r="R207" t="b">
        <v>0</v>
      </c>
      <c r="S207" t="s">
        <v>8266</v>
      </c>
      <c r="T207" t="s">
        <v>8270</v>
      </c>
    </row>
    <row r="208" spans="1:20" ht="42.8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 s="9">
        <f t="shared" si="16"/>
        <v>42588.004432870366</v>
      </c>
      <c r="L208">
        <v>1468627583</v>
      </c>
      <c r="M208" s="9">
        <f t="shared" si="17"/>
        <v>42567.004432870366</v>
      </c>
      <c r="N208" s="13">
        <f t="shared" si="18"/>
        <v>21</v>
      </c>
      <c r="O208" t="b">
        <v>0</v>
      </c>
      <c r="P208">
        <v>0</v>
      </c>
      <c r="Q208" s="8">
        <f t="shared" si="19"/>
        <v>0</v>
      </c>
      <c r="R208" t="b">
        <v>0</v>
      </c>
      <c r="S208" t="s">
        <v>8266</v>
      </c>
      <c r="T208" t="s">
        <v>8270</v>
      </c>
    </row>
    <row r="209" spans="1:20" ht="42.8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 s="9">
        <f t="shared" si="16"/>
        <v>42008.197199074071</v>
      </c>
      <c r="L209">
        <v>1417754638</v>
      </c>
      <c r="M209" s="9">
        <f t="shared" si="17"/>
        <v>41978.197199074071</v>
      </c>
      <c r="N209" s="13">
        <f t="shared" si="18"/>
        <v>30</v>
      </c>
      <c r="O209" t="b">
        <v>0</v>
      </c>
      <c r="P209">
        <v>13</v>
      </c>
      <c r="Q209" s="8">
        <f t="shared" si="19"/>
        <v>163.85</v>
      </c>
      <c r="R209" t="b">
        <v>0</v>
      </c>
      <c r="S209" t="s">
        <v>8266</v>
      </c>
      <c r="T209" t="s">
        <v>8270</v>
      </c>
    </row>
    <row r="210" spans="1:20" ht="57.1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 s="9">
        <f t="shared" si="16"/>
        <v>41989.369988425926</v>
      </c>
      <c r="L210">
        <v>1416127967</v>
      </c>
      <c r="M210" s="9">
        <f t="shared" si="17"/>
        <v>41959.369988425926</v>
      </c>
      <c r="N210" s="13">
        <f t="shared" si="18"/>
        <v>30</v>
      </c>
      <c r="O210" t="b">
        <v>0</v>
      </c>
      <c r="P210">
        <v>0</v>
      </c>
      <c r="Q210" s="8">
        <f t="shared" si="19"/>
        <v>0</v>
      </c>
      <c r="R210" t="b">
        <v>0</v>
      </c>
      <c r="S210" t="s">
        <v>8266</v>
      </c>
      <c r="T210" t="s">
        <v>8270</v>
      </c>
    </row>
    <row r="211" spans="1:20" ht="42.8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 s="9">
        <f t="shared" si="16"/>
        <v>42195.922858796301</v>
      </c>
      <c r="L211">
        <v>1433974135</v>
      </c>
      <c r="M211" s="9">
        <f t="shared" si="17"/>
        <v>42165.922858796301</v>
      </c>
      <c r="N211" s="13">
        <f t="shared" si="18"/>
        <v>30</v>
      </c>
      <c r="O211" t="b">
        <v>0</v>
      </c>
      <c r="P211">
        <v>0</v>
      </c>
      <c r="Q211" s="8">
        <f t="shared" si="19"/>
        <v>0</v>
      </c>
      <c r="R211" t="b">
        <v>0</v>
      </c>
      <c r="S211" t="s">
        <v>8266</v>
      </c>
      <c r="T211" t="s">
        <v>8270</v>
      </c>
    </row>
    <row r="212" spans="1:20" ht="42.8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 s="9">
        <f t="shared" si="16"/>
        <v>42278.208333333328</v>
      </c>
      <c r="L212">
        <v>1441157592</v>
      </c>
      <c r="M212" s="9">
        <f t="shared" si="17"/>
        <v>42249.064722222218</v>
      </c>
      <c r="N212" s="13">
        <f t="shared" si="18"/>
        <v>29</v>
      </c>
      <c r="O212" t="b">
        <v>0</v>
      </c>
      <c r="P212">
        <v>33</v>
      </c>
      <c r="Q212" s="8">
        <f t="shared" si="19"/>
        <v>91.82</v>
      </c>
      <c r="R212" t="b">
        <v>0</v>
      </c>
      <c r="S212" t="s">
        <v>8266</v>
      </c>
      <c r="T212" t="s">
        <v>8270</v>
      </c>
    </row>
    <row r="213" spans="1:20" ht="42.8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 s="9">
        <f t="shared" si="16"/>
        <v>42266.159918981488</v>
      </c>
      <c r="L213">
        <v>1440042617</v>
      </c>
      <c r="M213" s="9">
        <f t="shared" si="17"/>
        <v>42236.159918981488</v>
      </c>
      <c r="N213" s="13">
        <f t="shared" si="18"/>
        <v>30</v>
      </c>
      <c r="O213" t="b">
        <v>0</v>
      </c>
      <c r="P213">
        <v>12</v>
      </c>
      <c r="Q213" s="8">
        <f t="shared" si="19"/>
        <v>185.83</v>
      </c>
      <c r="R213" t="b">
        <v>0</v>
      </c>
      <c r="S213" t="s">
        <v>8266</v>
      </c>
      <c r="T213" t="s">
        <v>8270</v>
      </c>
    </row>
    <row r="214" spans="1:20" ht="28.5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 s="9">
        <f t="shared" si="16"/>
        <v>42476.839351851857</v>
      </c>
      <c r="L214">
        <v>1455656920</v>
      </c>
      <c r="M214" s="9">
        <f t="shared" si="17"/>
        <v>42416.881018518514</v>
      </c>
      <c r="N214" s="13">
        <f t="shared" si="18"/>
        <v>60</v>
      </c>
      <c r="O214" t="b">
        <v>0</v>
      </c>
      <c r="P214">
        <v>1</v>
      </c>
      <c r="Q214" s="8">
        <f t="shared" si="19"/>
        <v>1</v>
      </c>
      <c r="R214" t="b">
        <v>0</v>
      </c>
      <c r="S214" t="s">
        <v>8266</v>
      </c>
      <c r="T214" t="s">
        <v>8270</v>
      </c>
    </row>
    <row r="215" spans="1:20" ht="42.8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 s="9">
        <f t="shared" si="16"/>
        <v>42232.587974537033</v>
      </c>
      <c r="L215">
        <v>1437142547</v>
      </c>
      <c r="M215" s="9">
        <f t="shared" si="17"/>
        <v>42202.594293981485</v>
      </c>
      <c r="N215" s="13">
        <f t="shared" si="18"/>
        <v>30</v>
      </c>
      <c r="O215" t="b">
        <v>0</v>
      </c>
      <c r="P215">
        <v>1</v>
      </c>
      <c r="Q215" s="8">
        <f t="shared" si="19"/>
        <v>20</v>
      </c>
      <c r="R215" t="b">
        <v>0</v>
      </c>
      <c r="S215" t="s">
        <v>8266</v>
      </c>
      <c r="T215" t="s">
        <v>8270</v>
      </c>
    </row>
    <row r="216" spans="1:20" ht="42.8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 s="9">
        <f t="shared" si="16"/>
        <v>42069.64061342593</v>
      </c>
      <c r="L216">
        <v>1420471349</v>
      </c>
      <c r="M216" s="9">
        <f t="shared" si="17"/>
        <v>42009.64061342593</v>
      </c>
      <c r="N216" s="13">
        <f t="shared" si="18"/>
        <v>60</v>
      </c>
      <c r="O216" t="b">
        <v>0</v>
      </c>
      <c r="P216">
        <v>1</v>
      </c>
      <c r="Q216" s="8">
        <f t="shared" si="19"/>
        <v>1</v>
      </c>
      <c r="R216" t="b">
        <v>0</v>
      </c>
      <c r="S216" t="s">
        <v>8266</v>
      </c>
      <c r="T216" t="s">
        <v>8270</v>
      </c>
    </row>
    <row r="217" spans="1:20" ht="42.8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 s="9">
        <f t="shared" si="16"/>
        <v>42417.999305555553</v>
      </c>
      <c r="L217">
        <v>1452058282</v>
      </c>
      <c r="M217" s="9">
        <f t="shared" si="17"/>
        <v>42375.230115740742</v>
      </c>
      <c r="N217" s="13">
        <f t="shared" si="18"/>
        <v>43</v>
      </c>
      <c r="O217" t="b">
        <v>0</v>
      </c>
      <c r="P217">
        <v>1</v>
      </c>
      <c r="Q217" s="8">
        <f t="shared" si="19"/>
        <v>10</v>
      </c>
      <c r="R217" t="b">
        <v>0</v>
      </c>
      <c r="S217" t="s">
        <v>8266</v>
      </c>
      <c r="T217" t="s">
        <v>8270</v>
      </c>
    </row>
    <row r="218" spans="1:20" ht="42.8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 s="9">
        <f t="shared" si="16"/>
        <v>42116.917094907403</v>
      </c>
      <c r="L218">
        <v>1425423637</v>
      </c>
      <c r="M218" s="9">
        <f t="shared" si="17"/>
        <v>42066.958761574075</v>
      </c>
      <c r="N218" s="13">
        <f t="shared" si="18"/>
        <v>50</v>
      </c>
      <c r="O218" t="b">
        <v>0</v>
      </c>
      <c r="P218">
        <v>84</v>
      </c>
      <c r="Q218" s="8">
        <f t="shared" si="19"/>
        <v>331.54</v>
      </c>
      <c r="R218" t="b">
        <v>0</v>
      </c>
      <c r="S218" t="s">
        <v>8266</v>
      </c>
      <c r="T218" t="s">
        <v>8270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 s="9">
        <f t="shared" si="16"/>
        <v>42001.64061342593</v>
      </c>
      <c r="L219">
        <v>1417101749</v>
      </c>
      <c r="M219" s="9">
        <f t="shared" si="17"/>
        <v>41970.64061342593</v>
      </c>
      <c r="N219" s="13">
        <f t="shared" si="18"/>
        <v>31</v>
      </c>
      <c r="O219" t="b">
        <v>0</v>
      </c>
      <c r="P219">
        <v>38</v>
      </c>
      <c r="Q219" s="8">
        <f t="shared" si="19"/>
        <v>314.29000000000002</v>
      </c>
      <c r="R219" t="b">
        <v>0</v>
      </c>
      <c r="S219" t="s">
        <v>8266</v>
      </c>
      <c r="T219" t="s">
        <v>8270</v>
      </c>
    </row>
    <row r="220" spans="1:20" ht="42.8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 s="9">
        <f t="shared" si="16"/>
        <v>42139.628344907411</v>
      </c>
      <c r="L220">
        <v>1426518289</v>
      </c>
      <c r="M220" s="9">
        <f t="shared" si="17"/>
        <v>42079.628344907411</v>
      </c>
      <c r="N220" s="13">
        <f t="shared" si="18"/>
        <v>60</v>
      </c>
      <c r="O220" t="b">
        <v>0</v>
      </c>
      <c r="P220">
        <v>1</v>
      </c>
      <c r="Q220" s="8">
        <f t="shared" si="19"/>
        <v>100</v>
      </c>
      <c r="R220" t="b">
        <v>0</v>
      </c>
      <c r="S220" t="s">
        <v>8266</v>
      </c>
      <c r="T220" t="s">
        <v>8270</v>
      </c>
    </row>
    <row r="221" spans="1:20" ht="28.5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 s="9">
        <f t="shared" si="16"/>
        <v>42461.290972222225</v>
      </c>
      <c r="L221">
        <v>1456732225</v>
      </c>
      <c r="M221" s="9">
        <f t="shared" si="17"/>
        <v>42429.326678240745</v>
      </c>
      <c r="N221" s="13">
        <f t="shared" si="18"/>
        <v>32</v>
      </c>
      <c r="O221" t="b">
        <v>0</v>
      </c>
      <c r="P221">
        <v>76</v>
      </c>
      <c r="Q221" s="8">
        <f t="shared" si="19"/>
        <v>115.99</v>
      </c>
      <c r="R221" t="b">
        <v>0</v>
      </c>
      <c r="S221" t="s">
        <v>8266</v>
      </c>
      <c r="T221" t="s">
        <v>8270</v>
      </c>
    </row>
    <row r="222" spans="1:20" ht="42.8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 s="9">
        <f t="shared" si="16"/>
        <v>42236.837499999994</v>
      </c>
      <c r="L222">
        <v>1436542030</v>
      </c>
      <c r="M222" s="9">
        <f t="shared" si="17"/>
        <v>42195.643865740742</v>
      </c>
      <c r="N222" s="13">
        <f t="shared" si="18"/>
        <v>41</v>
      </c>
      <c r="O222" t="b">
        <v>0</v>
      </c>
      <c r="P222">
        <v>3</v>
      </c>
      <c r="Q222" s="8">
        <f t="shared" si="19"/>
        <v>120</v>
      </c>
      <c r="R222" t="b">
        <v>0</v>
      </c>
      <c r="S222" t="s">
        <v>8266</v>
      </c>
      <c r="T222" t="s">
        <v>8270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 s="9">
        <f t="shared" si="16"/>
        <v>42091.79587962963</v>
      </c>
      <c r="L223">
        <v>1422389164</v>
      </c>
      <c r="M223" s="9">
        <f t="shared" si="17"/>
        <v>42031.837546296301</v>
      </c>
      <c r="N223" s="13">
        <f t="shared" si="18"/>
        <v>60</v>
      </c>
      <c r="O223" t="b">
        <v>0</v>
      </c>
      <c r="P223">
        <v>0</v>
      </c>
      <c r="Q223" s="8">
        <f t="shared" si="19"/>
        <v>0</v>
      </c>
      <c r="R223" t="b">
        <v>0</v>
      </c>
      <c r="S223" t="s">
        <v>8266</v>
      </c>
      <c r="T223" t="s">
        <v>8270</v>
      </c>
    </row>
    <row r="224" spans="1:20" ht="42.8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 s="9">
        <f t="shared" si="16"/>
        <v>42090.110416666663</v>
      </c>
      <c r="L224">
        <v>1422383318</v>
      </c>
      <c r="M224" s="9">
        <f t="shared" si="17"/>
        <v>42031.769884259258</v>
      </c>
      <c r="N224" s="13">
        <f t="shared" si="18"/>
        <v>58</v>
      </c>
      <c r="O224" t="b">
        <v>0</v>
      </c>
      <c r="P224">
        <v>2</v>
      </c>
      <c r="Q224" s="8">
        <f t="shared" si="19"/>
        <v>65</v>
      </c>
      <c r="R224" t="b">
        <v>0</v>
      </c>
      <c r="S224" t="s">
        <v>8266</v>
      </c>
      <c r="T224" t="s">
        <v>8270</v>
      </c>
    </row>
    <row r="225" spans="1:20" ht="42.8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 s="9">
        <f t="shared" si="16"/>
        <v>42512.045138888891</v>
      </c>
      <c r="L225">
        <v>1461287350</v>
      </c>
      <c r="M225" s="9">
        <f t="shared" si="17"/>
        <v>42482.048032407409</v>
      </c>
      <c r="N225" s="13">
        <f t="shared" si="18"/>
        <v>30</v>
      </c>
      <c r="O225" t="b">
        <v>0</v>
      </c>
      <c r="P225">
        <v>0</v>
      </c>
      <c r="Q225" s="8">
        <f t="shared" si="19"/>
        <v>0</v>
      </c>
      <c r="R225" t="b">
        <v>0</v>
      </c>
      <c r="S225" t="s">
        <v>8266</v>
      </c>
      <c r="T225" t="s">
        <v>8270</v>
      </c>
    </row>
    <row r="226" spans="1:20" ht="57.1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 s="9">
        <f t="shared" si="16"/>
        <v>42195.235254629632</v>
      </c>
      <c r="L226">
        <v>1431322726</v>
      </c>
      <c r="M226" s="9">
        <f t="shared" si="17"/>
        <v>42135.235254629632</v>
      </c>
      <c r="N226" s="13">
        <f t="shared" si="18"/>
        <v>60</v>
      </c>
      <c r="O226" t="b">
        <v>0</v>
      </c>
      <c r="P226">
        <v>0</v>
      </c>
      <c r="Q226" s="8">
        <f t="shared" si="19"/>
        <v>0</v>
      </c>
      <c r="R226" t="b">
        <v>0</v>
      </c>
      <c r="S226" t="s">
        <v>8266</v>
      </c>
      <c r="T226" t="s">
        <v>8270</v>
      </c>
    </row>
    <row r="227" spans="1:20" ht="42.8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 s="9">
        <f t="shared" si="16"/>
        <v>42468.919606481482</v>
      </c>
      <c r="L227">
        <v>1457564654</v>
      </c>
      <c r="M227" s="9">
        <f t="shared" si="17"/>
        <v>42438.961273148147</v>
      </c>
      <c r="N227" s="13">
        <f t="shared" si="18"/>
        <v>30</v>
      </c>
      <c r="O227" t="b">
        <v>0</v>
      </c>
      <c r="P227">
        <v>0</v>
      </c>
      <c r="Q227" s="8">
        <f t="shared" si="19"/>
        <v>0</v>
      </c>
      <c r="R227" t="b">
        <v>0</v>
      </c>
      <c r="S227" t="s">
        <v>8266</v>
      </c>
      <c r="T227" t="s">
        <v>8270</v>
      </c>
    </row>
    <row r="228" spans="1:20" ht="42.8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 s="9">
        <f t="shared" si="16"/>
        <v>42155.395138888889</v>
      </c>
      <c r="L228">
        <v>1428854344</v>
      </c>
      <c r="M228" s="9">
        <f t="shared" si="17"/>
        <v>42106.666018518517</v>
      </c>
      <c r="N228" s="13">
        <f t="shared" si="18"/>
        <v>49</v>
      </c>
      <c r="O228" t="b">
        <v>0</v>
      </c>
      <c r="P228">
        <v>2</v>
      </c>
      <c r="Q228" s="8">
        <f t="shared" si="19"/>
        <v>125</v>
      </c>
      <c r="R228" t="b">
        <v>0</v>
      </c>
      <c r="S228" t="s">
        <v>8266</v>
      </c>
      <c r="T228" t="s">
        <v>8270</v>
      </c>
    </row>
    <row r="229" spans="1:20" ht="42.8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 s="9">
        <f t="shared" si="16"/>
        <v>42194.893993055557</v>
      </c>
      <c r="L229">
        <v>1433885241</v>
      </c>
      <c r="M229" s="9">
        <f t="shared" si="17"/>
        <v>42164.893993055557</v>
      </c>
      <c r="N229" s="13">
        <f t="shared" si="18"/>
        <v>30</v>
      </c>
      <c r="O229" t="b">
        <v>0</v>
      </c>
      <c r="P229">
        <v>0</v>
      </c>
      <c r="Q229" s="8">
        <f t="shared" si="19"/>
        <v>0</v>
      </c>
      <c r="R229" t="b">
        <v>0</v>
      </c>
      <c r="S229" t="s">
        <v>8266</v>
      </c>
      <c r="T229" t="s">
        <v>8270</v>
      </c>
    </row>
    <row r="230" spans="1:20" ht="28.55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 s="9">
        <f t="shared" si="16"/>
        <v>42156.686400462961</v>
      </c>
      <c r="L230">
        <v>1427992105</v>
      </c>
      <c r="M230" s="9">
        <f t="shared" si="17"/>
        <v>42096.686400462961</v>
      </c>
      <c r="N230" s="13">
        <f t="shared" si="18"/>
        <v>60</v>
      </c>
      <c r="O230" t="b">
        <v>0</v>
      </c>
      <c r="P230">
        <v>0</v>
      </c>
      <c r="Q230" s="8">
        <f t="shared" si="19"/>
        <v>0</v>
      </c>
      <c r="R230" t="b">
        <v>0</v>
      </c>
      <c r="S230" t="s">
        <v>8266</v>
      </c>
      <c r="T230" t="s">
        <v>8270</v>
      </c>
    </row>
    <row r="231" spans="1:20" ht="42.8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 s="9">
        <f t="shared" si="16"/>
        <v>42413.933993055558</v>
      </c>
      <c r="L231">
        <v>1452810297</v>
      </c>
      <c r="M231" s="9">
        <f t="shared" si="17"/>
        <v>42383.933993055558</v>
      </c>
      <c r="N231" s="13">
        <f t="shared" si="18"/>
        <v>30</v>
      </c>
      <c r="O231" t="b">
        <v>0</v>
      </c>
      <c r="P231">
        <v>0</v>
      </c>
      <c r="Q231" s="8">
        <f t="shared" si="19"/>
        <v>0</v>
      </c>
      <c r="R231" t="b">
        <v>0</v>
      </c>
      <c r="S231" t="s">
        <v>8266</v>
      </c>
      <c r="T231" t="s">
        <v>8270</v>
      </c>
    </row>
    <row r="232" spans="1:20" ht="42.8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 s="9">
        <f t="shared" si="16"/>
        <v>42159.777210648142</v>
      </c>
      <c r="L232">
        <v>1430851151</v>
      </c>
      <c r="M232" s="9">
        <f t="shared" si="17"/>
        <v>42129.777210648142</v>
      </c>
      <c r="N232" s="13">
        <f t="shared" si="18"/>
        <v>30</v>
      </c>
      <c r="O232" t="b">
        <v>0</v>
      </c>
      <c r="P232">
        <v>2</v>
      </c>
      <c r="Q232" s="8">
        <f t="shared" si="19"/>
        <v>30</v>
      </c>
      <c r="R232" t="b">
        <v>0</v>
      </c>
      <c r="S232" t="s">
        <v>8266</v>
      </c>
      <c r="T232" t="s">
        <v>8270</v>
      </c>
    </row>
    <row r="233" spans="1:20" ht="42.8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 s="9">
        <f t="shared" si="16"/>
        <v>42371.958923611113</v>
      </c>
      <c r="L233">
        <v>1449183651</v>
      </c>
      <c r="M233" s="9">
        <f t="shared" si="17"/>
        <v>42341.958923611113</v>
      </c>
      <c r="N233" s="13">
        <f t="shared" si="18"/>
        <v>30</v>
      </c>
      <c r="O233" t="b">
        <v>0</v>
      </c>
      <c r="P233">
        <v>0</v>
      </c>
      <c r="Q233" s="8">
        <f t="shared" si="19"/>
        <v>0</v>
      </c>
      <c r="R233" t="b">
        <v>0</v>
      </c>
      <c r="S233" t="s">
        <v>8266</v>
      </c>
      <c r="T233" t="s">
        <v>8270</v>
      </c>
    </row>
    <row r="234" spans="1:20" ht="42.8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 s="9">
        <f t="shared" si="16"/>
        <v>42062.82576388889</v>
      </c>
      <c r="L234">
        <v>1422474546</v>
      </c>
      <c r="M234" s="9">
        <f t="shared" si="17"/>
        <v>42032.82576388889</v>
      </c>
      <c r="N234" s="13">
        <f t="shared" si="18"/>
        <v>30</v>
      </c>
      <c r="O234" t="b">
        <v>0</v>
      </c>
      <c r="P234">
        <v>7</v>
      </c>
      <c r="Q234" s="8">
        <f t="shared" si="19"/>
        <v>15.71</v>
      </c>
      <c r="R234" t="b">
        <v>0</v>
      </c>
      <c r="S234" t="s">
        <v>8266</v>
      </c>
      <c r="T234" t="s">
        <v>8270</v>
      </c>
    </row>
    <row r="235" spans="1:20" ht="42.8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 s="9">
        <f t="shared" si="16"/>
        <v>42642.911712962959</v>
      </c>
      <c r="L235">
        <v>1472593972</v>
      </c>
      <c r="M235" s="9">
        <f t="shared" si="17"/>
        <v>42612.911712962959</v>
      </c>
      <c r="N235" s="13">
        <f t="shared" si="18"/>
        <v>30</v>
      </c>
      <c r="O235" t="b">
        <v>0</v>
      </c>
      <c r="P235">
        <v>0</v>
      </c>
      <c r="Q235" s="8">
        <f t="shared" si="19"/>
        <v>0</v>
      </c>
      <c r="R235" t="b">
        <v>0</v>
      </c>
      <c r="S235" t="s">
        <v>8266</v>
      </c>
      <c r="T235" t="s">
        <v>8270</v>
      </c>
    </row>
    <row r="236" spans="1:20" ht="42.8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 s="9">
        <f t="shared" si="16"/>
        <v>42176.035405092596</v>
      </c>
      <c r="L236">
        <v>1431391859</v>
      </c>
      <c r="M236" s="9">
        <f t="shared" si="17"/>
        <v>42136.035405092596</v>
      </c>
      <c r="N236" s="13">
        <f t="shared" si="18"/>
        <v>40</v>
      </c>
      <c r="O236" t="b">
        <v>0</v>
      </c>
      <c r="P236">
        <v>5</v>
      </c>
      <c r="Q236" s="8">
        <f t="shared" si="19"/>
        <v>80.2</v>
      </c>
      <c r="R236" t="b">
        <v>0</v>
      </c>
      <c r="S236" t="s">
        <v>8266</v>
      </c>
      <c r="T236" t="s">
        <v>8270</v>
      </c>
    </row>
    <row r="237" spans="1:20" ht="42.8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 s="9">
        <f t="shared" si="16"/>
        <v>42194.908530092594</v>
      </c>
      <c r="L237">
        <v>1433886497</v>
      </c>
      <c r="M237" s="9">
        <f t="shared" si="17"/>
        <v>42164.908530092594</v>
      </c>
      <c r="N237" s="13">
        <f t="shared" si="18"/>
        <v>30</v>
      </c>
      <c r="O237" t="b">
        <v>0</v>
      </c>
      <c r="P237">
        <v>0</v>
      </c>
      <c r="Q237" s="8">
        <f t="shared" si="19"/>
        <v>0</v>
      </c>
      <c r="R237" t="b">
        <v>0</v>
      </c>
      <c r="S237" t="s">
        <v>8266</v>
      </c>
      <c r="T237" t="s">
        <v>8270</v>
      </c>
    </row>
    <row r="238" spans="1:20" ht="42.8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 s="9">
        <f t="shared" si="16"/>
        <v>42374</v>
      </c>
      <c r="L238">
        <v>1447380099</v>
      </c>
      <c r="M238" s="9">
        <f t="shared" si="17"/>
        <v>42321.08447916666</v>
      </c>
      <c r="N238" s="13">
        <f t="shared" si="18"/>
        <v>53</v>
      </c>
      <c r="O238" t="b">
        <v>0</v>
      </c>
      <c r="P238">
        <v>0</v>
      </c>
      <c r="Q238" s="8">
        <f t="shared" si="19"/>
        <v>0</v>
      </c>
      <c r="R238" t="b">
        <v>0</v>
      </c>
      <c r="S238" t="s">
        <v>8266</v>
      </c>
      <c r="T238" t="s">
        <v>8270</v>
      </c>
    </row>
    <row r="239" spans="1:20" ht="28.55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 s="9">
        <f t="shared" si="16"/>
        <v>42437.577187499999</v>
      </c>
      <c r="L239">
        <v>1452261069</v>
      </c>
      <c r="M239" s="9">
        <f t="shared" si="17"/>
        <v>42377.577187499999</v>
      </c>
      <c r="N239" s="13">
        <f t="shared" si="18"/>
        <v>60</v>
      </c>
      <c r="O239" t="b">
        <v>0</v>
      </c>
      <c r="P239">
        <v>1</v>
      </c>
      <c r="Q239" s="8">
        <f t="shared" si="19"/>
        <v>50</v>
      </c>
      <c r="R239" t="b">
        <v>0</v>
      </c>
      <c r="S239" t="s">
        <v>8266</v>
      </c>
      <c r="T239" t="s">
        <v>8270</v>
      </c>
    </row>
    <row r="240" spans="1:20" ht="42.8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 s="9">
        <f t="shared" si="16"/>
        <v>42734.375</v>
      </c>
      <c r="L240">
        <v>1481324760</v>
      </c>
      <c r="M240" s="9">
        <f t="shared" si="17"/>
        <v>42713.962499999994</v>
      </c>
      <c r="N240" s="13">
        <f t="shared" si="18"/>
        <v>20</v>
      </c>
      <c r="O240" t="b">
        <v>0</v>
      </c>
      <c r="P240">
        <v>0</v>
      </c>
      <c r="Q240" s="8">
        <f t="shared" si="19"/>
        <v>0</v>
      </c>
      <c r="R240" t="b">
        <v>0</v>
      </c>
      <c r="S240" t="s">
        <v>8266</v>
      </c>
      <c r="T240" t="s">
        <v>8270</v>
      </c>
    </row>
    <row r="241" spans="1:20" ht="42.8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 s="9">
        <f t="shared" si="16"/>
        <v>42316.5</v>
      </c>
      <c r="L241">
        <v>1445308730</v>
      </c>
      <c r="M241" s="9">
        <f t="shared" si="17"/>
        <v>42297.110300925924</v>
      </c>
      <c r="N241" s="13">
        <f t="shared" si="18"/>
        <v>19</v>
      </c>
      <c r="O241" t="b">
        <v>0</v>
      </c>
      <c r="P241">
        <v>5</v>
      </c>
      <c r="Q241" s="8">
        <f t="shared" si="19"/>
        <v>50</v>
      </c>
      <c r="R241" t="b">
        <v>0</v>
      </c>
      <c r="S241" t="s">
        <v>8266</v>
      </c>
      <c r="T241" t="s">
        <v>8270</v>
      </c>
    </row>
    <row r="242" spans="1:20" ht="57.1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 s="9">
        <f t="shared" si="16"/>
        <v>41399.708460648151</v>
      </c>
      <c r="L242">
        <v>1363885211</v>
      </c>
      <c r="M242" s="9">
        <f t="shared" si="17"/>
        <v>41354.708460648151</v>
      </c>
      <c r="N242" s="13">
        <f t="shared" si="18"/>
        <v>45</v>
      </c>
      <c r="O242" t="b">
        <v>1</v>
      </c>
      <c r="P242">
        <v>137</v>
      </c>
      <c r="Q242" s="8">
        <f t="shared" si="19"/>
        <v>117.85</v>
      </c>
      <c r="R242" t="b">
        <v>1</v>
      </c>
      <c r="S242" t="s">
        <v>8266</v>
      </c>
      <c r="T242" t="s">
        <v>8271</v>
      </c>
    </row>
    <row r="243" spans="1:20" ht="42.8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 s="9">
        <f t="shared" si="16"/>
        <v>41994.697962962964</v>
      </c>
      <c r="L243">
        <v>1415292304</v>
      </c>
      <c r="M243" s="9">
        <f t="shared" si="17"/>
        <v>41949.697962962964</v>
      </c>
      <c r="N243" s="13">
        <f t="shared" si="18"/>
        <v>45</v>
      </c>
      <c r="O243" t="b">
        <v>1</v>
      </c>
      <c r="P243">
        <v>376</v>
      </c>
      <c r="Q243" s="8">
        <f t="shared" si="19"/>
        <v>109.04</v>
      </c>
      <c r="R243" t="b">
        <v>1</v>
      </c>
      <c r="S243" t="s">
        <v>8266</v>
      </c>
      <c r="T243" t="s">
        <v>8271</v>
      </c>
    </row>
    <row r="244" spans="1:20" ht="42.8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 s="9">
        <f t="shared" si="16"/>
        <v>40897.492939814816</v>
      </c>
      <c r="L244">
        <v>1321357790</v>
      </c>
      <c r="M244" s="9">
        <f t="shared" si="17"/>
        <v>40862.492939814816</v>
      </c>
      <c r="N244" s="13">
        <f t="shared" si="18"/>
        <v>35</v>
      </c>
      <c r="O244" t="b">
        <v>1</v>
      </c>
      <c r="P244">
        <v>202</v>
      </c>
      <c r="Q244" s="8">
        <f t="shared" si="19"/>
        <v>73.02</v>
      </c>
      <c r="R244" t="b">
        <v>1</v>
      </c>
      <c r="S244" t="s">
        <v>8266</v>
      </c>
      <c r="T244" t="s">
        <v>8271</v>
      </c>
    </row>
    <row r="245" spans="1:20" ht="42.8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 s="9">
        <f t="shared" si="16"/>
        <v>41692.047500000001</v>
      </c>
      <c r="L245">
        <v>1390439304</v>
      </c>
      <c r="M245" s="9">
        <f t="shared" si="17"/>
        <v>41662.047500000001</v>
      </c>
      <c r="N245" s="13">
        <f t="shared" si="18"/>
        <v>30</v>
      </c>
      <c r="O245" t="b">
        <v>1</v>
      </c>
      <c r="P245">
        <v>328</v>
      </c>
      <c r="Q245" s="8">
        <f t="shared" si="19"/>
        <v>78.2</v>
      </c>
      <c r="R245" t="b">
        <v>1</v>
      </c>
      <c r="S245" t="s">
        <v>8266</v>
      </c>
      <c r="T245" t="s">
        <v>8271</v>
      </c>
    </row>
    <row r="246" spans="1:20" ht="57.1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 s="9">
        <f t="shared" si="16"/>
        <v>40253.29583333333</v>
      </c>
      <c r="L246">
        <v>1265269559</v>
      </c>
      <c r="M246" s="9">
        <f t="shared" si="17"/>
        <v>40213.323599537034</v>
      </c>
      <c r="N246" s="13">
        <f t="shared" si="18"/>
        <v>40</v>
      </c>
      <c r="O246" t="b">
        <v>1</v>
      </c>
      <c r="P246">
        <v>84</v>
      </c>
      <c r="Q246" s="8">
        <f t="shared" si="19"/>
        <v>47.4</v>
      </c>
      <c r="R246" t="b">
        <v>1</v>
      </c>
      <c r="S246" t="s">
        <v>8266</v>
      </c>
      <c r="T246" t="s">
        <v>8271</v>
      </c>
    </row>
    <row r="247" spans="1:20" ht="42.8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 s="9">
        <f t="shared" si="16"/>
        <v>41137.053067129629</v>
      </c>
      <c r="L247">
        <v>1342487785</v>
      </c>
      <c r="M247" s="9">
        <f t="shared" si="17"/>
        <v>41107.053067129629</v>
      </c>
      <c r="N247" s="13">
        <f t="shared" si="18"/>
        <v>30</v>
      </c>
      <c r="O247" t="b">
        <v>1</v>
      </c>
      <c r="P247">
        <v>96</v>
      </c>
      <c r="Q247" s="8">
        <f t="shared" si="19"/>
        <v>54.02</v>
      </c>
      <c r="R247" t="b">
        <v>1</v>
      </c>
      <c r="S247" t="s">
        <v>8266</v>
      </c>
      <c r="T247" t="s">
        <v>8271</v>
      </c>
    </row>
    <row r="248" spans="1:20" ht="42.8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 s="9">
        <f t="shared" si="16"/>
        <v>40530.405150462961</v>
      </c>
      <c r="L248">
        <v>1288341805</v>
      </c>
      <c r="M248" s="9">
        <f t="shared" si="17"/>
        <v>40480.363483796296</v>
      </c>
      <c r="N248" s="13">
        <f t="shared" si="18"/>
        <v>50</v>
      </c>
      <c r="O248" t="b">
        <v>1</v>
      </c>
      <c r="P248">
        <v>223</v>
      </c>
      <c r="Q248" s="8">
        <f t="shared" si="19"/>
        <v>68.489999999999995</v>
      </c>
      <c r="R248" t="b">
        <v>1</v>
      </c>
      <c r="S248" t="s">
        <v>8266</v>
      </c>
      <c r="T248" t="s">
        <v>8271</v>
      </c>
    </row>
    <row r="249" spans="1:20" ht="57.1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 s="9">
        <f t="shared" si="16"/>
        <v>40467.152083333334</v>
      </c>
      <c r="L249">
        <v>1284042614</v>
      </c>
      <c r="M249" s="9">
        <f t="shared" si="17"/>
        <v>40430.604328703703</v>
      </c>
      <c r="N249" s="13">
        <f t="shared" si="18"/>
        <v>37</v>
      </c>
      <c r="O249" t="b">
        <v>1</v>
      </c>
      <c r="P249">
        <v>62</v>
      </c>
      <c r="Q249" s="8">
        <f t="shared" si="19"/>
        <v>108.15</v>
      </c>
      <c r="R249" t="b">
        <v>1</v>
      </c>
      <c r="S249" t="s">
        <v>8266</v>
      </c>
      <c r="T249" t="s">
        <v>8271</v>
      </c>
    </row>
    <row r="250" spans="1:20" ht="42.8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 s="9">
        <f t="shared" si="16"/>
        <v>40915.774409722224</v>
      </c>
      <c r="L250">
        <v>1322073309</v>
      </c>
      <c r="M250" s="9">
        <f t="shared" si="17"/>
        <v>40870.774409722224</v>
      </c>
      <c r="N250" s="13">
        <f t="shared" si="18"/>
        <v>45</v>
      </c>
      <c r="O250" t="b">
        <v>1</v>
      </c>
      <c r="P250">
        <v>146</v>
      </c>
      <c r="Q250" s="8">
        <f t="shared" si="19"/>
        <v>589.95000000000005</v>
      </c>
      <c r="R250" t="b">
        <v>1</v>
      </c>
      <c r="S250" t="s">
        <v>8266</v>
      </c>
      <c r="T250" t="s">
        <v>8271</v>
      </c>
    </row>
    <row r="251" spans="1:20" ht="57.1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 s="9">
        <f t="shared" si="16"/>
        <v>40412.736111111109</v>
      </c>
      <c r="L251">
        <v>1275603020</v>
      </c>
      <c r="M251" s="9">
        <f t="shared" si="17"/>
        <v>40332.923842592594</v>
      </c>
      <c r="N251" s="13">
        <f t="shared" si="18"/>
        <v>80</v>
      </c>
      <c r="O251" t="b">
        <v>1</v>
      </c>
      <c r="P251">
        <v>235</v>
      </c>
      <c r="Q251" s="8">
        <f t="shared" si="19"/>
        <v>48.05</v>
      </c>
      <c r="R251" t="b">
        <v>1</v>
      </c>
      <c r="S251" t="s">
        <v>8266</v>
      </c>
      <c r="T251" t="s">
        <v>8271</v>
      </c>
    </row>
    <row r="252" spans="1:20" ht="42.8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 s="9">
        <f t="shared" si="16"/>
        <v>41431.565868055557</v>
      </c>
      <c r="L252">
        <v>1367933691</v>
      </c>
      <c r="M252" s="9">
        <f t="shared" si="17"/>
        <v>41401.565868055557</v>
      </c>
      <c r="N252" s="13">
        <f t="shared" si="18"/>
        <v>30</v>
      </c>
      <c r="O252" t="b">
        <v>1</v>
      </c>
      <c r="P252">
        <v>437</v>
      </c>
      <c r="Q252" s="8">
        <f t="shared" si="19"/>
        <v>72.48</v>
      </c>
      <c r="R252" t="b">
        <v>1</v>
      </c>
      <c r="S252" t="s">
        <v>8266</v>
      </c>
      <c r="T252" t="s">
        <v>8271</v>
      </c>
    </row>
    <row r="253" spans="1:20" ht="42.8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 s="9">
        <f t="shared" si="16"/>
        <v>41045.791666666664</v>
      </c>
      <c r="L253">
        <v>1334429646</v>
      </c>
      <c r="M253" s="9">
        <f t="shared" si="17"/>
        <v>41013.787569444445</v>
      </c>
      <c r="N253" s="13">
        <f t="shared" si="18"/>
        <v>32</v>
      </c>
      <c r="O253" t="b">
        <v>1</v>
      </c>
      <c r="P253">
        <v>77</v>
      </c>
      <c r="Q253" s="8">
        <f t="shared" si="19"/>
        <v>57.08</v>
      </c>
      <c r="R253" t="b">
        <v>1</v>
      </c>
      <c r="S253" t="s">
        <v>8266</v>
      </c>
      <c r="T253" t="s">
        <v>8271</v>
      </c>
    </row>
    <row r="254" spans="1:20" ht="42.8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 s="9">
        <f t="shared" si="16"/>
        <v>40330.165972222225</v>
      </c>
      <c r="L254">
        <v>1269878058</v>
      </c>
      <c r="M254" s="9">
        <f t="shared" si="17"/>
        <v>40266.662708333337</v>
      </c>
      <c r="N254" s="13">
        <f t="shared" si="18"/>
        <v>64</v>
      </c>
      <c r="O254" t="b">
        <v>1</v>
      </c>
      <c r="P254">
        <v>108</v>
      </c>
      <c r="Q254" s="8">
        <f t="shared" si="19"/>
        <v>85.44</v>
      </c>
      <c r="R254" t="b">
        <v>1</v>
      </c>
      <c r="S254" t="s">
        <v>8266</v>
      </c>
      <c r="T254" t="s">
        <v>8271</v>
      </c>
    </row>
    <row r="255" spans="1:20" ht="57.1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 s="9">
        <f t="shared" si="16"/>
        <v>40954.650868055556</v>
      </c>
      <c r="L255">
        <v>1326728235</v>
      </c>
      <c r="M255" s="9">
        <f t="shared" si="17"/>
        <v>40924.650868055556</v>
      </c>
      <c r="N255" s="13">
        <f t="shared" si="18"/>
        <v>30</v>
      </c>
      <c r="O255" t="b">
        <v>1</v>
      </c>
      <c r="P255">
        <v>7</v>
      </c>
      <c r="Q255" s="8">
        <f t="shared" si="19"/>
        <v>215.86</v>
      </c>
      <c r="R255" t="b">
        <v>1</v>
      </c>
      <c r="S255" t="s">
        <v>8266</v>
      </c>
      <c r="T255" t="s">
        <v>8271</v>
      </c>
    </row>
    <row r="256" spans="1:20" ht="42.8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 s="9">
        <f t="shared" si="16"/>
        <v>42294.083333333328</v>
      </c>
      <c r="L256">
        <v>1442443910</v>
      </c>
      <c r="M256" s="9">
        <f t="shared" si="17"/>
        <v>42263.952662037031</v>
      </c>
      <c r="N256" s="13">
        <f t="shared" si="18"/>
        <v>30</v>
      </c>
      <c r="O256" t="b">
        <v>1</v>
      </c>
      <c r="P256">
        <v>314</v>
      </c>
      <c r="Q256" s="8">
        <f t="shared" si="19"/>
        <v>89.39</v>
      </c>
      <c r="R256" t="b">
        <v>1</v>
      </c>
      <c r="S256" t="s">
        <v>8266</v>
      </c>
      <c r="T256" t="s">
        <v>8271</v>
      </c>
    </row>
    <row r="257" spans="1:20" ht="28.55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 s="9">
        <f t="shared" si="16"/>
        <v>40618.48474537037</v>
      </c>
      <c r="L257">
        <v>1297687082</v>
      </c>
      <c r="M257" s="9">
        <f t="shared" si="17"/>
        <v>40588.526412037041</v>
      </c>
      <c r="N257" s="13">
        <f t="shared" si="18"/>
        <v>30</v>
      </c>
      <c r="O257" t="b">
        <v>1</v>
      </c>
      <c r="P257">
        <v>188</v>
      </c>
      <c r="Q257" s="8">
        <f t="shared" si="19"/>
        <v>45.42</v>
      </c>
      <c r="R257" t="b">
        <v>1</v>
      </c>
      <c r="S257" t="s">
        <v>8266</v>
      </c>
      <c r="T257" t="s">
        <v>8271</v>
      </c>
    </row>
    <row r="258" spans="1:20" ht="42.8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>
        <f t="shared" ref="F258:F321" si="20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 s="9">
        <f t="shared" si="16"/>
        <v>41349.769293981481</v>
      </c>
      <c r="L258">
        <v>1360866467</v>
      </c>
      <c r="M258" s="9">
        <f t="shared" si="17"/>
        <v>41319.769293981481</v>
      </c>
      <c r="N258" s="13">
        <f t="shared" si="18"/>
        <v>30</v>
      </c>
      <c r="O258" t="b">
        <v>1</v>
      </c>
      <c r="P258">
        <v>275</v>
      </c>
      <c r="Q258" s="8">
        <f t="shared" si="19"/>
        <v>65.760000000000005</v>
      </c>
      <c r="R258" t="b">
        <v>1</v>
      </c>
      <c r="S258" t="s">
        <v>8266</v>
      </c>
      <c r="T258" t="s">
        <v>8271</v>
      </c>
    </row>
    <row r="259" spans="1:20" ht="42.8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>
        <f t="shared" si="20"/>
        <v>107</v>
      </c>
      <c r="G259" t="s">
        <v>8218</v>
      </c>
      <c r="H259" t="s">
        <v>8223</v>
      </c>
      <c r="I259" t="s">
        <v>8245</v>
      </c>
      <c r="J259">
        <v>1463670162</v>
      </c>
      <c r="K259" s="9">
        <f t="shared" ref="K259:K322" si="21">(((J259/60)/60)/24)+DATE(1970,1,1)</f>
        <v>42509.626875000002</v>
      </c>
      <c r="L259">
        <v>1461078162</v>
      </c>
      <c r="M259" s="9">
        <f t="shared" ref="M259:M322" si="22">(((L259/60)/60)/24)+DATE(1970,1,1)</f>
        <v>42479.626875000002</v>
      </c>
      <c r="N259" s="13">
        <f t="shared" ref="N259:N322" si="23">ROUND(K259-M259,0)</f>
        <v>30</v>
      </c>
      <c r="O259" t="b">
        <v>1</v>
      </c>
      <c r="P259">
        <v>560</v>
      </c>
      <c r="Q259" s="8">
        <f t="shared" ref="Q259:Q322" si="24">IFERROR(ROUND(E259/P259,2),0)</f>
        <v>66.7</v>
      </c>
      <c r="R259" t="b">
        <v>1</v>
      </c>
      <c r="S259" t="s">
        <v>8266</v>
      </c>
      <c r="T259" t="s">
        <v>8271</v>
      </c>
    </row>
    <row r="260" spans="1:20" ht="42.8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 s="9">
        <f t="shared" si="21"/>
        <v>40712.051689814813</v>
      </c>
      <c r="L260">
        <v>1305767666</v>
      </c>
      <c r="M260" s="9">
        <f t="shared" si="22"/>
        <v>40682.051689814813</v>
      </c>
      <c r="N260" s="13">
        <f t="shared" si="23"/>
        <v>30</v>
      </c>
      <c r="O260" t="b">
        <v>1</v>
      </c>
      <c r="P260">
        <v>688</v>
      </c>
      <c r="Q260" s="8">
        <f t="shared" si="24"/>
        <v>83.35</v>
      </c>
      <c r="R260" t="b">
        <v>1</v>
      </c>
      <c r="S260" t="s">
        <v>8266</v>
      </c>
      <c r="T260" t="s">
        <v>8271</v>
      </c>
    </row>
    <row r="261" spans="1:20" ht="57.1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 s="9">
        <f t="shared" si="21"/>
        <v>42102.738067129627</v>
      </c>
      <c r="L261">
        <v>1425922969</v>
      </c>
      <c r="M261" s="9">
        <f t="shared" si="22"/>
        <v>42072.738067129627</v>
      </c>
      <c r="N261" s="13">
        <f t="shared" si="23"/>
        <v>30</v>
      </c>
      <c r="O261" t="b">
        <v>1</v>
      </c>
      <c r="P261">
        <v>942</v>
      </c>
      <c r="Q261" s="8">
        <f t="shared" si="24"/>
        <v>105.05</v>
      </c>
      <c r="R261" t="b">
        <v>1</v>
      </c>
      <c r="S261" t="s">
        <v>8266</v>
      </c>
      <c r="T261" t="s">
        <v>8271</v>
      </c>
    </row>
    <row r="262" spans="1:20" ht="42.8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 s="9">
        <f t="shared" si="21"/>
        <v>40376.415972222225</v>
      </c>
      <c r="L262">
        <v>1275415679</v>
      </c>
      <c r="M262" s="9">
        <f t="shared" si="22"/>
        <v>40330.755543981482</v>
      </c>
      <c r="N262" s="13">
        <f t="shared" si="23"/>
        <v>46</v>
      </c>
      <c r="O262" t="b">
        <v>1</v>
      </c>
      <c r="P262">
        <v>88</v>
      </c>
      <c r="Q262" s="8">
        <f t="shared" si="24"/>
        <v>120.91</v>
      </c>
      <c r="R262" t="b">
        <v>1</v>
      </c>
      <c r="S262" t="s">
        <v>8266</v>
      </c>
      <c r="T262" t="s">
        <v>8271</v>
      </c>
    </row>
    <row r="263" spans="1:20" ht="28.5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 s="9">
        <f t="shared" si="21"/>
        <v>41067.621527777781</v>
      </c>
      <c r="L263">
        <v>1334783704</v>
      </c>
      <c r="M263" s="9">
        <f t="shared" si="22"/>
        <v>41017.885462962964</v>
      </c>
      <c r="N263" s="13">
        <f t="shared" si="23"/>
        <v>50</v>
      </c>
      <c r="O263" t="b">
        <v>1</v>
      </c>
      <c r="P263">
        <v>220</v>
      </c>
      <c r="Q263" s="8">
        <f t="shared" si="24"/>
        <v>97.64</v>
      </c>
      <c r="R263" t="b">
        <v>1</v>
      </c>
      <c r="S263" t="s">
        <v>8266</v>
      </c>
      <c r="T263" t="s">
        <v>8271</v>
      </c>
    </row>
    <row r="264" spans="1:20" ht="28.55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 s="9">
        <f t="shared" si="21"/>
        <v>40600.24800925926</v>
      </c>
      <c r="L264">
        <v>1294811828</v>
      </c>
      <c r="M264" s="9">
        <f t="shared" si="22"/>
        <v>40555.24800925926</v>
      </c>
      <c r="N264" s="13">
        <f t="shared" si="23"/>
        <v>45</v>
      </c>
      <c r="O264" t="b">
        <v>1</v>
      </c>
      <c r="P264">
        <v>145</v>
      </c>
      <c r="Q264" s="8">
        <f t="shared" si="24"/>
        <v>41.38</v>
      </c>
      <c r="R264" t="b">
        <v>1</v>
      </c>
      <c r="S264" t="s">
        <v>8266</v>
      </c>
      <c r="T264" t="s">
        <v>8271</v>
      </c>
    </row>
    <row r="265" spans="1:20" ht="57.1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 s="9">
        <f t="shared" si="21"/>
        <v>41179.954791666663</v>
      </c>
      <c r="L265">
        <v>1346194494</v>
      </c>
      <c r="M265" s="9">
        <f t="shared" si="22"/>
        <v>41149.954791666663</v>
      </c>
      <c r="N265" s="13">
        <f t="shared" si="23"/>
        <v>30</v>
      </c>
      <c r="O265" t="b">
        <v>1</v>
      </c>
      <c r="P265">
        <v>963</v>
      </c>
      <c r="Q265" s="8">
        <f t="shared" si="24"/>
        <v>30.65</v>
      </c>
      <c r="R265" t="b">
        <v>1</v>
      </c>
      <c r="S265" t="s">
        <v>8266</v>
      </c>
      <c r="T265" t="s">
        <v>8271</v>
      </c>
    </row>
    <row r="266" spans="1:20" ht="57.1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 s="9">
        <f t="shared" si="21"/>
        <v>41040.620312500003</v>
      </c>
      <c r="L266">
        <v>1334155995</v>
      </c>
      <c r="M266" s="9">
        <f t="shared" si="22"/>
        <v>41010.620312500003</v>
      </c>
      <c r="N266" s="13">
        <f t="shared" si="23"/>
        <v>30</v>
      </c>
      <c r="O266" t="b">
        <v>1</v>
      </c>
      <c r="P266">
        <v>91</v>
      </c>
      <c r="Q266" s="8">
        <f t="shared" si="24"/>
        <v>64.95</v>
      </c>
      <c r="R266" t="b">
        <v>1</v>
      </c>
      <c r="S266" t="s">
        <v>8266</v>
      </c>
      <c r="T266" t="s">
        <v>8271</v>
      </c>
    </row>
    <row r="267" spans="1:20" ht="57.1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 s="9">
        <f t="shared" si="21"/>
        <v>40308.844444444447</v>
      </c>
      <c r="L267">
        <v>1269928430</v>
      </c>
      <c r="M267" s="9">
        <f t="shared" si="22"/>
        <v>40267.245717592588</v>
      </c>
      <c r="N267" s="13">
        <f t="shared" si="23"/>
        <v>42</v>
      </c>
      <c r="O267" t="b">
        <v>1</v>
      </c>
      <c r="P267">
        <v>58</v>
      </c>
      <c r="Q267" s="8">
        <f t="shared" si="24"/>
        <v>95.78</v>
      </c>
      <c r="R267" t="b">
        <v>1</v>
      </c>
      <c r="S267" t="s">
        <v>8266</v>
      </c>
      <c r="T267" t="s">
        <v>8271</v>
      </c>
    </row>
    <row r="268" spans="1:20" ht="57.1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 s="9">
        <f t="shared" si="21"/>
        <v>40291.160416666666</v>
      </c>
      <c r="L268">
        <v>1264565507</v>
      </c>
      <c r="M268" s="9">
        <f t="shared" si="22"/>
        <v>40205.174849537041</v>
      </c>
      <c r="N268" s="13">
        <f t="shared" si="23"/>
        <v>86</v>
      </c>
      <c r="O268" t="b">
        <v>1</v>
      </c>
      <c r="P268">
        <v>36</v>
      </c>
      <c r="Q268" s="8">
        <f t="shared" si="24"/>
        <v>40.42</v>
      </c>
      <c r="R268" t="b">
        <v>1</v>
      </c>
      <c r="S268" t="s">
        <v>8266</v>
      </c>
      <c r="T268" t="s">
        <v>8271</v>
      </c>
    </row>
    <row r="269" spans="1:20" ht="42.8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 s="9">
        <f t="shared" si="21"/>
        <v>41815.452534722222</v>
      </c>
      <c r="L269">
        <v>1401101499</v>
      </c>
      <c r="M269" s="9">
        <f t="shared" si="22"/>
        <v>41785.452534722222</v>
      </c>
      <c r="N269" s="13">
        <f t="shared" si="23"/>
        <v>30</v>
      </c>
      <c r="O269" t="b">
        <v>1</v>
      </c>
      <c r="P269">
        <v>165</v>
      </c>
      <c r="Q269" s="8">
        <f t="shared" si="24"/>
        <v>78.58</v>
      </c>
      <c r="R269" t="b">
        <v>1</v>
      </c>
      <c r="S269" t="s">
        <v>8266</v>
      </c>
      <c r="T269" t="s">
        <v>8271</v>
      </c>
    </row>
    <row r="270" spans="1:20" ht="42.8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 s="9">
        <f t="shared" si="21"/>
        <v>40854.194189814814</v>
      </c>
      <c r="L270">
        <v>1316749178</v>
      </c>
      <c r="M270" s="9">
        <f t="shared" si="22"/>
        <v>40809.15252314815</v>
      </c>
      <c r="N270" s="13">
        <f t="shared" si="23"/>
        <v>45</v>
      </c>
      <c r="O270" t="b">
        <v>1</v>
      </c>
      <c r="P270">
        <v>111</v>
      </c>
      <c r="Q270" s="8">
        <f t="shared" si="24"/>
        <v>50.18</v>
      </c>
      <c r="R270" t="b">
        <v>1</v>
      </c>
      <c r="S270" t="s">
        <v>8266</v>
      </c>
      <c r="T270" t="s">
        <v>8271</v>
      </c>
    </row>
    <row r="271" spans="1:20" ht="42.8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 s="9">
        <f t="shared" si="21"/>
        <v>42788.197013888886</v>
      </c>
      <c r="L271">
        <v>1485146622</v>
      </c>
      <c r="M271" s="9">
        <f t="shared" si="22"/>
        <v>42758.197013888886</v>
      </c>
      <c r="N271" s="13">
        <f t="shared" si="23"/>
        <v>30</v>
      </c>
      <c r="O271" t="b">
        <v>1</v>
      </c>
      <c r="P271">
        <v>1596</v>
      </c>
      <c r="Q271" s="8">
        <f t="shared" si="24"/>
        <v>92.25</v>
      </c>
      <c r="R271" t="b">
        <v>1</v>
      </c>
      <c r="S271" t="s">
        <v>8266</v>
      </c>
      <c r="T271" t="s">
        <v>8271</v>
      </c>
    </row>
    <row r="272" spans="1:20" ht="42.8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 s="9">
        <f t="shared" si="21"/>
        <v>40688.166666666664</v>
      </c>
      <c r="L272">
        <v>1301950070</v>
      </c>
      <c r="M272" s="9">
        <f t="shared" si="22"/>
        <v>40637.866550925923</v>
      </c>
      <c r="N272" s="13">
        <f t="shared" si="23"/>
        <v>50</v>
      </c>
      <c r="O272" t="b">
        <v>1</v>
      </c>
      <c r="P272">
        <v>61</v>
      </c>
      <c r="Q272" s="8">
        <f t="shared" si="24"/>
        <v>57.54</v>
      </c>
      <c r="R272" t="b">
        <v>1</v>
      </c>
      <c r="S272" t="s">
        <v>8266</v>
      </c>
      <c r="T272" t="s">
        <v>8271</v>
      </c>
    </row>
    <row r="273" spans="1:20" ht="42.8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 s="9">
        <f t="shared" si="21"/>
        <v>41641.333333333336</v>
      </c>
      <c r="L273">
        <v>1386123861</v>
      </c>
      <c r="M273" s="9">
        <f t="shared" si="22"/>
        <v>41612.10024305556</v>
      </c>
      <c r="N273" s="13">
        <f t="shared" si="23"/>
        <v>29</v>
      </c>
      <c r="O273" t="b">
        <v>1</v>
      </c>
      <c r="P273">
        <v>287</v>
      </c>
      <c r="Q273" s="8">
        <f t="shared" si="24"/>
        <v>109.42</v>
      </c>
      <c r="R273" t="b">
        <v>1</v>
      </c>
      <c r="S273" t="s">
        <v>8266</v>
      </c>
      <c r="T273" t="s">
        <v>8271</v>
      </c>
    </row>
    <row r="274" spans="1:20" ht="42.8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 s="9">
        <f t="shared" si="21"/>
        <v>40296.78402777778</v>
      </c>
      <c r="L274">
        <v>1267220191</v>
      </c>
      <c r="M274" s="9">
        <f t="shared" si="22"/>
        <v>40235.900358796294</v>
      </c>
      <c r="N274" s="13">
        <f t="shared" si="23"/>
        <v>61</v>
      </c>
      <c r="O274" t="b">
        <v>1</v>
      </c>
      <c r="P274">
        <v>65</v>
      </c>
      <c r="Q274" s="8">
        <f t="shared" si="24"/>
        <v>81.89</v>
      </c>
      <c r="R274" t="b">
        <v>1</v>
      </c>
      <c r="S274" t="s">
        <v>8266</v>
      </c>
      <c r="T274" t="s">
        <v>8271</v>
      </c>
    </row>
    <row r="275" spans="1:20" ht="42.8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 s="9">
        <f t="shared" si="21"/>
        <v>40727.498449074075</v>
      </c>
      <c r="L275">
        <v>1307102266</v>
      </c>
      <c r="M275" s="9">
        <f t="shared" si="22"/>
        <v>40697.498449074075</v>
      </c>
      <c r="N275" s="13">
        <f t="shared" si="23"/>
        <v>30</v>
      </c>
      <c r="O275" t="b">
        <v>1</v>
      </c>
      <c r="P275">
        <v>118</v>
      </c>
      <c r="Q275" s="8">
        <f t="shared" si="24"/>
        <v>45.67</v>
      </c>
      <c r="R275" t="b">
        <v>1</v>
      </c>
      <c r="S275" t="s">
        <v>8266</v>
      </c>
      <c r="T275" t="s">
        <v>8271</v>
      </c>
    </row>
    <row r="276" spans="1:20" ht="42.8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 s="9">
        <f t="shared" si="21"/>
        <v>41004.290972222225</v>
      </c>
      <c r="L276">
        <v>1330638829</v>
      </c>
      <c r="M276" s="9">
        <f t="shared" si="22"/>
        <v>40969.912372685183</v>
      </c>
      <c r="N276" s="13">
        <f t="shared" si="23"/>
        <v>34</v>
      </c>
      <c r="O276" t="b">
        <v>1</v>
      </c>
      <c r="P276">
        <v>113</v>
      </c>
      <c r="Q276" s="8">
        <f t="shared" si="24"/>
        <v>55.22</v>
      </c>
      <c r="R276" t="b">
        <v>1</v>
      </c>
      <c r="S276" t="s">
        <v>8266</v>
      </c>
      <c r="T276" t="s">
        <v>8271</v>
      </c>
    </row>
    <row r="277" spans="1:20" ht="42.8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 s="9">
        <f t="shared" si="21"/>
        <v>41223.073680555557</v>
      </c>
      <c r="L277">
        <v>1349916366</v>
      </c>
      <c r="M277" s="9">
        <f t="shared" si="22"/>
        <v>41193.032013888893</v>
      </c>
      <c r="N277" s="13">
        <f t="shared" si="23"/>
        <v>30</v>
      </c>
      <c r="O277" t="b">
        <v>1</v>
      </c>
      <c r="P277">
        <v>332</v>
      </c>
      <c r="Q277" s="8">
        <f t="shared" si="24"/>
        <v>65.3</v>
      </c>
      <c r="R277" t="b">
        <v>1</v>
      </c>
      <c r="S277" t="s">
        <v>8266</v>
      </c>
      <c r="T277" t="s">
        <v>8271</v>
      </c>
    </row>
    <row r="278" spans="1:20" ht="42.8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 s="9">
        <f t="shared" si="21"/>
        <v>41027.040208333332</v>
      </c>
      <c r="L278">
        <v>1330394274</v>
      </c>
      <c r="M278" s="9">
        <f t="shared" si="22"/>
        <v>40967.081874999996</v>
      </c>
      <c r="N278" s="13">
        <f t="shared" si="23"/>
        <v>60</v>
      </c>
      <c r="O278" t="b">
        <v>1</v>
      </c>
      <c r="P278">
        <v>62</v>
      </c>
      <c r="Q278" s="8">
        <f t="shared" si="24"/>
        <v>95.23</v>
      </c>
      <c r="R278" t="b">
        <v>1</v>
      </c>
      <c r="S278" t="s">
        <v>8266</v>
      </c>
      <c r="T278" t="s">
        <v>8271</v>
      </c>
    </row>
    <row r="279" spans="1:20" ht="42.8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 s="9">
        <f t="shared" si="21"/>
        <v>42147.891423611116</v>
      </c>
      <c r="L279">
        <v>1429824219</v>
      </c>
      <c r="M279" s="9">
        <f t="shared" si="22"/>
        <v>42117.891423611116</v>
      </c>
      <c r="N279" s="13">
        <f t="shared" si="23"/>
        <v>30</v>
      </c>
      <c r="O279" t="b">
        <v>1</v>
      </c>
      <c r="P279">
        <v>951</v>
      </c>
      <c r="Q279" s="8">
        <f t="shared" si="24"/>
        <v>75.44</v>
      </c>
      <c r="R279" t="b">
        <v>1</v>
      </c>
      <c r="S279" t="s">
        <v>8266</v>
      </c>
      <c r="T279" t="s">
        <v>8271</v>
      </c>
    </row>
    <row r="280" spans="1:20" ht="28.5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 s="9">
        <f t="shared" si="21"/>
        <v>41194.040960648148</v>
      </c>
      <c r="L280">
        <v>1347411539</v>
      </c>
      <c r="M280" s="9">
        <f t="shared" si="22"/>
        <v>41164.040960648148</v>
      </c>
      <c r="N280" s="13">
        <f t="shared" si="23"/>
        <v>30</v>
      </c>
      <c r="O280" t="b">
        <v>1</v>
      </c>
      <c r="P280">
        <v>415</v>
      </c>
      <c r="Q280" s="8">
        <f t="shared" si="24"/>
        <v>97.82</v>
      </c>
      <c r="R280" t="b">
        <v>1</v>
      </c>
      <c r="S280" t="s">
        <v>8266</v>
      </c>
      <c r="T280" t="s">
        <v>8271</v>
      </c>
    </row>
    <row r="281" spans="1:20" ht="42.8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 s="9">
        <f t="shared" si="21"/>
        <v>42793.084027777775</v>
      </c>
      <c r="L281">
        <v>1485237096</v>
      </c>
      <c r="M281" s="9">
        <f t="shared" si="22"/>
        <v>42759.244166666671</v>
      </c>
      <c r="N281" s="13">
        <f t="shared" si="23"/>
        <v>34</v>
      </c>
      <c r="O281" t="b">
        <v>1</v>
      </c>
      <c r="P281">
        <v>305</v>
      </c>
      <c r="Q281" s="8">
        <f t="shared" si="24"/>
        <v>87.69</v>
      </c>
      <c r="R281" t="b">
        <v>1</v>
      </c>
      <c r="S281" t="s">
        <v>8266</v>
      </c>
      <c r="T281" t="s">
        <v>8271</v>
      </c>
    </row>
    <row r="282" spans="1:20" ht="42.8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 s="9">
        <f t="shared" si="21"/>
        <v>41789.590682870366</v>
      </c>
      <c r="L282">
        <v>1397571035</v>
      </c>
      <c r="M282" s="9">
        <f t="shared" si="22"/>
        <v>41744.590682870366</v>
      </c>
      <c r="N282" s="13">
        <f t="shared" si="23"/>
        <v>45</v>
      </c>
      <c r="O282" t="b">
        <v>1</v>
      </c>
      <c r="P282">
        <v>2139</v>
      </c>
      <c r="Q282" s="8">
        <f t="shared" si="24"/>
        <v>54.75</v>
      </c>
      <c r="R282" t="b">
        <v>1</v>
      </c>
      <c r="S282" t="s">
        <v>8266</v>
      </c>
      <c r="T282" t="s">
        <v>8271</v>
      </c>
    </row>
    <row r="283" spans="1:20" ht="42.8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 s="9">
        <f t="shared" si="21"/>
        <v>40035.80972222222</v>
      </c>
      <c r="L283">
        <v>1242532513</v>
      </c>
      <c r="M283" s="9">
        <f t="shared" si="22"/>
        <v>39950.163344907407</v>
      </c>
      <c r="N283" s="13">
        <f t="shared" si="23"/>
        <v>86</v>
      </c>
      <c r="O283" t="b">
        <v>1</v>
      </c>
      <c r="P283">
        <v>79</v>
      </c>
      <c r="Q283" s="8">
        <f t="shared" si="24"/>
        <v>83.95</v>
      </c>
      <c r="R283" t="b">
        <v>1</v>
      </c>
      <c r="S283" t="s">
        <v>8266</v>
      </c>
      <c r="T283" t="s">
        <v>8271</v>
      </c>
    </row>
    <row r="284" spans="1:20" ht="42.8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 s="9">
        <f t="shared" si="21"/>
        <v>40231.916666666664</v>
      </c>
      <c r="L284">
        <v>1263679492</v>
      </c>
      <c r="M284" s="9">
        <f t="shared" si="22"/>
        <v>40194.920046296298</v>
      </c>
      <c r="N284" s="13">
        <f t="shared" si="23"/>
        <v>37</v>
      </c>
      <c r="O284" t="b">
        <v>1</v>
      </c>
      <c r="P284">
        <v>179</v>
      </c>
      <c r="Q284" s="8">
        <f t="shared" si="24"/>
        <v>254.39</v>
      </c>
      <c r="R284" t="b">
        <v>1</v>
      </c>
      <c r="S284" t="s">
        <v>8266</v>
      </c>
      <c r="T284" t="s">
        <v>8271</v>
      </c>
    </row>
    <row r="285" spans="1:20" ht="28.55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 s="9">
        <f t="shared" si="21"/>
        <v>40695.207638888889</v>
      </c>
      <c r="L285">
        <v>1305219744</v>
      </c>
      <c r="M285" s="9">
        <f t="shared" si="22"/>
        <v>40675.71</v>
      </c>
      <c r="N285" s="13">
        <f t="shared" si="23"/>
        <v>19</v>
      </c>
      <c r="O285" t="b">
        <v>1</v>
      </c>
      <c r="P285">
        <v>202</v>
      </c>
      <c r="Q285" s="8">
        <f t="shared" si="24"/>
        <v>101.83</v>
      </c>
      <c r="R285" t="b">
        <v>1</v>
      </c>
      <c r="S285" t="s">
        <v>8266</v>
      </c>
      <c r="T285" t="s">
        <v>8271</v>
      </c>
    </row>
    <row r="286" spans="1:20" ht="42.8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 s="9">
        <f t="shared" si="21"/>
        <v>40929.738194444442</v>
      </c>
      <c r="L286">
        <v>1325007780</v>
      </c>
      <c r="M286" s="9">
        <f t="shared" si="22"/>
        <v>40904.738194444442</v>
      </c>
      <c r="N286" s="13">
        <f t="shared" si="23"/>
        <v>25</v>
      </c>
      <c r="O286" t="b">
        <v>1</v>
      </c>
      <c r="P286">
        <v>760</v>
      </c>
      <c r="Q286" s="8">
        <f t="shared" si="24"/>
        <v>55.07</v>
      </c>
      <c r="R286" t="b">
        <v>1</v>
      </c>
      <c r="S286" t="s">
        <v>8266</v>
      </c>
      <c r="T286" t="s">
        <v>8271</v>
      </c>
    </row>
    <row r="287" spans="1:20" ht="42.8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 s="9">
        <f t="shared" si="21"/>
        <v>41536.756111111114</v>
      </c>
      <c r="L287">
        <v>1377022128</v>
      </c>
      <c r="M287" s="9">
        <f t="shared" si="22"/>
        <v>41506.756111111114</v>
      </c>
      <c r="N287" s="13">
        <f t="shared" si="23"/>
        <v>30</v>
      </c>
      <c r="O287" t="b">
        <v>1</v>
      </c>
      <c r="P287">
        <v>563</v>
      </c>
      <c r="Q287" s="8">
        <f t="shared" si="24"/>
        <v>56.9</v>
      </c>
      <c r="R287" t="b">
        <v>1</v>
      </c>
      <c r="S287" t="s">
        <v>8266</v>
      </c>
      <c r="T287" t="s">
        <v>8271</v>
      </c>
    </row>
    <row r="288" spans="1:20" ht="42.8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 s="9">
        <f t="shared" si="21"/>
        <v>41358.774583333332</v>
      </c>
      <c r="L288">
        <v>1360352124</v>
      </c>
      <c r="M288" s="9">
        <f t="shared" si="22"/>
        <v>41313.816249999996</v>
      </c>
      <c r="N288" s="13">
        <f t="shared" si="23"/>
        <v>45</v>
      </c>
      <c r="O288" t="b">
        <v>1</v>
      </c>
      <c r="P288">
        <v>135</v>
      </c>
      <c r="Q288" s="8">
        <f t="shared" si="24"/>
        <v>121.28</v>
      </c>
      <c r="R288" t="b">
        <v>1</v>
      </c>
      <c r="S288" t="s">
        <v>8266</v>
      </c>
      <c r="T288" t="s">
        <v>8271</v>
      </c>
    </row>
    <row r="289" spans="1:20" ht="28.55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 s="9">
        <f t="shared" si="21"/>
        <v>41215.166666666664</v>
      </c>
      <c r="L289">
        <v>1349160018</v>
      </c>
      <c r="M289" s="9">
        <f t="shared" si="22"/>
        <v>41184.277986111112</v>
      </c>
      <c r="N289" s="13">
        <f t="shared" si="23"/>
        <v>31</v>
      </c>
      <c r="O289" t="b">
        <v>1</v>
      </c>
      <c r="P289">
        <v>290</v>
      </c>
      <c r="Q289" s="8">
        <f t="shared" si="24"/>
        <v>91.19</v>
      </c>
      <c r="R289" t="b">
        <v>1</v>
      </c>
      <c r="S289" t="s">
        <v>8266</v>
      </c>
      <c r="T289" t="s">
        <v>8271</v>
      </c>
    </row>
    <row r="290" spans="1:20" ht="57.1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 s="9">
        <f t="shared" si="21"/>
        <v>41086.168900462959</v>
      </c>
      <c r="L290">
        <v>1337659393</v>
      </c>
      <c r="M290" s="9">
        <f t="shared" si="22"/>
        <v>41051.168900462959</v>
      </c>
      <c r="N290" s="13">
        <f t="shared" si="23"/>
        <v>35</v>
      </c>
      <c r="O290" t="b">
        <v>1</v>
      </c>
      <c r="P290">
        <v>447</v>
      </c>
      <c r="Q290" s="8">
        <f t="shared" si="24"/>
        <v>115.45</v>
      </c>
      <c r="R290" t="b">
        <v>1</v>
      </c>
      <c r="S290" t="s">
        <v>8266</v>
      </c>
      <c r="T290" t="s">
        <v>8271</v>
      </c>
    </row>
    <row r="291" spans="1:20" ht="42.8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 s="9">
        <f t="shared" si="21"/>
        <v>41580.456412037034</v>
      </c>
      <c r="L291">
        <v>1380797834</v>
      </c>
      <c r="M291" s="9">
        <f t="shared" si="22"/>
        <v>41550.456412037034</v>
      </c>
      <c r="N291" s="13">
        <f t="shared" si="23"/>
        <v>30</v>
      </c>
      <c r="O291" t="b">
        <v>1</v>
      </c>
      <c r="P291">
        <v>232</v>
      </c>
      <c r="Q291" s="8">
        <f t="shared" si="24"/>
        <v>67.77</v>
      </c>
      <c r="R291" t="b">
        <v>1</v>
      </c>
      <c r="S291" t="s">
        <v>8266</v>
      </c>
      <c r="T291" t="s">
        <v>8271</v>
      </c>
    </row>
    <row r="292" spans="1:20" ht="28.5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 s="9">
        <f t="shared" si="21"/>
        <v>40576.332638888889</v>
      </c>
      <c r="L292">
        <v>1292316697</v>
      </c>
      <c r="M292" s="9">
        <f t="shared" si="22"/>
        <v>40526.36917824074</v>
      </c>
      <c r="N292" s="13">
        <f t="shared" si="23"/>
        <v>50</v>
      </c>
      <c r="O292" t="b">
        <v>1</v>
      </c>
      <c r="P292">
        <v>168</v>
      </c>
      <c r="Q292" s="8">
        <f t="shared" si="24"/>
        <v>28.58</v>
      </c>
      <c r="R292" t="b">
        <v>1</v>
      </c>
      <c r="S292" t="s">
        <v>8266</v>
      </c>
      <c r="T292" t="s">
        <v>8271</v>
      </c>
    </row>
    <row r="293" spans="1:20" ht="42.8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 s="9">
        <f t="shared" si="21"/>
        <v>41395.000694444447</v>
      </c>
      <c r="L293">
        <v>1365791246</v>
      </c>
      <c r="M293" s="9">
        <f t="shared" si="22"/>
        <v>41376.769050925926</v>
      </c>
      <c r="N293" s="13">
        <f t="shared" si="23"/>
        <v>18</v>
      </c>
      <c r="O293" t="b">
        <v>1</v>
      </c>
      <c r="P293">
        <v>128</v>
      </c>
      <c r="Q293" s="8">
        <f t="shared" si="24"/>
        <v>46.88</v>
      </c>
      <c r="R293" t="b">
        <v>1</v>
      </c>
      <c r="S293" t="s">
        <v>8266</v>
      </c>
      <c r="T293" t="s">
        <v>8271</v>
      </c>
    </row>
    <row r="294" spans="1:20" ht="57.1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 s="9">
        <f t="shared" si="21"/>
        <v>40845.165972222225</v>
      </c>
      <c r="L294">
        <v>1317064599</v>
      </c>
      <c r="M294" s="9">
        <f t="shared" si="22"/>
        <v>40812.803229166668</v>
      </c>
      <c r="N294" s="13">
        <f t="shared" si="23"/>
        <v>32</v>
      </c>
      <c r="O294" t="b">
        <v>1</v>
      </c>
      <c r="P294">
        <v>493</v>
      </c>
      <c r="Q294" s="8">
        <f t="shared" si="24"/>
        <v>154.41999999999999</v>
      </c>
      <c r="R294" t="b">
        <v>1</v>
      </c>
      <c r="S294" t="s">
        <v>8266</v>
      </c>
      <c r="T294" t="s">
        <v>8271</v>
      </c>
    </row>
    <row r="295" spans="1:20" ht="42.8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 s="9">
        <f t="shared" si="21"/>
        <v>41749.667986111112</v>
      </c>
      <c r="L295">
        <v>1395417714</v>
      </c>
      <c r="M295" s="9">
        <f t="shared" si="22"/>
        <v>41719.667986111112</v>
      </c>
      <c r="N295" s="13">
        <f t="shared" si="23"/>
        <v>30</v>
      </c>
      <c r="O295" t="b">
        <v>1</v>
      </c>
      <c r="P295">
        <v>131</v>
      </c>
      <c r="Q295" s="8">
        <f t="shared" si="24"/>
        <v>201.22</v>
      </c>
      <c r="R295" t="b">
        <v>1</v>
      </c>
      <c r="S295" t="s">
        <v>8266</v>
      </c>
      <c r="T295" t="s">
        <v>8271</v>
      </c>
    </row>
    <row r="296" spans="1:20" ht="71.349999999999994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 s="9">
        <f t="shared" si="21"/>
        <v>40378.666666666664</v>
      </c>
      <c r="L296">
        <v>1276480894</v>
      </c>
      <c r="M296" s="9">
        <f t="shared" si="22"/>
        <v>40343.084421296298</v>
      </c>
      <c r="N296" s="13">
        <f t="shared" si="23"/>
        <v>36</v>
      </c>
      <c r="O296" t="b">
        <v>1</v>
      </c>
      <c r="P296">
        <v>50</v>
      </c>
      <c r="Q296" s="8">
        <f t="shared" si="24"/>
        <v>100</v>
      </c>
      <c r="R296" t="b">
        <v>1</v>
      </c>
      <c r="S296" t="s">
        <v>8266</v>
      </c>
      <c r="T296" t="s">
        <v>8271</v>
      </c>
    </row>
    <row r="297" spans="1:20" ht="42.8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 s="9">
        <f t="shared" si="21"/>
        <v>41579</v>
      </c>
      <c r="L297">
        <v>1378080409</v>
      </c>
      <c r="M297" s="9">
        <f t="shared" si="22"/>
        <v>41519.004733796297</v>
      </c>
      <c r="N297" s="13">
        <f t="shared" si="23"/>
        <v>60</v>
      </c>
      <c r="O297" t="b">
        <v>1</v>
      </c>
      <c r="P297">
        <v>665</v>
      </c>
      <c r="Q297" s="8">
        <f t="shared" si="24"/>
        <v>100.08</v>
      </c>
      <c r="R297" t="b">
        <v>1</v>
      </c>
      <c r="S297" t="s">
        <v>8266</v>
      </c>
      <c r="T297" t="s">
        <v>8271</v>
      </c>
    </row>
    <row r="298" spans="1:20" ht="42.8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 s="9">
        <f t="shared" si="21"/>
        <v>41159.475497685184</v>
      </c>
      <c r="L298">
        <v>1344857083</v>
      </c>
      <c r="M298" s="9">
        <f t="shared" si="22"/>
        <v>41134.475497685184</v>
      </c>
      <c r="N298" s="13">
        <f t="shared" si="23"/>
        <v>25</v>
      </c>
      <c r="O298" t="b">
        <v>1</v>
      </c>
      <c r="P298">
        <v>129</v>
      </c>
      <c r="Q298" s="8">
        <f t="shared" si="24"/>
        <v>230.09</v>
      </c>
      <c r="R298" t="b">
        <v>1</v>
      </c>
      <c r="S298" t="s">
        <v>8266</v>
      </c>
      <c r="T298" t="s">
        <v>8271</v>
      </c>
    </row>
    <row r="299" spans="1:20" ht="42.8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 s="9">
        <f t="shared" si="21"/>
        <v>42125.165972222225</v>
      </c>
      <c r="L299">
        <v>1427390901</v>
      </c>
      <c r="M299" s="9">
        <f t="shared" si="22"/>
        <v>42089.72802083334</v>
      </c>
      <c r="N299" s="13">
        <f t="shared" si="23"/>
        <v>35</v>
      </c>
      <c r="O299" t="b">
        <v>1</v>
      </c>
      <c r="P299">
        <v>142</v>
      </c>
      <c r="Q299" s="8">
        <f t="shared" si="24"/>
        <v>141.75</v>
      </c>
      <c r="R299" t="b">
        <v>1</v>
      </c>
      <c r="S299" t="s">
        <v>8266</v>
      </c>
      <c r="T299" t="s">
        <v>8271</v>
      </c>
    </row>
    <row r="300" spans="1:20" ht="28.55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 s="9">
        <f t="shared" si="21"/>
        <v>41768.875</v>
      </c>
      <c r="L300">
        <v>1394536048</v>
      </c>
      <c r="M300" s="9">
        <f t="shared" si="22"/>
        <v>41709.463518518518</v>
      </c>
      <c r="N300" s="13">
        <f t="shared" si="23"/>
        <v>59</v>
      </c>
      <c r="O300" t="b">
        <v>1</v>
      </c>
      <c r="P300">
        <v>2436</v>
      </c>
      <c r="Q300" s="8">
        <f t="shared" si="24"/>
        <v>56.34</v>
      </c>
      <c r="R300" t="b">
        <v>1</v>
      </c>
      <c r="S300" t="s">
        <v>8266</v>
      </c>
      <c r="T300" t="s">
        <v>8271</v>
      </c>
    </row>
    <row r="301" spans="1:20" ht="57.1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 s="9">
        <f t="shared" si="21"/>
        <v>40499.266898148147</v>
      </c>
      <c r="L301">
        <v>1287379460</v>
      </c>
      <c r="M301" s="9">
        <f t="shared" si="22"/>
        <v>40469.225231481483</v>
      </c>
      <c r="N301" s="13">
        <f t="shared" si="23"/>
        <v>30</v>
      </c>
      <c r="O301" t="b">
        <v>1</v>
      </c>
      <c r="P301">
        <v>244</v>
      </c>
      <c r="Q301" s="8">
        <f t="shared" si="24"/>
        <v>73.34</v>
      </c>
      <c r="R301" t="b">
        <v>1</v>
      </c>
      <c r="S301" t="s">
        <v>8266</v>
      </c>
      <c r="T301" t="s">
        <v>8271</v>
      </c>
    </row>
    <row r="302" spans="1:20" ht="42.8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 s="9">
        <f t="shared" si="21"/>
        <v>40657.959930555553</v>
      </c>
      <c r="L302">
        <v>1301007738</v>
      </c>
      <c r="M302" s="9">
        <f t="shared" si="22"/>
        <v>40626.959930555553</v>
      </c>
      <c r="N302" s="13">
        <f t="shared" si="23"/>
        <v>31</v>
      </c>
      <c r="O302" t="b">
        <v>1</v>
      </c>
      <c r="P302">
        <v>298</v>
      </c>
      <c r="Q302" s="8">
        <f t="shared" si="24"/>
        <v>85.34</v>
      </c>
      <c r="R302" t="b">
        <v>1</v>
      </c>
      <c r="S302" t="s">
        <v>8266</v>
      </c>
      <c r="T302" t="s">
        <v>8271</v>
      </c>
    </row>
    <row r="303" spans="1:20" ht="42.8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 s="9">
        <f t="shared" si="21"/>
        <v>41352.696006944447</v>
      </c>
      <c r="L303">
        <v>1360258935</v>
      </c>
      <c r="M303" s="9">
        <f t="shared" si="22"/>
        <v>41312.737673611111</v>
      </c>
      <c r="N303" s="13">
        <f t="shared" si="23"/>
        <v>40</v>
      </c>
      <c r="O303" t="b">
        <v>1</v>
      </c>
      <c r="P303">
        <v>251</v>
      </c>
      <c r="Q303" s="8">
        <f t="shared" si="24"/>
        <v>61.5</v>
      </c>
      <c r="R303" t="b">
        <v>1</v>
      </c>
      <c r="S303" t="s">
        <v>8266</v>
      </c>
      <c r="T303" t="s">
        <v>8271</v>
      </c>
    </row>
    <row r="304" spans="1:20" ht="57.1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 s="9">
        <f t="shared" si="21"/>
        <v>40963.856921296298</v>
      </c>
      <c r="L304">
        <v>1327523638</v>
      </c>
      <c r="M304" s="9">
        <f t="shared" si="22"/>
        <v>40933.856921296298</v>
      </c>
      <c r="N304" s="13">
        <f t="shared" si="23"/>
        <v>30</v>
      </c>
      <c r="O304" t="b">
        <v>1</v>
      </c>
      <c r="P304">
        <v>108</v>
      </c>
      <c r="Q304" s="8">
        <f t="shared" si="24"/>
        <v>93.02</v>
      </c>
      <c r="R304" t="b">
        <v>1</v>
      </c>
      <c r="S304" t="s">
        <v>8266</v>
      </c>
      <c r="T304" t="s">
        <v>8271</v>
      </c>
    </row>
    <row r="305" spans="1:20" ht="42.8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 s="9">
        <f t="shared" si="21"/>
        <v>41062.071134259262</v>
      </c>
      <c r="L305">
        <v>1336009346</v>
      </c>
      <c r="M305" s="9">
        <f t="shared" si="22"/>
        <v>41032.071134259262</v>
      </c>
      <c r="N305" s="13">
        <f t="shared" si="23"/>
        <v>30</v>
      </c>
      <c r="O305" t="b">
        <v>1</v>
      </c>
      <c r="P305">
        <v>82</v>
      </c>
      <c r="Q305" s="8">
        <f t="shared" si="24"/>
        <v>50.29</v>
      </c>
      <c r="R305" t="b">
        <v>1</v>
      </c>
      <c r="S305" t="s">
        <v>8266</v>
      </c>
      <c r="T305" t="s">
        <v>8271</v>
      </c>
    </row>
    <row r="306" spans="1:20" ht="28.55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 s="9">
        <f t="shared" si="21"/>
        <v>41153.083333333336</v>
      </c>
      <c r="L306">
        <v>1343096197</v>
      </c>
      <c r="M306" s="9">
        <f t="shared" si="22"/>
        <v>41114.094872685186</v>
      </c>
      <c r="N306" s="13">
        <f t="shared" si="23"/>
        <v>39</v>
      </c>
      <c r="O306" t="b">
        <v>1</v>
      </c>
      <c r="P306">
        <v>74</v>
      </c>
      <c r="Q306" s="8">
        <f t="shared" si="24"/>
        <v>106.43</v>
      </c>
      <c r="R306" t="b">
        <v>1</v>
      </c>
      <c r="S306" t="s">
        <v>8266</v>
      </c>
      <c r="T306" t="s">
        <v>8271</v>
      </c>
    </row>
    <row r="307" spans="1:20" ht="42.8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 s="9">
        <f t="shared" si="21"/>
        <v>40978.630196759259</v>
      </c>
      <c r="L307">
        <v>1328800049</v>
      </c>
      <c r="M307" s="9">
        <f t="shared" si="22"/>
        <v>40948.630196759259</v>
      </c>
      <c r="N307" s="13">
        <f t="shared" si="23"/>
        <v>30</v>
      </c>
      <c r="O307" t="b">
        <v>1</v>
      </c>
      <c r="P307">
        <v>189</v>
      </c>
      <c r="Q307" s="8">
        <f t="shared" si="24"/>
        <v>51.72</v>
      </c>
      <c r="R307" t="b">
        <v>1</v>
      </c>
      <c r="S307" t="s">
        <v>8266</v>
      </c>
      <c r="T307" t="s">
        <v>8271</v>
      </c>
    </row>
    <row r="308" spans="1:20" ht="28.55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 s="9">
        <f t="shared" si="21"/>
        <v>41353.795520833337</v>
      </c>
      <c r="L308">
        <v>1362081933</v>
      </c>
      <c r="M308" s="9">
        <f t="shared" si="22"/>
        <v>41333.837187500001</v>
      </c>
      <c r="N308" s="13">
        <f t="shared" si="23"/>
        <v>20</v>
      </c>
      <c r="O308" t="b">
        <v>1</v>
      </c>
      <c r="P308">
        <v>80</v>
      </c>
      <c r="Q308" s="8">
        <f t="shared" si="24"/>
        <v>36.61</v>
      </c>
      <c r="R308" t="b">
        <v>1</v>
      </c>
      <c r="S308" t="s">
        <v>8266</v>
      </c>
      <c r="T308" t="s">
        <v>8271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 s="9">
        <f t="shared" si="21"/>
        <v>41312.944456018515</v>
      </c>
      <c r="L309">
        <v>1357684801</v>
      </c>
      <c r="M309" s="9">
        <f t="shared" si="22"/>
        <v>41282.944456018515</v>
      </c>
      <c r="N309" s="13">
        <f t="shared" si="23"/>
        <v>30</v>
      </c>
      <c r="O309" t="b">
        <v>1</v>
      </c>
      <c r="P309">
        <v>576</v>
      </c>
      <c r="Q309" s="8">
        <f t="shared" si="24"/>
        <v>42.52</v>
      </c>
      <c r="R309" t="b">
        <v>1</v>
      </c>
      <c r="S309" t="s">
        <v>8266</v>
      </c>
      <c r="T309" t="s">
        <v>8271</v>
      </c>
    </row>
    <row r="310" spans="1:20" ht="42.8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 s="9">
        <f t="shared" si="21"/>
        <v>40612.694560185184</v>
      </c>
      <c r="L310">
        <v>1295887210</v>
      </c>
      <c r="M310" s="9">
        <f t="shared" si="22"/>
        <v>40567.694560185184</v>
      </c>
      <c r="N310" s="13">
        <f t="shared" si="23"/>
        <v>45</v>
      </c>
      <c r="O310" t="b">
        <v>1</v>
      </c>
      <c r="P310">
        <v>202</v>
      </c>
      <c r="Q310" s="8">
        <f t="shared" si="24"/>
        <v>62.71</v>
      </c>
      <c r="R310" t="b">
        <v>1</v>
      </c>
      <c r="S310" t="s">
        <v>8266</v>
      </c>
      <c r="T310" t="s">
        <v>8271</v>
      </c>
    </row>
    <row r="311" spans="1:20" ht="42.8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 s="9">
        <f t="shared" si="21"/>
        <v>41155.751550925925</v>
      </c>
      <c r="L311">
        <v>1344880934</v>
      </c>
      <c r="M311" s="9">
        <f t="shared" si="22"/>
        <v>41134.751550925925</v>
      </c>
      <c r="N311" s="13">
        <f t="shared" si="23"/>
        <v>21</v>
      </c>
      <c r="O311" t="b">
        <v>1</v>
      </c>
      <c r="P311">
        <v>238</v>
      </c>
      <c r="Q311" s="8">
        <f t="shared" si="24"/>
        <v>89.96</v>
      </c>
      <c r="R311" t="b">
        <v>1</v>
      </c>
      <c r="S311" t="s">
        <v>8266</v>
      </c>
      <c r="T311" t="s">
        <v>8271</v>
      </c>
    </row>
    <row r="312" spans="1:20" ht="42.8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 s="9">
        <f t="shared" si="21"/>
        <v>40836.083333333336</v>
      </c>
      <c r="L312">
        <v>1317788623</v>
      </c>
      <c r="M312" s="9">
        <f t="shared" si="22"/>
        <v>40821.183136574073</v>
      </c>
      <c r="N312" s="13">
        <f t="shared" si="23"/>
        <v>15</v>
      </c>
      <c r="O312" t="b">
        <v>1</v>
      </c>
      <c r="P312">
        <v>36</v>
      </c>
      <c r="Q312" s="8">
        <f t="shared" si="24"/>
        <v>28.92</v>
      </c>
      <c r="R312" t="b">
        <v>1</v>
      </c>
      <c r="S312" t="s">
        <v>8266</v>
      </c>
      <c r="T312" t="s">
        <v>8271</v>
      </c>
    </row>
    <row r="313" spans="1:20" ht="42.8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 s="9">
        <f t="shared" si="21"/>
        <v>40909.332638888889</v>
      </c>
      <c r="L313">
        <v>1321852592</v>
      </c>
      <c r="M313" s="9">
        <f t="shared" si="22"/>
        <v>40868.219814814816</v>
      </c>
      <c r="N313" s="13">
        <f t="shared" si="23"/>
        <v>41</v>
      </c>
      <c r="O313" t="b">
        <v>1</v>
      </c>
      <c r="P313">
        <v>150</v>
      </c>
      <c r="Q313" s="8">
        <f t="shared" si="24"/>
        <v>138.80000000000001</v>
      </c>
      <c r="R313" t="b">
        <v>1</v>
      </c>
      <c r="S313" t="s">
        <v>8266</v>
      </c>
      <c r="T313" t="s">
        <v>8271</v>
      </c>
    </row>
    <row r="314" spans="1:20" ht="57.1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 s="9">
        <f t="shared" si="21"/>
        <v>41378.877685185187</v>
      </c>
      <c r="L314">
        <v>1363381432</v>
      </c>
      <c r="M314" s="9">
        <f t="shared" si="22"/>
        <v>41348.877685185187</v>
      </c>
      <c r="N314" s="13">
        <f t="shared" si="23"/>
        <v>30</v>
      </c>
      <c r="O314" t="b">
        <v>1</v>
      </c>
      <c r="P314">
        <v>146</v>
      </c>
      <c r="Q314" s="8">
        <f t="shared" si="24"/>
        <v>61.3</v>
      </c>
      <c r="R314" t="b">
        <v>1</v>
      </c>
      <c r="S314" t="s">
        <v>8266</v>
      </c>
      <c r="T314" t="s">
        <v>8271</v>
      </c>
    </row>
    <row r="315" spans="1:20" ht="57.1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 s="9">
        <f t="shared" si="21"/>
        <v>40401.665972222225</v>
      </c>
      <c r="L315">
        <v>1277702894</v>
      </c>
      <c r="M315" s="9">
        <f t="shared" si="22"/>
        <v>40357.227939814817</v>
      </c>
      <c r="N315" s="13">
        <f t="shared" si="23"/>
        <v>44</v>
      </c>
      <c r="O315" t="b">
        <v>1</v>
      </c>
      <c r="P315">
        <v>222</v>
      </c>
      <c r="Q315" s="8">
        <f t="shared" si="24"/>
        <v>80.2</v>
      </c>
      <c r="R315" t="b">
        <v>1</v>
      </c>
      <c r="S315" t="s">
        <v>8266</v>
      </c>
      <c r="T315" t="s">
        <v>8271</v>
      </c>
    </row>
    <row r="316" spans="1:20" ht="42.8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 s="9">
        <f t="shared" si="21"/>
        <v>41334.833194444444</v>
      </c>
      <c r="L316">
        <v>1359575988</v>
      </c>
      <c r="M316" s="9">
        <f t="shared" si="22"/>
        <v>41304.833194444444</v>
      </c>
      <c r="N316" s="13">
        <f t="shared" si="23"/>
        <v>30</v>
      </c>
      <c r="O316" t="b">
        <v>1</v>
      </c>
      <c r="P316">
        <v>120</v>
      </c>
      <c r="Q316" s="8">
        <f t="shared" si="24"/>
        <v>32.1</v>
      </c>
      <c r="R316" t="b">
        <v>1</v>
      </c>
      <c r="S316" t="s">
        <v>8266</v>
      </c>
      <c r="T316" t="s">
        <v>8271</v>
      </c>
    </row>
    <row r="317" spans="1:20" ht="42.8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 s="9">
        <f t="shared" si="21"/>
        <v>41143.77238425926</v>
      </c>
      <c r="L317">
        <v>1343068334</v>
      </c>
      <c r="M317" s="9">
        <f t="shared" si="22"/>
        <v>41113.77238425926</v>
      </c>
      <c r="N317" s="13">
        <f t="shared" si="23"/>
        <v>30</v>
      </c>
      <c r="O317" t="b">
        <v>1</v>
      </c>
      <c r="P317">
        <v>126</v>
      </c>
      <c r="Q317" s="8">
        <f t="shared" si="24"/>
        <v>200.89</v>
      </c>
      <c r="R317" t="b">
        <v>1</v>
      </c>
      <c r="S317" t="s">
        <v>8266</v>
      </c>
      <c r="T317" t="s">
        <v>8271</v>
      </c>
    </row>
    <row r="318" spans="1:20" ht="28.5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 s="9">
        <f t="shared" si="21"/>
        <v>41984.207638888889</v>
      </c>
      <c r="L318">
        <v>1415398197</v>
      </c>
      <c r="M318" s="9">
        <f t="shared" si="22"/>
        <v>41950.923576388886</v>
      </c>
      <c r="N318" s="13">
        <f t="shared" si="23"/>
        <v>33</v>
      </c>
      <c r="O318" t="b">
        <v>1</v>
      </c>
      <c r="P318">
        <v>158</v>
      </c>
      <c r="Q318" s="8">
        <f t="shared" si="24"/>
        <v>108.01</v>
      </c>
      <c r="R318" t="b">
        <v>1</v>
      </c>
      <c r="S318" t="s">
        <v>8266</v>
      </c>
      <c r="T318" t="s">
        <v>8271</v>
      </c>
    </row>
    <row r="319" spans="1:20" ht="42.8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 s="9">
        <f t="shared" si="21"/>
        <v>41619.676886574074</v>
      </c>
      <c r="L319">
        <v>1384186483</v>
      </c>
      <c r="M319" s="9">
        <f t="shared" si="22"/>
        <v>41589.676886574074</v>
      </c>
      <c r="N319" s="13">
        <f t="shared" si="23"/>
        <v>30</v>
      </c>
      <c r="O319" t="b">
        <v>1</v>
      </c>
      <c r="P319">
        <v>316</v>
      </c>
      <c r="Q319" s="8">
        <f t="shared" si="24"/>
        <v>95.7</v>
      </c>
      <c r="R319" t="b">
        <v>1</v>
      </c>
      <c r="S319" t="s">
        <v>8266</v>
      </c>
      <c r="T319" t="s">
        <v>8271</v>
      </c>
    </row>
    <row r="320" spans="1:20" ht="42.8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 s="9">
        <f t="shared" si="21"/>
        <v>41359.997118055559</v>
      </c>
      <c r="L320">
        <v>1361753751</v>
      </c>
      <c r="M320" s="9">
        <f t="shared" si="22"/>
        <v>41330.038784722223</v>
      </c>
      <c r="N320" s="13">
        <f t="shared" si="23"/>
        <v>30</v>
      </c>
      <c r="O320" t="b">
        <v>1</v>
      </c>
      <c r="P320">
        <v>284</v>
      </c>
      <c r="Q320" s="8">
        <f t="shared" si="24"/>
        <v>49.88</v>
      </c>
      <c r="R320" t="b">
        <v>1</v>
      </c>
      <c r="S320" t="s">
        <v>8266</v>
      </c>
      <c r="T320" t="s">
        <v>8271</v>
      </c>
    </row>
    <row r="321" spans="1:20" ht="57.1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 s="9">
        <f t="shared" si="21"/>
        <v>40211.332638888889</v>
      </c>
      <c r="L321">
        <v>1257538029</v>
      </c>
      <c r="M321" s="9">
        <f t="shared" si="22"/>
        <v>40123.83829861111</v>
      </c>
      <c r="N321" s="13">
        <f t="shared" si="23"/>
        <v>87</v>
      </c>
      <c r="O321" t="b">
        <v>1</v>
      </c>
      <c r="P321">
        <v>51</v>
      </c>
      <c r="Q321" s="8">
        <f t="shared" si="24"/>
        <v>110.47</v>
      </c>
      <c r="R321" t="b">
        <v>1</v>
      </c>
      <c r="S321" t="s">
        <v>8266</v>
      </c>
      <c r="T321" t="s">
        <v>8271</v>
      </c>
    </row>
    <row r="322" spans="1:20" ht="42.8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>
        <f t="shared" ref="F322:F385" si="25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 s="9">
        <f t="shared" si="21"/>
        <v>42360.958333333328</v>
      </c>
      <c r="L322">
        <v>1448284433</v>
      </c>
      <c r="M322" s="9">
        <f t="shared" si="22"/>
        <v>42331.551307870366</v>
      </c>
      <c r="N322" s="13">
        <f t="shared" si="23"/>
        <v>29</v>
      </c>
      <c r="O322" t="b">
        <v>1</v>
      </c>
      <c r="P322">
        <v>158</v>
      </c>
      <c r="Q322" s="8">
        <f t="shared" si="24"/>
        <v>134.91</v>
      </c>
      <c r="R322" t="b">
        <v>1</v>
      </c>
      <c r="S322" t="s">
        <v>8266</v>
      </c>
      <c r="T322" t="s">
        <v>8271</v>
      </c>
    </row>
    <row r="323" spans="1:20" ht="42.8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>
        <f t="shared" si="25"/>
        <v>103</v>
      </c>
      <c r="G323" t="s">
        <v>8218</v>
      </c>
      <c r="H323" t="s">
        <v>8235</v>
      </c>
      <c r="I323" t="s">
        <v>8248</v>
      </c>
      <c r="J323">
        <v>1478605386</v>
      </c>
      <c r="K323" s="9">
        <f t="shared" ref="K323:K386" si="26">(((J323/60)/60)/24)+DATE(1970,1,1)</f>
        <v>42682.488263888896</v>
      </c>
      <c r="L323">
        <v>1475577786</v>
      </c>
      <c r="M323" s="9">
        <f t="shared" ref="M323:M386" si="27">(((L323/60)/60)/24)+DATE(1970,1,1)</f>
        <v>42647.446597222224</v>
      </c>
      <c r="N323" s="13">
        <f t="shared" ref="N323:N386" si="28">ROUND(K323-M323,0)</f>
        <v>35</v>
      </c>
      <c r="O323" t="b">
        <v>1</v>
      </c>
      <c r="P323">
        <v>337</v>
      </c>
      <c r="Q323" s="8">
        <f t="shared" ref="Q323:Q386" si="29">IFERROR(ROUND(E323/P323,2),0)</f>
        <v>106.62</v>
      </c>
      <c r="R323" t="b">
        <v>1</v>
      </c>
      <c r="S323" t="s">
        <v>8266</v>
      </c>
      <c r="T323" t="s">
        <v>8271</v>
      </c>
    </row>
    <row r="324" spans="1:20" ht="42.8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 s="9">
        <f t="shared" si="26"/>
        <v>42503.57</v>
      </c>
      <c r="L324">
        <v>1460554848</v>
      </c>
      <c r="M324" s="9">
        <f t="shared" si="27"/>
        <v>42473.57</v>
      </c>
      <c r="N324" s="13">
        <f t="shared" si="28"/>
        <v>30</v>
      </c>
      <c r="O324" t="b">
        <v>1</v>
      </c>
      <c r="P324">
        <v>186</v>
      </c>
      <c r="Q324" s="8">
        <f t="shared" si="29"/>
        <v>145.04</v>
      </c>
      <c r="R324" t="b">
        <v>1</v>
      </c>
      <c r="S324" t="s">
        <v>8266</v>
      </c>
      <c r="T324" t="s">
        <v>8271</v>
      </c>
    </row>
    <row r="325" spans="1:20" ht="42.8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 s="9">
        <f t="shared" si="26"/>
        <v>42725.332638888889</v>
      </c>
      <c r="L325">
        <v>1479886966</v>
      </c>
      <c r="M325" s="9">
        <f t="shared" si="27"/>
        <v>42697.32136574074</v>
      </c>
      <c r="N325" s="13">
        <f t="shared" si="28"/>
        <v>28</v>
      </c>
      <c r="O325" t="b">
        <v>1</v>
      </c>
      <c r="P325">
        <v>58</v>
      </c>
      <c r="Q325" s="8">
        <f t="shared" si="29"/>
        <v>114.59</v>
      </c>
      <c r="R325" t="b">
        <v>1</v>
      </c>
      <c r="S325" t="s">
        <v>8266</v>
      </c>
      <c r="T325" t="s">
        <v>8271</v>
      </c>
    </row>
    <row r="326" spans="1:20" ht="42.8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 s="9">
        <f t="shared" si="26"/>
        <v>42217.626250000001</v>
      </c>
      <c r="L326">
        <v>1435590108</v>
      </c>
      <c r="M326" s="9">
        <f t="shared" si="27"/>
        <v>42184.626250000001</v>
      </c>
      <c r="N326" s="13">
        <f t="shared" si="28"/>
        <v>33</v>
      </c>
      <c r="O326" t="b">
        <v>1</v>
      </c>
      <c r="P326">
        <v>82</v>
      </c>
      <c r="Q326" s="8">
        <f t="shared" si="29"/>
        <v>105.32</v>
      </c>
      <c r="R326" t="b">
        <v>1</v>
      </c>
      <c r="S326" t="s">
        <v>8266</v>
      </c>
      <c r="T326" t="s">
        <v>8271</v>
      </c>
    </row>
    <row r="327" spans="1:20" ht="42.8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 s="9">
        <f t="shared" si="26"/>
        <v>42724.187881944439</v>
      </c>
      <c r="L327">
        <v>1479184233</v>
      </c>
      <c r="M327" s="9">
        <f t="shared" si="27"/>
        <v>42689.187881944439</v>
      </c>
      <c r="N327" s="13">
        <f t="shared" si="28"/>
        <v>35</v>
      </c>
      <c r="O327" t="b">
        <v>1</v>
      </c>
      <c r="P327">
        <v>736</v>
      </c>
      <c r="Q327" s="8">
        <f t="shared" si="29"/>
        <v>70.92</v>
      </c>
      <c r="R327" t="b">
        <v>1</v>
      </c>
      <c r="S327" t="s">
        <v>8266</v>
      </c>
      <c r="T327" t="s">
        <v>8271</v>
      </c>
    </row>
    <row r="328" spans="1:20" ht="42.8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 s="9">
        <f t="shared" si="26"/>
        <v>42808.956250000003</v>
      </c>
      <c r="L328">
        <v>1486625606</v>
      </c>
      <c r="M328" s="9">
        <f t="shared" si="27"/>
        <v>42775.314884259264</v>
      </c>
      <c r="N328" s="13">
        <f t="shared" si="28"/>
        <v>34</v>
      </c>
      <c r="O328" t="b">
        <v>1</v>
      </c>
      <c r="P328">
        <v>1151</v>
      </c>
      <c r="Q328" s="8">
        <f t="shared" si="29"/>
        <v>147.16999999999999</v>
      </c>
      <c r="R328" t="b">
        <v>1</v>
      </c>
      <c r="S328" t="s">
        <v>8266</v>
      </c>
      <c r="T328" t="s">
        <v>8271</v>
      </c>
    </row>
    <row r="329" spans="1:20" ht="42.8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 s="9">
        <f t="shared" si="26"/>
        <v>42085.333333333328</v>
      </c>
      <c r="L329">
        <v>1424669929</v>
      </c>
      <c r="M329" s="9">
        <f t="shared" si="27"/>
        <v>42058.235289351855</v>
      </c>
      <c r="N329" s="13">
        <f t="shared" si="28"/>
        <v>27</v>
      </c>
      <c r="O329" t="b">
        <v>1</v>
      </c>
      <c r="P329">
        <v>34</v>
      </c>
      <c r="Q329" s="8">
        <f t="shared" si="29"/>
        <v>160.47</v>
      </c>
      <c r="R329" t="b">
        <v>1</v>
      </c>
      <c r="S329" t="s">
        <v>8266</v>
      </c>
      <c r="T329" t="s">
        <v>8271</v>
      </c>
    </row>
    <row r="330" spans="1:20" ht="42.8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 s="9">
        <f t="shared" si="26"/>
        <v>42309.166666666672</v>
      </c>
      <c r="L330">
        <v>1443739388</v>
      </c>
      <c r="M330" s="9">
        <f t="shared" si="27"/>
        <v>42278.946620370371</v>
      </c>
      <c r="N330" s="13">
        <f t="shared" si="28"/>
        <v>30</v>
      </c>
      <c r="O330" t="b">
        <v>1</v>
      </c>
      <c r="P330">
        <v>498</v>
      </c>
      <c r="Q330" s="8">
        <f t="shared" si="29"/>
        <v>156.05000000000001</v>
      </c>
      <c r="R330" t="b">
        <v>1</v>
      </c>
      <c r="S330" t="s">
        <v>8266</v>
      </c>
      <c r="T330" t="s">
        <v>8271</v>
      </c>
    </row>
    <row r="331" spans="1:20" ht="42.8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 s="9">
        <f t="shared" si="26"/>
        <v>42315.166666666672</v>
      </c>
      <c r="L331">
        <v>1444821127</v>
      </c>
      <c r="M331" s="9">
        <f t="shared" si="27"/>
        <v>42291.46674768519</v>
      </c>
      <c r="N331" s="13">
        <f t="shared" si="28"/>
        <v>24</v>
      </c>
      <c r="O331" t="b">
        <v>1</v>
      </c>
      <c r="P331">
        <v>167</v>
      </c>
      <c r="Q331" s="8">
        <f t="shared" si="29"/>
        <v>63.17</v>
      </c>
      <c r="R331" t="b">
        <v>1</v>
      </c>
      <c r="S331" t="s">
        <v>8266</v>
      </c>
      <c r="T331" t="s">
        <v>8271</v>
      </c>
    </row>
    <row r="332" spans="1:20" ht="42.8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 s="9">
        <f t="shared" si="26"/>
        <v>41411.165972222225</v>
      </c>
      <c r="L332">
        <v>1366028563</v>
      </c>
      <c r="M332" s="9">
        <f t="shared" si="27"/>
        <v>41379.515775462962</v>
      </c>
      <c r="N332" s="13">
        <f t="shared" si="28"/>
        <v>32</v>
      </c>
      <c r="O332" t="b">
        <v>1</v>
      </c>
      <c r="P332">
        <v>340</v>
      </c>
      <c r="Q332" s="8">
        <f t="shared" si="29"/>
        <v>104.82</v>
      </c>
      <c r="R332" t="b">
        <v>1</v>
      </c>
      <c r="S332" t="s">
        <v>8266</v>
      </c>
      <c r="T332" t="s">
        <v>8271</v>
      </c>
    </row>
    <row r="333" spans="1:20" ht="42.8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 s="9">
        <f t="shared" si="26"/>
        <v>42538.581412037034</v>
      </c>
      <c r="L333">
        <v>1463493434</v>
      </c>
      <c r="M333" s="9">
        <f t="shared" si="27"/>
        <v>42507.581412037034</v>
      </c>
      <c r="N333" s="13">
        <f t="shared" si="28"/>
        <v>31</v>
      </c>
      <c r="O333" t="b">
        <v>1</v>
      </c>
      <c r="P333">
        <v>438</v>
      </c>
      <c r="Q333" s="8">
        <f t="shared" si="29"/>
        <v>97.36</v>
      </c>
      <c r="R333" t="b">
        <v>1</v>
      </c>
      <c r="S333" t="s">
        <v>8266</v>
      </c>
      <c r="T333" t="s">
        <v>8271</v>
      </c>
    </row>
    <row r="334" spans="1:20" ht="42.8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 s="9">
        <f t="shared" si="26"/>
        <v>42305.333333333328</v>
      </c>
      <c r="L334">
        <v>1442420377</v>
      </c>
      <c r="M334" s="9">
        <f t="shared" si="27"/>
        <v>42263.680289351847</v>
      </c>
      <c r="N334" s="13">
        <f t="shared" si="28"/>
        <v>42</v>
      </c>
      <c r="O334" t="b">
        <v>1</v>
      </c>
      <c r="P334">
        <v>555</v>
      </c>
      <c r="Q334" s="8">
        <f t="shared" si="29"/>
        <v>203.63</v>
      </c>
      <c r="R334" t="b">
        <v>1</v>
      </c>
      <c r="S334" t="s">
        <v>8266</v>
      </c>
      <c r="T334" t="s">
        <v>8271</v>
      </c>
    </row>
    <row r="335" spans="1:20" ht="42.8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 s="9">
        <f t="shared" si="26"/>
        <v>42467.59480324074</v>
      </c>
      <c r="L335">
        <v>1457450191</v>
      </c>
      <c r="M335" s="9">
        <f t="shared" si="27"/>
        <v>42437.636469907404</v>
      </c>
      <c r="N335" s="13">
        <f t="shared" si="28"/>
        <v>30</v>
      </c>
      <c r="O335" t="b">
        <v>1</v>
      </c>
      <c r="P335">
        <v>266</v>
      </c>
      <c r="Q335" s="8">
        <f t="shared" si="29"/>
        <v>188.31</v>
      </c>
      <c r="R335" t="b">
        <v>1</v>
      </c>
      <c r="S335" t="s">
        <v>8266</v>
      </c>
      <c r="T335" t="s">
        <v>8271</v>
      </c>
    </row>
    <row r="336" spans="1:20" ht="57.1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 s="9">
        <f t="shared" si="26"/>
        <v>42139.791666666672</v>
      </c>
      <c r="L336">
        <v>1428423757</v>
      </c>
      <c r="M336" s="9">
        <f t="shared" si="27"/>
        <v>42101.682372685187</v>
      </c>
      <c r="N336" s="13">
        <f t="shared" si="28"/>
        <v>38</v>
      </c>
      <c r="O336" t="b">
        <v>1</v>
      </c>
      <c r="P336">
        <v>69</v>
      </c>
      <c r="Q336" s="8">
        <f t="shared" si="29"/>
        <v>146.65</v>
      </c>
      <c r="R336" t="b">
        <v>1</v>
      </c>
      <c r="S336" t="s">
        <v>8266</v>
      </c>
      <c r="T336" t="s">
        <v>8271</v>
      </c>
    </row>
    <row r="337" spans="1:20" ht="42.8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 s="9">
        <f t="shared" si="26"/>
        <v>42132.916666666672</v>
      </c>
      <c r="L337">
        <v>1428428515</v>
      </c>
      <c r="M337" s="9">
        <f t="shared" si="27"/>
        <v>42101.737442129626</v>
      </c>
      <c r="N337" s="13">
        <f t="shared" si="28"/>
        <v>31</v>
      </c>
      <c r="O337" t="b">
        <v>1</v>
      </c>
      <c r="P337">
        <v>80</v>
      </c>
      <c r="Q337" s="8">
        <f t="shared" si="29"/>
        <v>109.19</v>
      </c>
      <c r="R337" t="b">
        <v>1</v>
      </c>
      <c r="S337" t="s">
        <v>8266</v>
      </c>
      <c r="T337" t="s">
        <v>8271</v>
      </c>
    </row>
    <row r="338" spans="1:20" ht="42.8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 s="9">
        <f t="shared" si="26"/>
        <v>42321.637939814813</v>
      </c>
      <c r="L338">
        <v>1444832318</v>
      </c>
      <c r="M338" s="9">
        <f t="shared" si="27"/>
        <v>42291.596273148149</v>
      </c>
      <c r="N338" s="13">
        <f t="shared" si="28"/>
        <v>30</v>
      </c>
      <c r="O338" t="b">
        <v>1</v>
      </c>
      <c r="P338">
        <v>493</v>
      </c>
      <c r="Q338" s="8">
        <f t="shared" si="29"/>
        <v>59.25</v>
      </c>
      <c r="R338" t="b">
        <v>1</v>
      </c>
      <c r="S338" t="s">
        <v>8266</v>
      </c>
      <c r="T338" t="s">
        <v>8271</v>
      </c>
    </row>
    <row r="339" spans="1:20" ht="42.8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 s="9">
        <f t="shared" si="26"/>
        <v>42077.086898148147</v>
      </c>
      <c r="L339">
        <v>1423710308</v>
      </c>
      <c r="M339" s="9">
        <f t="shared" si="27"/>
        <v>42047.128564814819</v>
      </c>
      <c r="N339" s="13">
        <f t="shared" si="28"/>
        <v>30</v>
      </c>
      <c r="O339" t="b">
        <v>1</v>
      </c>
      <c r="P339">
        <v>31</v>
      </c>
      <c r="Q339" s="8">
        <f t="shared" si="29"/>
        <v>97.9</v>
      </c>
      <c r="R339" t="b">
        <v>1</v>
      </c>
      <c r="S339" t="s">
        <v>8266</v>
      </c>
      <c r="T339" t="s">
        <v>8271</v>
      </c>
    </row>
    <row r="340" spans="1:20" ht="42.8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 s="9">
        <f t="shared" si="26"/>
        <v>42616.041666666672</v>
      </c>
      <c r="L340">
        <v>1468001290</v>
      </c>
      <c r="M340" s="9">
        <f t="shared" si="27"/>
        <v>42559.755671296298</v>
      </c>
      <c r="N340" s="13">
        <f t="shared" si="28"/>
        <v>56</v>
      </c>
      <c r="O340" t="b">
        <v>1</v>
      </c>
      <c r="P340">
        <v>236</v>
      </c>
      <c r="Q340" s="8">
        <f t="shared" si="29"/>
        <v>70</v>
      </c>
      <c r="R340" t="b">
        <v>1</v>
      </c>
      <c r="S340" t="s">
        <v>8266</v>
      </c>
      <c r="T340" t="s">
        <v>8271</v>
      </c>
    </row>
    <row r="341" spans="1:20" ht="42.8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 s="9">
        <f t="shared" si="26"/>
        <v>42123.760046296295</v>
      </c>
      <c r="L341">
        <v>1427739268</v>
      </c>
      <c r="M341" s="9">
        <f t="shared" si="27"/>
        <v>42093.760046296295</v>
      </c>
      <c r="N341" s="13">
        <f t="shared" si="28"/>
        <v>30</v>
      </c>
      <c r="O341" t="b">
        <v>1</v>
      </c>
      <c r="P341">
        <v>89</v>
      </c>
      <c r="Q341" s="8">
        <f t="shared" si="29"/>
        <v>72.87</v>
      </c>
      <c r="R341" t="b">
        <v>1</v>
      </c>
      <c r="S341" t="s">
        <v>8266</v>
      </c>
      <c r="T341" t="s">
        <v>8271</v>
      </c>
    </row>
    <row r="342" spans="1:20" ht="42.8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 s="9">
        <f t="shared" si="26"/>
        <v>42802.875</v>
      </c>
      <c r="L342">
        <v>1486397007</v>
      </c>
      <c r="M342" s="9">
        <f t="shared" si="27"/>
        <v>42772.669062500005</v>
      </c>
      <c r="N342" s="13">
        <f t="shared" si="28"/>
        <v>30</v>
      </c>
      <c r="O342" t="b">
        <v>1</v>
      </c>
      <c r="P342">
        <v>299</v>
      </c>
      <c r="Q342" s="8">
        <f t="shared" si="29"/>
        <v>146.35</v>
      </c>
      <c r="R342" t="b">
        <v>1</v>
      </c>
      <c r="S342" t="s">
        <v>8266</v>
      </c>
      <c r="T342" t="s">
        <v>8271</v>
      </c>
    </row>
    <row r="343" spans="1:20" ht="42.8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 s="9">
        <f t="shared" si="26"/>
        <v>41913.165972222225</v>
      </c>
      <c r="L343">
        <v>1410555998</v>
      </c>
      <c r="M343" s="9">
        <f t="shared" si="27"/>
        <v>41894.879606481481</v>
      </c>
      <c r="N343" s="13">
        <f t="shared" si="28"/>
        <v>18</v>
      </c>
      <c r="O343" t="b">
        <v>1</v>
      </c>
      <c r="P343">
        <v>55</v>
      </c>
      <c r="Q343" s="8">
        <f t="shared" si="29"/>
        <v>67.91</v>
      </c>
      <c r="R343" t="b">
        <v>1</v>
      </c>
      <c r="S343" t="s">
        <v>8266</v>
      </c>
      <c r="T343" t="s">
        <v>8271</v>
      </c>
    </row>
    <row r="344" spans="1:20" ht="28.55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 s="9">
        <f t="shared" si="26"/>
        <v>42489.780844907407</v>
      </c>
      <c r="L344">
        <v>1459363465</v>
      </c>
      <c r="M344" s="9">
        <f t="shared" si="27"/>
        <v>42459.780844907407</v>
      </c>
      <c r="N344" s="13">
        <f t="shared" si="28"/>
        <v>30</v>
      </c>
      <c r="O344" t="b">
        <v>1</v>
      </c>
      <c r="P344">
        <v>325</v>
      </c>
      <c r="Q344" s="8">
        <f t="shared" si="29"/>
        <v>169.85</v>
      </c>
      <c r="R344" t="b">
        <v>1</v>
      </c>
      <c r="S344" t="s">
        <v>8266</v>
      </c>
      <c r="T344" t="s">
        <v>8271</v>
      </c>
    </row>
    <row r="345" spans="1:20" ht="42.8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 s="9">
        <f t="shared" si="26"/>
        <v>41957.125</v>
      </c>
      <c r="L345">
        <v>1413308545</v>
      </c>
      <c r="M345" s="9">
        <f t="shared" si="27"/>
        <v>41926.73778935185</v>
      </c>
      <c r="N345" s="13">
        <f t="shared" si="28"/>
        <v>30</v>
      </c>
      <c r="O345" t="b">
        <v>1</v>
      </c>
      <c r="P345">
        <v>524</v>
      </c>
      <c r="Q345" s="8">
        <f t="shared" si="29"/>
        <v>58.41</v>
      </c>
      <c r="R345" t="b">
        <v>1</v>
      </c>
      <c r="S345" t="s">
        <v>8266</v>
      </c>
      <c r="T345" t="s">
        <v>8271</v>
      </c>
    </row>
    <row r="346" spans="1:20" ht="42.8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 s="9">
        <f t="shared" si="26"/>
        <v>42156.097222222219</v>
      </c>
      <c r="L346">
        <v>1429312694</v>
      </c>
      <c r="M346" s="9">
        <f t="shared" si="27"/>
        <v>42111.970995370371</v>
      </c>
      <c r="N346" s="13">
        <f t="shared" si="28"/>
        <v>44</v>
      </c>
      <c r="O346" t="b">
        <v>1</v>
      </c>
      <c r="P346">
        <v>285</v>
      </c>
      <c r="Q346" s="8">
        <f t="shared" si="29"/>
        <v>119.99</v>
      </c>
      <c r="R346" t="b">
        <v>1</v>
      </c>
      <c r="S346" t="s">
        <v>8266</v>
      </c>
      <c r="T346" t="s">
        <v>8271</v>
      </c>
    </row>
    <row r="347" spans="1:20" ht="42.8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 s="9">
        <f t="shared" si="26"/>
        <v>42144.944328703699</v>
      </c>
      <c r="L347">
        <v>1429569590</v>
      </c>
      <c r="M347" s="9">
        <f t="shared" si="27"/>
        <v>42114.944328703699</v>
      </c>
      <c r="N347" s="13">
        <f t="shared" si="28"/>
        <v>30</v>
      </c>
      <c r="O347" t="b">
        <v>1</v>
      </c>
      <c r="P347">
        <v>179</v>
      </c>
      <c r="Q347" s="8">
        <f t="shared" si="29"/>
        <v>99.86</v>
      </c>
      <c r="R347" t="b">
        <v>1</v>
      </c>
      <c r="S347" t="s">
        <v>8266</v>
      </c>
      <c r="T347" t="s">
        <v>8271</v>
      </c>
    </row>
    <row r="348" spans="1:20" ht="42.8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 s="9">
        <f t="shared" si="26"/>
        <v>42291.500243055561</v>
      </c>
      <c r="L348">
        <v>1442232021</v>
      </c>
      <c r="M348" s="9">
        <f t="shared" si="27"/>
        <v>42261.500243055561</v>
      </c>
      <c r="N348" s="13">
        <f t="shared" si="28"/>
        <v>30</v>
      </c>
      <c r="O348" t="b">
        <v>1</v>
      </c>
      <c r="P348">
        <v>188</v>
      </c>
      <c r="Q348" s="8">
        <f t="shared" si="29"/>
        <v>90.58</v>
      </c>
      <c r="R348" t="b">
        <v>1</v>
      </c>
      <c r="S348" t="s">
        <v>8266</v>
      </c>
      <c r="T348" t="s">
        <v>8271</v>
      </c>
    </row>
    <row r="349" spans="1:20" ht="42.8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 s="9">
        <f t="shared" si="26"/>
        <v>42322.537141203706</v>
      </c>
      <c r="L349">
        <v>1444910009</v>
      </c>
      <c r="M349" s="9">
        <f t="shared" si="27"/>
        <v>42292.495474537034</v>
      </c>
      <c r="N349" s="13">
        <f t="shared" si="28"/>
        <v>30</v>
      </c>
      <c r="O349" t="b">
        <v>1</v>
      </c>
      <c r="P349">
        <v>379</v>
      </c>
      <c r="Q349" s="8">
        <f t="shared" si="29"/>
        <v>117.77</v>
      </c>
      <c r="R349" t="b">
        <v>1</v>
      </c>
      <c r="S349" t="s">
        <v>8266</v>
      </c>
      <c r="T349" t="s">
        <v>8271</v>
      </c>
    </row>
    <row r="350" spans="1:20" ht="42.8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 s="9">
        <f t="shared" si="26"/>
        <v>42237.58699074074</v>
      </c>
      <c r="L350">
        <v>1437573916</v>
      </c>
      <c r="M350" s="9">
        <f t="shared" si="27"/>
        <v>42207.58699074074</v>
      </c>
      <c r="N350" s="13">
        <f t="shared" si="28"/>
        <v>30</v>
      </c>
      <c r="O350" t="b">
        <v>1</v>
      </c>
      <c r="P350">
        <v>119</v>
      </c>
      <c r="Q350" s="8">
        <f t="shared" si="29"/>
        <v>86.55</v>
      </c>
      <c r="R350" t="b">
        <v>1</v>
      </c>
      <c r="S350" t="s">
        <v>8266</v>
      </c>
      <c r="T350" t="s">
        <v>8271</v>
      </c>
    </row>
    <row r="351" spans="1:20" ht="42.8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 s="9">
        <f t="shared" si="26"/>
        <v>42790.498935185184</v>
      </c>
      <c r="L351">
        <v>1485345508</v>
      </c>
      <c r="M351" s="9">
        <f t="shared" si="27"/>
        <v>42760.498935185184</v>
      </c>
      <c r="N351" s="13">
        <f t="shared" si="28"/>
        <v>30</v>
      </c>
      <c r="O351" t="b">
        <v>1</v>
      </c>
      <c r="P351">
        <v>167</v>
      </c>
      <c r="Q351" s="8">
        <f t="shared" si="29"/>
        <v>71.900000000000006</v>
      </c>
      <c r="R351" t="b">
        <v>1</v>
      </c>
      <c r="S351" t="s">
        <v>8266</v>
      </c>
      <c r="T351" t="s">
        <v>8271</v>
      </c>
    </row>
    <row r="352" spans="1:20" ht="42.8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 s="9">
        <f t="shared" si="26"/>
        <v>42624.165972222225</v>
      </c>
      <c r="L352">
        <v>1470274509</v>
      </c>
      <c r="M352" s="9">
        <f t="shared" si="27"/>
        <v>42586.066076388888</v>
      </c>
      <c r="N352" s="13">
        <f t="shared" si="28"/>
        <v>38</v>
      </c>
      <c r="O352" t="b">
        <v>1</v>
      </c>
      <c r="P352">
        <v>221</v>
      </c>
      <c r="Q352" s="8">
        <f t="shared" si="29"/>
        <v>129.82</v>
      </c>
      <c r="R352" t="b">
        <v>1</v>
      </c>
      <c r="S352" t="s">
        <v>8266</v>
      </c>
      <c r="T352" t="s">
        <v>8271</v>
      </c>
    </row>
    <row r="353" spans="1:20" ht="42.8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 s="9">
        <f t="shared" si="26"/>
        <v>42467.923078703709</v>
      </c>
      <c r="L353">
        <v>1456614554</v>
      </c>
      <c r="M353" s="9">
        <f t="shared" si="27"/>
        <v>42427.964745370366</v>
      </c>
      <c r="N353" s="13">
        <f t="shared" si="28"/>
        <v>40</v>
      </c>
      <c r="O353" t="b">
        <v>1</v>
      </c>
      <c r="P353">
        <v>964</v>
      </c>
      <c r="Q353" s="8">
        <f t="shared" si="29"/>
        <v>44.91</v>
      </c>
      <c r="R353" t="b">
        <v>1</v>
      </c>
      <c r="S353" t="s">
        <v>8266</v>
      </c>
      <c r="T353" t="s">
        <v>8271</v>
      </c>
    </row>
    <row r="354" spans="1:20" ht="42.8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 s="9">
        <f t="shared" si="26"/>
        <v>41920.167453703703</v>
      </c>
      <c r="L354">
        <v>1410148868</v>
      </c>
      <c r="M354" s="9">
        <f t="shared" si="27"/>
        <v>41890.167453703703</v>
      </c>
      <c r="N354" s="13">
        <f t="shared" si="28"/>
        <v>30</v>
      </c>
      <c r="O354" t="b">
        <v>1</v>
      </c>
      <c r="P354">
        <v>286</v>
      </c>
      <c r="Q354" s="8">
        <f t="shared" si="29"/>
        <v>40.76</v>
      </c>
      <c r="R354" t="b">
        <v>1</v>
      </c>
      <c r="S354" t="s">
        <v>8266</v>
      </c>
      <c r="T354" t="s">
        <v>8271</v>
      </c>
    </row>
    <row r="355" spans="1:20" ht="42.8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 s="9">
        <f t="shared" si="26"/>
        <v>42327.833553240736</v>
      </c>
      <c r="L355">
        <v>1445367619</v>
      </c>
      <c r="M355" s="9">
        <f t="shared" si="27"/>
        <v>42297.791886574079</v>
      </c>
      <c r="N355" s="13">
        <f t="shared" si="28"/>
        <v>30</v>
      </c>
      <c r="O355" t="b">
        <v>1</v>
      </c>
      <c r="P355">
        <v>613</v>
      </c>
      <c r="Q355" s="8">
        <f t="shared" si="29"/>
        <v>103.52</v>
      </c>
      <c r="R355" t="b">
        <v>1</v>
      </c>
      <c r="S355" t="s">
        <v>8266</v>
      </c>
      <c r="T355" t="s">
        <v>8271</v>
      </c>
    </row>
    <row r="356" spans="1:20" ht="42.8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 s="9">
        <f t="shared" si="26"/>
        <v>42468.786122685182</v>
      </c>
      <c r="L356">
        <v>1457553121</v>
      </c>
      <c r="M356" s="9">
        <f t="shared" si="27"/>
        <v>42438.827789351853</v>
      </c>
      <c r="N356" s="13">
        <f t="shared" si="28"/>
        <v>30</v>
      </c>
      <c r="O356" t="b">
        <v>1</v>
      </c>
      <c r="P356">
        <v>29</v>
      </c>
      <c r="Q356" s="8">
        <f t="shared" si="29"/>
        <v>125.45</v>
      </c>
      <c r="R356" t="b">
        <v>1</v>
      </c>
      <c r="S356" t="s">
        <v>8266</v>
      </c>
      <c r="T356" t="s">
        <v>8271</v>
      </c>
    </row>
    <row r="357" spans="1:20" ht="42.8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 s="9">
        <f t="shared" si="26"/>
        <v>41974.3355787037</v>
      </c>
      <c r="L357">
        <v>1414738994</v>
      </c>
      <c r="M357" s="9">
        <f t="shared" si="27"/>
        <v>41943.293912037036</v>
      </c>
      <c r="N357" s="13">
        <f t="shared" si="28"/>
        <v>31</v>
      </c>
      <c r="O357" t="b">
        <v>1</v>
      </c>
      <c r="P357">
        <v>165</v>
      </c>
      <c r="Q357" s="8">
        <f t="shared" si="29"/>
        <v>246.61</v>
      </c>
      <c r="R357" t="b">
        <v>1</v>
      </c>
      <c r="S357" t="s">
        <v>8266</v>
      </c>
      <c r="T357" t="s">
        <v>8271</v>
      </c>
    </row>
    <row r="358" spans="1:20" ht="42.8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 s="9">
        <f t="shared" si="26"/>
        <v>42445.761493055557</v>
      </c>
      <c r="L358">
        <v>1455563793</v>
      </c>
      <c r="M358" s="9">
        <f t="shared" si="27"/>
        <v>42415.803159722222</v>
      </c>
      <c r="N358" s="13">
        <f t="shared" si="28"/>
        <v>30</v>
      </c>
      <c r="O358" t="b">
        <v>1</v>
      </c>
      <c r="P358">
        <v>97</v>
      </c>
      <c r="Q358" s="8">
        <f t="shared" si="29"/>
        <v>79.400000000000006</v>
      </c>
      <c r="R358" t="b">
        <v>1</v>
      </c>
      <c r="S358" t="s">
        <v>8266</v>
      </c>
      <c r="T358" t="s">
        <v>8271</v>
      </c>
    </row>
    <row r="359" spans="1:20" ht="57.1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 s="9">
        <f t="shared" si="26"/>
        <v>42118.222187499996</v>
      </c>
      <c r="L359">
        <v>1426396797</v>
      </c>
      <c r="M359" s="9">
        <f t="shared" si="27"/>
        <v>42078.222187499996</v>
      </c>
      <c r="N359" s="13">
        <f t="shared" si="28"/>
        <v>40</v>
      </c>
      <c r="O359" t="b">
        <v>1</v>
      </c>
      <c r="P359">
        <v>303</v>
      </c>
      <c r="Q359" s="8">
        <f t="shared" si="29"/>
        <v>86.14</v>
      </c>
      <c r="R359" t="b">
        <v>1</v>
      </c>
      <c r="S359" t="s">
        <v>8266</v>
      </c>
      <c r="T359" t="s">
        <v>8271</v>
      </c>
    </row>
    <row r="360" spans="1:20" ht="42.8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 s="9">
        <f t="shared" si="26"/>
        <v>42536.625</v>
      </c>
      <c r="L360">
        <v>1463517521</v>
      </c>
      <c r="M360" s="9">
        <f t="shared" si="27"/>
        <v>42507.860196759255</v>
      </c>
      <c r="N360" s="13">
        <f t="shared" si="28"/>
        <v>29</v>
      </c>
      <c r="O360" t="b">
        <v>1</v>
      </c>
      <c r="P360">
        <v>267</v>
      </c>
      <c r="Q360" s="8">
        <f t="shared" si="29"/>
        <v>193.05</v>
      </c>
      <c r="R360" t="b">
        <v>1</v>
      </c>
      <c r="S360" t="s">
        <v>8266</v>
      </c>
      <c r="T360" t="s">
        <v>8271</v>
      </c>
    </row>
    <row r="361" spans="1:20" ht="42.8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 s="9">
        <f t="shared" si="26"/>
        <v>41957.216666666667</v>
      </c>
      <c r="L361">
        <v>1414028490</v>
      </c>
      <c r="M361" s="9">
        <f t="shared" si="27"/>
        <v>41935.070486111108</v>
      </c>
      <c r="N361" s="13">
        <f t="shared" si="28"/>
        <v>22</v>
      </c>
      <c r="O361" t="b">
        <v>1</v>
      </c>
      <c r="P361">
        <v>302</v>
      </c>
      <c r="Q361" s="8">
        <f t="shared" si="29"/>
        <v>84.02</v>
      </c>
      <c r="R361" t="b">
        <v>1</v>
      </c>
      <c r="S361" t="s">
        <v>8266</v>
      </c>
      <c r="T361" t="s">
        <v>8271</v>
      </c>
    </row>
    <row r="362" spans="1:20" ht="42.8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 s="9">
        <f t="shared" si="26"/>
        <v>42208.132638888885</v>
      </c>
      <c r="L362">
        <v>1433799180</v>
      </c>
      <c r="M362" s="9">
        <f t="shared" si="27"/>
        <v>42163.897916666669</v>
      </c>
      <c r="N362" s="13">
        <f t="shared" si="28"/>
        <v>44</v>
      </c>
      <c r="O362" t="b">
        <v>0</v>
      </c>
      <c r="P362">
        <v>87</v>
      </c>
      <c r="Q362" s="8">
        <f t="shared" si="29"/>
        <v>139.83000000000001</v>
      </c>
      <c r="R362" t="b">
        <v>1</v>
      </c>
      <c r="S362" t="s">
        <v>8266</v>
      </c>
      <c r="T362" t="s">
        <v>8271</v>
      </c>
    </row>
    <row r="363" spans="1:20" ht="42.8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 s="9">
        <f t="shared" si="26"/>
        <v>41966.042893518519</v>
      </c>
      <c r="L363">
        <v>1414108906</v>
      </c>
      <c r="M363" s="9">
        <f t="shared" si="27"/>
        <v>41936.001226851848</v>
      </c>
      <c r="N363" s="13">
        <f t="shared" si="28"/>
        <v>30</v>
      </c>
      <c r="O363" t="b">
        <v>0</v>
      </c>
      <c r="P363">
        <v>354</v>
      </c>
      <c r="Q363" s="8">
        <f t="shared" si="29"/>
        <v>109.82</v>
      </c>
      <c r="R363" t="b">
        <v>1</v>
      </c>
      <c r="S363" t="s">
        <v>8266</v>
      </c>
      <c r="T363" t="s">
        <v>8271</v>
      </c>
    </row>
    <row r="364" spans="1:20" ht="57.1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 s="9">
        <f t="shared" si="26"/>
        <v>41859</v>
      </c>
      <c r="L364">
        <v>1405573391</v>
      </c>
      <c r="M364" s="9">
        <f t="shared" si="27"/>
        <v>41837.210543981484</v>
      </c>
      <c r="N364" s="13">
        <f t="shared" si="28"/>
        <v>22</v>
      </c>
      <c r="O364" t="b">
        <v>0</v>
      </c>
      <c r="P364">
        <v>86</v>
      </c>
      <c r="Q364" s="8">
        <f t="shared" si="29"/>
        <v>139.53</v>
      </c>
      <c r="R364" t="b">
        <v>1</v>
      </c>
      <c r="S364" t="s">
        <v>8266</v>
      </c>
      <c r="T364" t="s">
        <v>8271</v>
      </c>
    </row>
    <row r="365" spans="1:20" ht="57.1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 s="9">
        <f t="shared" si="26"/>
        <v>40300.806944444441</v>
      </c>
      <c r="L365">
        <v>1268934736</v>
      </c>
      <c r="M365" s="9">
        <f t="shared" si="27"/>
        <v>40255.744629629626</v>
      </c>
      <c r="N365" s="13">
        <f t="shared" si="28"/>
        <v>45</v>
      </c>
      <c r="O365" t="b">
        <v>0</v>
      </c>
      <c r="P365">
        <v>26</v>
      </c>
      <c r="Q365" s="8">
        <f t="shared" si="29"/>
        <v>347.85</v>
      </c>
      <c r="R365" t="b">
        <v>1</v>
      </c>
      <c r="S365" t="s">
        <v>8266</v>
      </c>
      <c r="T365" t="s">
        <v>8271</v>
      </c>
    </row>
    <row r="366" spans="1:20" ht="42.8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 s="9">
        <f t="shared" si="26"/>
        <v>41811.165972222225</v>
      </c>
      <c r="L366">
        <v>1400704672</v>
      </c>
      <c r="M366" s="9">
        <f t="shared" si="27"/>
        <v>41780.859629629631</v>
      </c>
      <c r="N366" s="13">
        <f t="shared" si="28"/>
        <v>30</v>
      </c>
      <c r="O366" t="b">
        <v>0</v>
      </c>
      <c r="P366">
        <v>113</v>
      </c>
      <c r="Q366" s="8">
        <f t="shared" si="29"/>
        <v>68.239999999999995</v>
      </c>
      <c r="R366" t="b">
        <v>1</v>
      </c>
      <c r="S366" t="s">
        <v>8266</v>
      </c>
      <c r="T366" t="s">
        <v>8271</v>
      </c>
    </row>
    <row r="367" spans="1:20" ht="42.8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 s="9">
        <f t="shared" si="26"/>
        <v>41698.606469907405</v>
      </c>
      <c r="L367">
        <v>1391005999</v>
      </c>
      <c r="M367" s="9">
        <f t="shared" si="27"/>
        <v>41668.606469907405</v>
      </c>
      <c r="N367" s="13">
        <f t="shared" si="28"/>
        <v>30</v>
      </c>
      <c r="O367" t="b">
        <v>0</v>
      </c>
      <c r="P367">
        <v>65</v>
      </c>
      <c r="Q367" s="8">
        <f t="shared" si="29"/>
        <v>239.94</v>
      </c>
      <c r="R367" t="b">
        <v>1</v>
      </c>
      <c r="S367" t="s">
        <v>8266</v>
      </c>
      <c r="T367" t="s">
        <v>8271</v>
      </c>
    </row>
    <row r="368" spans="1:20" ht="42.8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 s="9">
        <f t="shared" si="26"/>
        <v>41049.793032407404</v>
      </c>
      <c r="L368">
        <v>1334948518</v>
      </c>
      <c r="M368" s="9">
        <f t="shared" si="27"/>
        <v>41019.793032407404</v>
      </c>
      <c r="N368" s="13">
        <f t="shared" si="28"/>
        <v>30</v>
      </c>
      <c r="O368" t="b">
        <v>0</v>
      </c>
      <c r="P368">
        <v>134</v>
      </c>
      <c r="Q368" s="8">
        <f t="shared" si="29"/>
        <v>287.31</v>
      </c>
      <c r="R368" t="b">
        <v>1</v>
      </c>
      <c r="S368" t="s">
        <v>8266</v>
      </c>
      <c r="T368" t="s">
        <v>8271</v>
      </c>
    </row>
    <row r="369" spans="1:20" ht="42.8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 s="9">
        <f t="shared" si="26"/>
        <v>41395.207638888889</v>
      </c>
      <c r="L369">
        <v>1363960278</v>
      </c>
      <c r="M369" s="9">
        <f t="shared" si="27"/>
        <v>41355.577291666668</v>
      </c>
      <c r="N369" s="13">
        <f t="shared" si="28"/>
        <v>40</v>
      </c>
      <c r="O369" t="b">
        <v>0</v>
      </c>
      <c r="P369">
        <v>119</v>
      </c>
      <c r="Q369" s="8">
        <f t="shared" si="29"/>
        <v>86.85</v>
      </c>
      <c r="R369" t="b">
        <v>1</v>
      </c>
      <c r="S369" t="s">
        <v>8266</v>
      </c>
      <c r="T369" t="s">
        <v>8271</v>
      </c>
    </row>
    <row r="370" spans="1:20" ht="42.8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 s="9">
        <f t="shared" si="26"/>
        <v>42078.563912037032</v>
      </c>
      <c r="L370">
        <v>1423405922</v>
      </c>
      <c r="M370" s="9">
        <f t="shared" si="27"/>
        <v>42043.605578703704</v>
      </c>
      <c r="N370" s="13">
        <f t="shared" si="28"/>
        <v>35</v>
      </c>
      <c r="O370" t="b">
        <v>0</v>
      </c>
      <c r="P370">
        <v>159</v>
      </c>
      <c r="Q370" s="8">
        <f t="shared" si="29"/>
        <v>81.849999999999994</v>
      </c>
      <c r="R370" t="b">
        <v>1</v>
      </c>
      <c r="S370" t="s">
        <v>8266</v>
      </c>
      <c r="T370" t="s">
        <v>8271</v>
      </c>
    </row>
    <row r="371" spans="1:20" ht="42.8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 s="9">
        <f t="shared" si="26"/>
        <v>40923.551724537036</v>
      </c>
      <c r="L371">
        <v>1324041269</v>
      </c>
      <c r="M371" s="9">
        <f t="shared" si="27"/>
        <v>40893.551724537036</v>
      </c>
      <c r="N371" s="13">
        <f t="shared" si="28"/>
        <v>30</v>
      </c>
      <c r="O371" t="b">
        <v>0</v>
      </c>
      <c r="P371">
        <v>167</v>
      </c>
      <c r="Q371" s="8">
        <f t="shared" si="29"/>
        <v>42.87</v>
      </c>
      <c r="R371" t="b">
        <v>1</v>
      </c>
      <c r="S371" t="s">
        <v>8266</v>
      </c>
      <c r="T371" t="s">
        <v>8271</v>
      </c>
    </row>
    <row r="372" spans="1:20" ht="42.8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 s="9">
        <f t="shared" si="26"/>
        <v>42741.795138888891</v>
      </c>
      <c r="L372">
        <v>1481137500</v>
      </c>
      <c r="M372" s="9">
        <f t="shared" si="27"/>
        <v>42711.795138888891</v>
      </c>
      <c r="N372" s="13">
        <f t="shared" si="28"/>
        <v>30</v>
      </c>
      <c r="O372" t="b">
        <v>0</v>
      </c>
      <c r="P372">
        <v>43</v>
      </c>
      <c r="Q372" s="8">
        <f t="shared" si="29"/>
        <v>709.42</v>
      </c>
      <c r="R372" t="b">
        <v>1</v>
      </c>
      <c r="S372" t="s">
        <v>8266</v>
      </c>
      <c r="T372" t="s">
        <v>8271</v>
      </c>
    </row>
    <row r="373" spans="1:20" ht="42.8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 s="9">
        <f t="shared" si="26"/>
        <v>41306.767812500002</v>
      </c>
      <c r="L373">
        <v>1355855139</v>
      </c>
      <c r="M373" s="9">
        <f t="shared" si="27"/>
        <v>41261.767812500002</v>
      </c>
      <c r="N373" s="13">
        <f t="shared" si="28"/>
        <v>45</v>
      </c>
      <c r="O373" t="b">
        <v>0</v>
      </c>
      <c r="P373">
        <v>1062</v>
      </c>
      <c r="Q373" s="8">
        <f t="shared" si="29"/>
        <v>161.26</v>
      </c>
      <c r="R373" t="b">
        <v>1</v>
      </c>
      <c r="S373" t="s">
        <v>8266</v>
      </c>
      <c r="T373" t="s">
        <v>8271</v>
      </c>
    </row>
    <row r="374" spans="1:20" ht="28.55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 s="9">
        <f t="shared" si="26"/>
        <v>42465.666666666672</v>
      </c>
      <c r="L374">
        <v>1456408244</v>
      </c>
      <c r="M374" s="9">
        <f t="shared" si="27"/>
        <v>42425.576898148152</v>
      </c>
      <c r="N374" s="13">
        <f t="shared" si="28"/>
        <v>40</v>
      </c>
      <c r="O374" t="b">
        <v>0</v>
      </c>
      <c r="P374">
        <v>9</v>
      </c>
      <c r="Q374" s="8">
        <f t="shared" si="29"/>
        <v>41.78</v>
      </c>
      <c r="R374" t="b">
        <v>1</v>
      </c>
      <c r="S374" t="s">
        <v>8266</v>
      </c>
      <c r="T374" t="s">
        <v>8271</v>
      </c>
    </row>
    <row r="375" spans="1:20" ht="42.8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 s="9">
        <f t="shared" si="26"/>
        <v>41108.91201388889</v>
      </c>
      <c r="L375">
        <v>1340056398</v>
      </c>
      <c r="M375" s="9">
        <f t="shared" si="27"/>
        <v>41078.91201388889</v>
      </c>
      <c r="N375" s="13">
        <f t="shared" si="28"/>
        <v>30</v>
      </c>
      <c r="O375" t="b">
        <v>0</v>
      </c>
      <c r="P375">
        <v>89</v>
      </c>
      <c r="Q375" s="8">
        <f t="shared" si="29"/>
        <v>89.89</v>
      </c>
      <c r="R375" t="b">
        <v>1</v>
      </c>
      <c r="S375" t="s">
        <v>8266</v>
      </c>
      <c r="T375" t="s">
        <v>8271</v>
      </c>
    </row>
    <row r="376" spans="1:20" ht="42.8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 s="9">
        <f t="shared" si="26"/>
        <v>40802.889247685183</v>
      </c>
      <c r="L376">
        <v>1312320031</v>
      </c>
      <c r="M376" s="9">
        <f t="shared" si="27"/>
        <v>40757.889247685183</v>
      </c>
      <c r="N376" s="13">
        <f t="shared" si="28"/>
        <v>45</v>
      </c>
      <c r="O376" t="b">
        <v>0</v>
      </c>
      <c r="P376">
        <v>174</v>
      </c>
      <c r="Q376" s="8">
        <f t="shared" si="29"/>
        <v>45.05</v>
      </c>
      <c r="R376" t="b">
        <v>1</v>
      </c>
      <c r="S376" t="s">
        <v>8266</v>
      </c>
      <c r="T376" t="s">
        <v>8271</v>
      </c>
    </row>
    <row r="377" spans="1:20" ht="42.8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 s="9">
        <f t="shared" si="26"/>
        <v>41699.720833333333</v>
      </c>
      <c r="L377">
        <v>1390088311</v>
      </c>
      <c r="M377" s="9">
        <f t="shared" si="27"/>
        <v>41657.985081018516</v>
      </c>
      <c r="N377" s="13">
        <f t="shared" si="28"/>
        <v>42</v>
      </c>
      <c r="O377" t="b">
        <v>0</v>
      </c>
      <c r="P377">
        <v>14</v>
      </c>
      <c r="Q377" s="8">
        <f t="shared" si="29"/>
        <v>42.86</v>
      </c>
      <c r="R377" t="b">
        <v>1</v>
      </c>
      <c r="S377" t="s">
        <v>8266</v>
      </c>
      <c r="T377" t="s">
        <v>8271</v>
      </c>
    </row>
    <row r="378" spans="1:20" ht="42.8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 s="9">
        <f t="shared" si="26"/>
        <v>42607.452731481477</v>
      </c>
      <c r="L378">
        <v>1469443916</v>
      </c>
      <c r="M378" s="9">
        <f t="shared" si="27"/>
        <v>42576.452731481477</v>
      </c>
      <c r="N378" s="13">
        <f t="shared" si="28"/>
        <v>31</v>
      </c>
      <c r="O378" t="b">
        <v>0</v>
      </c>
      <c r="P378">
        <v>48</v>
      </c>
      <c r="Q378" s="8">
        <f t="shared" si="29"/>
        <v>54.08</v>
      </c>
      <c r="R378" t="b">
        <v>1</v>
      </c>
      <c r="S378" t="s">
        <v>8266</v>
      </c>
      <c r="T378" t="s">
        <v>8271</v>
      </c>
    </row>
    <row r="379" spans="1:20" ht="42.8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 s="9">
        <f t="shared" si="26"/>
        <v>42322.292361111111</v>
      </c>
      <c r="L379">
        <v>1444888868</v>
      </c>
      <c r="M379" s="9">
        <f t="shared" si="27"/>
        <v>42292.250787037032</v>
      </c>
      <c r="N379" s="13">
        <f t="shared" si="28"/>
        <v>30</v>
      </c>
      <c r="O379" t="b">
        <v>0</v>
      </c>
      <c r="P379">
        <v>133</v>
      </c>
      <c r="Q379" s="8">
        <f t="shared" si="29"/>
        <v>103.22</v>
      </c>
      <c r="R379" t="b">
        <v>1</v>
      </c>
      <c r="S379" t="s">
        <v>8266</v>
      </c>
      <c r="T379" t="s">
        <v>8271</v>
      </c>
    </row>
    <row r="380" spans="1:20" ht="57.1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 s="9">
        <f t="shared" si="26"/>
        <v>42394.994444444441</v>
      </c>
      <c r="L380">
        <v>1451655808</v>
      </c>
      <c r="M380" s="9">
        <f t="shared" si="27"/>
        <v>42370.571851851855</v>
      </c>
      <c r="N380" s="13">
        <f t="shared" si="28"/>
        <v>24</v>
      </c>
      <c r="O380" t="b">
        <v>0</v>
      </c>
      <c r="P380">
        <v>83</v>
      </c>
      <c r="Q380" s="8">
        <f t="shared" si="29"/>
        <v>40.4</v>
      </c>
      <c r="R380" t="b">
        <v>1</v>
      </c>
      <c r="S380" t="s">
        <v>8266</v>
      </c>
      <c r="T380" t="s">
        <v>8271</v>
      </c>
    </row>
    <row r="381" spans="1:20" ht="42.8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 s="9">
        <f t="shared" si="26"/>
        <v>41032.688333333332</v>
      </c>
      <c r="L381">
        <v>1332174672</v>
      </c>
      <c r="M381" s="9">
        <f t="shared" si="27"/>
        <v>40987.688333333332</v>
      </c>
      <c r="N381" s="13">
        <f t="shared" si="28"/>
        <v>45</v>
      </c>
      <c r="O381" t="b">
        <v>0</v>
      </c>
      <c r="P381">
        <v>149</v>
      </c>
      <c r="Q381" s="8">
        <f t="shared" si="29"/>
        <v>116.86</v>
      </c>
      <c r="R381" t="b">
        <v>1</v>
      </c>
      <c r="S381" t="s">
        <v>8266</v>
      </c>
      <c r="T381" t="s">
        <v>8271</v>
      </c>
    </row>
    <row r="382" spans="1:20" ht="57.1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 s="9">
        <f t="shared" si="26"/>
        <v>42392.719814814816</v>
      </c>
      <c r="L382">
        <v>1451409392</v>
      </c>
      <c r="M382" s="9">
        <f t="shared" si="27"/>
        <v>42367.719814814816</v>
      </c>
      <c r="N382" s="13">
        <f t="shared" si="28"/>
        <v>25</v>
      </c>
      <c r="O382" t="b">
        <v>0</v>
      </c>
      <c r="P382">
        <v>49</v>
      </c>
      <c r="Q382" s="8">
        <f t="shared" si="29"/>
        <v>115.51</v>
      </c>
      <c r="R382" t="b">
        <v>1</v>
      </c>
      <c r="S382" t="s">
        <v>8266</v>
      </c>
      <c r="T382" t="s">
        <v>8271</v>
      </c>
    </row>
    <row r="383" spans="1:20" ht="42.8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 s="9">
        <f t="shared" si="26"/>
        <v>41120.208333333336</v>
      </c>
      <c r="L383">
        <v>1340642717</v>
      </c>
      <c r="M383" s="9">
        <f t="shared" si="27"/>
        <v>41085.698113425926</v>
      </c>
      <c r="N383" s="13">
        <f t="shared" si="28"/>
        <v>35</v>
      </c>
      <c r="O383" t="b">
        <v>0</v>
      </c>
      <c r="P383">
        <v>251</v>
      </c>
      <c r="Q383" s="8">
        <f t="shared" si="29"/>
        <v>104.31</v>
      </c>
      <c r="R383" t="b">
        <v>1</v>
      </c>
      <c r="S383" t="s">
        <v>8266</v>
      </c>
      <c r="T383" t="s">
        <v>8271</v>
      </c>
    </row>
    <row r="384" spans="1:20" ht="57.1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 s="9">
        <f t="shared" si="26"/>
        <v>41158.709490740745</v>
      </c>
      <c r="L384">
        <v>1345741300</v>
      </c>
      <c r="M384" s="9">
        <f t="shared" si="27"/>
        <v>41144.709490740745</v>
      </c>
      <c r="N384" s="13">
        <f t="shared" si="28"/>
        <v>14</v>
      </c>
      <c r="O384" t="b">
        <v>0</v>
      </c>
      <c r="P384">
        <v>22</v>
      </c>
      <c r="Q384" s="8">
        <f t="shared" si="29"/>
        <v>69.77</v>
      </c>
      <c r="R384" t="b">
        <v>1</v>
      </c>
      <c r="S384" t="s">
        <v>8266</v>
      </c>
      <c r="T384" t="s">
        <v>8271</v>
      </c>
    </row>
    <row r="385" spans="1:20" ht="42.8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 s="9">
        <f t="shared" si="26"/>
        <v>41778.117581018516</v>
      </c>
      <c r="L385">
        <v>1398480559</v>
      </c>
      <c r="M385" s="9">
        <f t="shared" si="27"/>
        <v>41755.117581018516</v>
      </c>
      <c r="N385" s="13">
        <f t="shared" si="28"/>
        <v>23</v>
      </c>
      <c r="O385" t="b">
        <v>0</v>
      </c>
      <c r="P385">
        <v>48</v>
      </c>
      <c r="Q385" s="8">
        <f t="shared" si="29"/>
        <v>43.02</v>
      </c>
      <c r="R385" t="b">
        <v>1</v>
      </c>
      <c r="S385" t="s">
        <v>8266</v>
      </c>
      <c r="T385" t="s">
        <v>8271</v>
      </c>
    </row>
    <row r="386" spans="1:20" ht="42.8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>
        <f t="shared" ref="F386:F449" si="30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 s="9">
        <f t="shared" si="26"/>
        <v>42010.781793981485</v>
      </c>
      <c r="L386">
        <v>1417977947</v>
      </c>
      <c r="M386" s="9">
        <f t="shared" si="27"/>
        <v>41980.781793981485</v>
      </c>
      <c r="N386" s="13">
        <f t="shared" si="28"/>
        <v>30</v>
      </c>
      <c r="O386" t="b">
        <v>0</v>
      </c>
      <c r="P386">
        <v>383</v>
      </c>
      <c r="Q386" s="8">
        <f t="shared" si="29"/>
        <v>58.54</v>
      </c>
      <c r="R386" t="b">
        <v>1</v>
      </c>
      <c r="S386" t="s">
        <v>8266</v>
      </c>
      <c r="T386" t="s">
        <v>8271</v>
      </c>
    </row>
    <row r="387" spans="1:20" ht="42.8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>
        <f t="shared" si="30"/>
        <v>106</v>
      </c>
      <c r="G387" t="s">
        <v>8218</v>
      </c>
      <c r="H387" t="s">
        <v>8223</v>
      </c>
      <c r="I387" t="s">
        <v>8245</v>
      </c>
      <c r="J387">
        <v>1416582101</v>
      </c>
      <c r="K387" s="9">
        <f t="shared" ref="K387:K450" si="31">(((J387/60)/60)/24)+DATE(1970,1,1)</f>
        <v>41964.626168981486</v>
      </c>
      <c r="L387">
        <v>1413986501</v>
      </c>
      <c r="M387" s="9">
        <f t="shared" ref="M387:M450" si="32">(((L387/60)/60)/24)+DATE(1970,1,1)</f>
        <v>41934.584502314814</v>
      </c>
      <c r="N387" s="13">
        <f t="shared" ref="N387:N450" si="33">ROUND(K387-M387,0)</f>
        <v>30</v>
      </c>
      <c r="O387" t="b">
        <v>0</v>
      </c>
      <c r="P387">
        <v>237</v>
      </c>
      <c r="Q387" s="8">
        <f t="shared" ref="Q387:Q450" si="34">IFERROR(ROUND(E387/P387,2),0)</f>
        <v>111.8</v>
      </c>
      <c r="R387" t="b">
        <v>1</v>
      </c>
      <c r="S387" t="s">
        <v>8266</v>
      </c>
      <c r="T387" t="s">
        <v>8271</v>
      </c>
    </row>
    <row r="388" spans="1:20" ht="42.8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 s="9">
        <f t="shared" si="31"/>
        <v>42226.951284722221</v>
      </c>
      <c r="L388">
        <v>1437950991</v>
      </c>
      <c r="M388" s="9">
        <f t="shared" si="32"/>
        <v>42211.951284722221</v>
      </c>
      <c r="N388" s="13">
        <f t="shared" si="33"/>
        <v>15</v>
      </c>
      <c r="O388" t="b">
        <v>0</v>
      </c>
      <c r="P388">
        <v>13</v>
      </c>
      <c r="Q388" s="8">
        <f t="shared" si="34"/>
        <v>46.23</v>
      </c>
      <c r="R388" t="b">
        <v>1</v>
      </c>
      <c r="S388" t="s">
        <v>8266</v>
      </c>
      <c r="T388" t="s">
        <v>8271</v>
      </c>
    </row>
    <row r="389" spans="1:20" ht="57.1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 s="9">
        <f t="shared" si="31"/>
        <v>42231.25</v>
      </c>
      <c r="L389">
        <v>1436976858</v>
      </c>
      <c r="M389" s="9">
        <f t="shared" si="32"/>
        <v>42200.67659722222</v>
      </c>
      <c r="N389" s="13">
        <f t="shared" si="33"/>
        <v>31</v>
      </c>
      <c r="O389" t="b">
        <v>0</v>
      </c>
      <c r="P389">
        <v>562</v>
      </c>
      <c r="Q389" s="8">
        <f t="shared" si="34"/>
        <v>144.69</v>
      </c>
      <c r="R389" t="b">
        <v>1</v>
      </c>
      <c r="S389" t="s">
        <v>8266</v>
      </c>
      <c r="T389" t="s">
        <v>8271</v>
      </c>
    </row>
    <row r="390" spans="1:20" ht="42.8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 s="9">
        <f t="shared" si="31"/>
        <v>42579.076157407413</v>
      </c>
      <c r="L390">
        <v>1467078580</v>
      </c>
      <c r="M390" s="9">
        <f t="shared" si="32"/>
        <v>42549.076157407413</v>
      </c>
      <c r="N390" s="13">
        <f t="shared" si="33"/>
        <v>30</v>
      </c>
      <c r="O390" t="b">
        <v>0</v>
      </c>
      <c r="P390">
        <v>71</v>
      </c>
      <c r="Q390" s="8">
        <f t="shared" si="34"/>
        <v>88.85</v>
      </c>
      <c r="R390" t="b">
        <v>1</v>
      </c>
      <c r="S390" t="s">
        <v>8266</v>
      </c>
      <c r="T390" t="s">
        <v>8271</v>
      </c>
    </row>
    <row r="391" spans="1:20" ht="57.1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 s="9">
        <f t="shared" si="31"/>
        <v>41705.957638888889</v>
      </c>
      <c r="L391">
        <v>1391477450</v>
      </c>
      <c r="M391" s="9">
        <f t="shared" si="32"/>
        <v>41674.063078703701</v>
      </c>
      <c r="N391" s="13">
        <f t="shared" si="33"/>
        <v>32</v>
      </c>
      <c r="O391" t="b">
        <v>0</v>
      </c>
      <c r="P391">
        <v>1510</v>
      </c>
      <c r="Q391" s="8">
        <f t="shared" si="34"/>
        <v>81.75</v>
      </c>
      <c r="R391" t="b">
        <v>1</v>
      </c>
      <c r="S391" t="s">
        <v>8266</v>
      </c>
      <c r="T391" t="s">
        <v>8271</v>
      </c>
    </row>
    <row r="392" spans="1:20" ht="42.8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 s="9">
        <f t="shared" si="31"/>
        <v>42132.036712962959</v>
      </c>
      <c r="L392">
        <v>1429318372</v>
      </c>
      <c r="M392" s="9">
        <f t="shared" si="32"/>
        <v>42112.036712962959</v>
      </c>
      <c r="N392" s="13">
        <f t="shared" si="33"/>
        <v>20</v>
      </c>
      <c r="O392" t="b">
        <v>0</v>
      </c>
      <c r="P392">
        <v>14</v>
      </c>
      <c r="Q392" s="8">
        <f t="shared" si="34"/>
        <v>71.430000000000007</v>
      </c>
      <c r="R392" t="b">
        <v>1</v>
      </c>
      <c r="S392" t="s">
        <v>8266</v>
      </c>
      <c r="T392" t="s">
        <v>8271</v>
      </c>
    </row>
    <row r="393" spans="1:20" ht="42.8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 s="9">
        <f t="shared" si="31"/>
        <v>40895.040972222225</v>
      </c>
      <c r="L393">
        <v>1321578051</v>
      </c>
      <c r="M393" s="9">
        <f t="shared" si="32"/>
        <v>40865.042256944449</v>
      </c>
      <c r="N393" s="13">
        <f t="shared" si="33"/>
        <v>30</v>
      </c>
      <c r="O393" t="b">
        <v>0</v>
      </c>
      <c r="P393">
        <v>193</v>
      </c>
      <c r="Q393" s="8">
        <f t="shared" si="34"/>
        <v>104.26</v>
      </c>
      <c r="R393" t="b">
        <v>1</v>
      </c>
      <c r="S393" t="s">
        <v>8266</v>
      </c>
      <c r="T393" t="s">
        <v>8271</v>
      </c>
    </row>
    <row r="394" spans="1:20" ht="42.8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 s="9">
        <f t="shared" si="31"/>
        <v>40794.125</v>
      </c>
      <c r="L394">
        <v>1312823571</v>
      </c>
      <c r="M394" s="9">
        <f t="shared" si="32"/>
        <v>40763.717256944445</v>
      </c>
      <c r="N394" s="13">
        <f t="shared" si="33"/>
        <v>30</v>
      </c>
      <c r="O394" t="b">
        <v>0</v>
      </c>
      <c r="P394">
        <v>206</v>
      </c>
      <c r="Q394" s="8">
        <f t="shared" si="34"/>
        <v>90.62</v>
      </c>
      <c r="R394" t="b">
        <v>1</v>
      </c>
      <c r="S394" t="s">
        <v>8266</v>
      </c>
      <c r="T394" t="s">
        <v>8271</v>
      </c>
    </row>
    <row r="395" spans="1:20" ht="42.8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 s="9">
        <f t="shared" si="31"/>
        <v>41557.708935185183</v>
      </c>
      <c r="L395">
        <v>1378746052</v>
      </c>
      <c r="M395" s="9">
        <f t="shared" si="32"/>
        <v>41526.708935185183</v>
      </c>
      <c r="N395" s="13">
        <f t="shared" si="33"/>
        <v>31</v>
      </c>
      <c r="O395" t="b">
        <v>0</v>
      </c>
      <c r="P395">
        <v>351</v>
      </c>
      <c r="Q395" s="8">
        <f t="shared" si="34"/>
        <v>157.33000000000001</v>
      </c>
      <c r="R395" t="b">
        <v>1</v>
      </c>
      <c r="S395" t="s">
        <v>8266</v>
      </c>
      <c r="T395" t="s">
        <v>8271</v>
      </c>
    </row>
    <row r="396" spans="1:20" ht="42.8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 s="9">
        <f t="shared" si="31"/>
        <v>42477.776412037041</v>
      </c>
      <c r="L396">
        <v>1455737882</v>
      </c>
      <c r="M396" s="9">
        <f t="shared" si="32"/>
        <v>42417.818078703705</v>
      </c>
      <c r="N396" s="13">
        <f t="shared" si="33"/>
        <v>60</v>
      </c>
      <c r="O396" t="b">
        <v>0</v>
      </c>
      <c r="P396">
        <v>50</v>
      </c>
      <c r="Q396" s="8">
        <f t="shared" si="34"/>
        <v>105.18</v>
      </c>
      <c r="R396" t="b">
        <v>1</v>
      </c>
      <c r="S396" t="s">
        <v>8266</v>
      </c>
      <c r="T396" t="s">
        <v>8271</v>
      </c>
    </row>
    <row r="397" spans="1:20" ht="42.8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 s="9">
        <f t="shared" si="31"/>
        <v>41026.897222222222</v>
      </c>
      <c r="L397">
        <v>1332452960</v>
      </c>
      <c r="M397" s="9">
        <f t="shared" si="32"/>
        <v>40990.909259259257</v>
      </c>
      <c r="N397" s="13">
        <f t="shared" si="33"/>
        <v>36</v>
      </c>
      <c r="O397" t="b">
        <v>0</v>
      </c>
      <c r="P397">
        <v>184</v>
      </c>
      <c r="Q397" s="8">
        <f t="shared" si="34"/>
        <v>58.72</v>
      </c>
      <c r="R397" t="b">
        <v>1</v>
      </c>
      <c r="S397" t="s">
        <v>8266</v>
      </c>
      <c r="T397" t="s">
        <v>8271</v>
      </c>
    </row>
    <row r="398" spans="1:20" ht="42.8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 s="9">
        <f t="shared" si="31"/>
        <v>41097.564884259256</v>
      </c>
      <c r="L398">
        <v>1340372006</v>
      </c>
      <c r="M398" s="9">
        <f t="shared" si="32"/>
        <v>41082.564884259256</v>
      </c>
      <c r="N398" s="13">
        <f t="shared" si="33"/>
        <v>15</v>
      </c>
      <c r="O398" t="b">
        <v>0</v>
      </c>
      <c r="P398">
        <v>196</v>
      </c>
      <c r="Q398" s="8">
        <f t="shared" si="34"/>
        <v>81.63</v>
      </c>
      <c r="R398" t="b">
        <v>1</v>
      </c>
      <c r="S398" t="s">
        <v>8266</v>
      </c>
      <c r="T398" t="s">
        <v>8271</v>
      </c>
    </row>
    <row r="399" spans="1:20" ht="57.1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 s="9">
        <f t="shared" si="31"/>
        <v>40422.155555555553</v>
      </c>
      <c r="L399">
        <v>1279651084</v>
      </c>
      <c r="M399" s="9">
        <f t="shared" si="32"/>
        <v>40379.776435185187</v>
      </c>
      <c r="N399" s="13">
        <f t="shared" si="33"/>
        <v>42</v>
      </c>
      <c r="O399" t="b">
        <v>0</v>
      </c>
      <c r="P399">
        <v>229</v>
      </c>
      <c r="Q399" s="8">
        <f t="shared" si="34"/>
        <v>56.46</v>
      </c>
      <c r="R399" t="b">
        <v>1</v>
      </c>
      <c r="S399" t="s">
        <v>8266</v>
      </c>
      <c r="T399" t="s">
        <v>8271</v>
      </c>
    </row>
    <row r="400" spans="1:20" ht="42.8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 s="9">
        <f t="shared" si="31"/>
        <v>42123.793124999997</v>
      </c>
      <c r="L400">
        <v>1426446126</v>
      </c>
      <c r="M400" s="9">
        <f t="shared" si="32"/>
        <v>42078.793124999997</v>
      </c>
      <c r="N400" s="13">
        <f t="shared" si="33"/>
        <v>45</v>
      </c>
      <c r="O400" t="b">
        <v>0</v>
      </c>
      <c r="P400">
        <v>67</v>
      </c>
      <c r="Q400" s="8">
        <f t="shared" si="34"/>
        <v>140.1</v>
      </c>
      <c r="R400" t="b">
        <v>1</v>
      </c>
      <c r="S400" t="s">
        <v>8266</v>
      </c>
      <c r="T400" t="s">
        <v>8271</v>
      </c>
    </row>
    <row r="401" spans="1:20" ht="42.8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 s="9">
        <f t="shared" si="31"/>
        <v>42718.5</v>
      </c>
      <c r="L401">
        <v>1479070867</v>
      </c>
      <c r="M401" s="9">
        <f t="shared" si="32"/>
        <v>42687.875775462962</v>
      </c>
      <c r="N401" s="13">
        <f t="shared" si="33"/>
        <v>31</v>
      </c>
      <c r="O401" t="b">
        <v>0</v>
      </c>
      <c r="P401">
        <v>95</v>
      </c>
      <c r="Q401" s="8">
        <f t="shared" si="34"/>
        <v>224.85</v>
      </c>
      <c r="R401" t="b">
        <v>1</v>
      </c>
      <c r="S401" t="s">
        <v>8266</v>
      </c>
      <c r="T401" t="s">
        <v>8271</v>
      </c>
    </row>
    <row r="402" spans="1:20" ht="42.8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 s="9">
        <f t="shared" si="31"/>
        <v>41776.145833333336</v>
      </c>
      <c r="L402">
        <v>1397661347</v>
      </c>
      <c r="M402" s="9">
        <f t="shared" si="32"/>
        <v>41745.635960648149</v>
      </c>
      <c r="N402" s="13">
        <f t="shared" si="33"/>
        <v>31</v>
      </c>
      <c r="O402" t="b">
        <v>0</v>
      </c>
      <c r="P402">
        <v>62</v>
      </c>
      <c r="Q402" s="8">
        <f t="shared" si="34"/>
        <v>181.13</v>
      </c>
      <c r="R402" t="b">
        <v>1</v>
      </c>
      <c r="S402" t="s">
        <v>8266</v>
      </c>
      <c r="T402" t="s">
        <v>8271</v>
      </c>
    </row>
    <row r="403" spans="1:20" ht="42.8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 s="9">
        <f t="shared" si="31"/>
        <v>40762.842245370368</v>
      </c>
      <c r="L403">
        <v>1310155970</v>
      </c>
      <c r="M403" s="9">
        <f t="shared" si="32"/>
        <v>40732.842245370368</v>
      </c>
      <c r="N403" s="13">
        <f t="shared" si="33"/>
        <v>30</v>
      </c>
      <c r="O403" t="b">
        <v>0</v>
      </c>
      <c r="P403">
        <v>73</v>
      </c>
      <c r="Q403" s="8">
        <f t="shared" si="34"/>
        <v>711.04</v>
      </c>
      <c r="R403" t="b">
        <v>1</v>
      </c>
      <c r="S403" t="s">
        <v>8266</v>
      </c>
      <c r="T403" t="s">
        <v>8271</v>
      </c>
    </row>
    <row r="404" spans="1:20" ht="57.1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 s="9">
        <f t="shared" si="31"/>
        <v>42313.58121527778</v>
      </c>
      <c r="L404">
        <v>1444913817</v>
      </c>
      <c r="M404" s="9">
        <f t="shared" si="32"/>
        <v>42292.539548611108</v>
      </c>
      <c r="N404" s="13">
        <f t="shared" si="33"/>
        <v>21</v>
      </c>
      <c r="O404" t="b">
        <v>0</v>
      </c>
      <c r="P404">
        <v>43</v>
      </c>
      <c r="Q404" s="8">
        <f t="shared" si="34"/>
        <v>65.88</v>
      </c>
      <c r="R404" t="b">
        <v>1</v>
      </c>
      <c r="S404" t="s">
        <v>8266</v>
      </c>
      <c r="T404" t="s">
        <v>8271</v>
      </c>
    </row>
    <row r="405" spans="1:20" ht="42.8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 s="9">
        <f t="shared" si="31"/>
        <v>40765.297222222223</v>
      </c>
      <c r="L405">
        <v>1308900441</v>
      </c>
      <c r="M405" s="9">
        <f t="shared" si="32"/>
        <v>40718.310659722221</v>
      </c>
      <c r="N405" s="13">
        <f t="shared" si="33"/>
        <v>47</v>
      </c>
      <c r="O405" t="b">
        <v>0</v>
      </c>
      <c r="P405">
        <v>70</v>
      </c>
      <c r="Q405" s="8">
        <f t="shared" si="34"/>
        <v>75.19</v>
      </c>
      <c r="R405" t="b">
        <v>1</v>
      </c>
      <c r="S405" t="s">
        <v>8266</v>
      </c>
      <c r="T405" t="s">
        <v>8271</v>
      </c>
    </row>
    <row r="406" spans="1:20" ht="42.8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 s="9">
        <f t="shared" si="31"/>
        <v>41675.961111111108</v>
      </c>
      <c r="L406">
        <v>1389107062</v>
      </c>
      <c r="M406" s="9">
        <f t="shared" si="32"/>
        <v>41646.628032407411</v>
      </c>
      <c r="N406" s="13">
        <f t="shared" si="33"/>
        <v>29</v>
      </c>
      <c r="O406" t="b">
        <v>0</v>
      </c>
      <c r="P406">
        <v>271</v>
      </c>
      <c r="Q406" s="8">
        <f t="shared" si="34"/>
        <v>133.13999999999999</v>
      </c>
      <c r="R406" t="b">
        <v>1</v>
      </c>
      <c r="S406" t="s">
        <v>8266</v>
      </c>
      <c r="T406" t="s">
        <v>8271</v>
      </c>
    </row>
    <row r="407" spans="1:20" ht="28.5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 s="9">
        <f t="shared" si="31"/>
        <v>41704.08494212963</v>
      </c>
      <c r="L407">
        <v>1391479339</v>
      </c>
      <c r="M407" s="9">
        <f t="shared" si="32"/>
        <v>41674.08494212963</v>
      </c>
      <c r="N407" s="13">
        <f t="shared" si="33"/>
        <v>30</v>
      </c>
      <c r="O407" t="b">
        <v>0</v>
      </c>
      <c r="P407">
        <v>55</v>
      </c>
      <c r="Q407" s="8">
        <f t="shared" si="34"/>
        <v>55.2</v>
      </c>
      <c r="R407" t="b">
        <v>1</v>
      </c>
      <c r="S407" t="s">
        <v>8266</v>
      </c>
      <c r="T407" t="s">
        <v>8271</v>
      </c>
    </row>
    <row r="408" spans="1:20" ht="42.8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 s="9">
        <f t="shared" si="31"/>
        <v>40672.249305555553</v>
      </c>
      <c r="L408">
        <v>1301975637</v>
      </c>
      <c r="M408" s="9">
        <f t="shared" si="32"/>
        <v>40638.162465277775</v>
      </c>
      <c r="N408" s="13">
        <f t="shared" si="33"/>
        <v>34</v>
      </c>
      <c r="O408" t="b">
        <v>0</v>
      </c>
      <c r="P408">
        <v>35</v>
      </c>
      <c r="Q408" s="8">
        <f t="shared" si="34"/>
        <v>86.16</v>
      </c>
      <c r="R408" t="b">
        <v>1</v>
      </c>
      <c r="S408" t="s">
        <v>8266</v>
      </c>
      <c r="T408" t="s">
        <v>8271</v>
      </c>
    </row>
    <row r="409" spans="1:20" ht="42.8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 s="9">
        <f t="shared" si="31"/>
        <v>40866.912615740745</v>
      </c>
      <c r="L409">
        <v>1316552050</v>
      </c>
      <c r="M409" s="9">
        <f t="shared" si="32"/>
        <v>40806.870949074073</v>
      </c>
      <c r="N409" s="13">
        <f t="shared" si="33"/>
        <v>60</v>
      </c>
      <c r="O409" t="b">
        <v>0</v>
      </c>
      <c r="P409">
        <v>22</v>
      </c>
      <c r="Q409" s="8">
        <f t="shared" si="34"/>
        <v>92.32</v>
      </c>
      <c r="R409" t="b">
        <v>1</v>
      </c>
      <c r="S409" t="s">
        <v>8266</v>
      </c>
      <c r="T409" t="s">
        <v>8271</v>
      </c>
    </row>
    <row r="410" spans="1:20" ht="42.8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 s="9">
        <f t="shared" si="31"/>
        <v>41583.777662037035</v>
      </c>
      <c r="L410">
        <v>1380217190</v>
      </c>
      <c r="M410" s="9">
        <f t="shared" si="32"/>
        <v>41543.735995370371</v>
      </c>
      <c r="N410" s="13">
        <f t="shared" si="33"/>
        <v>40</v>
      </c>
      <c r="O410" t="b">
        <v>0</v>
      </c>
      <c r="P410">
        <v>38</v>
      </c>
      <c r="Q410" s="8">
        <f t="shared" si="34"/>
        <v>160.16</v>
      </c>
      <c r="R410" t="b">
        <v>1</v>
      </c>
      <c r="S410" t="s">
        <v>8266</v>
      </c>
      <c r="T410" t="s">
        <v>8271</v>
      </c>
    </row>
    <row r="411" spans="1:20" ht="42.8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 s="9">
        <f t="shared" si="31"/>
        <v>42573.862777777773</v>
      </c>
      <c r="L411">
        <v>1466628144</v>
      </c>
      <c r="M411" s="9">
        <f t="shared" si="32"/>
        <v>42543.862777777773</v>
      </c>
      <c r="N411" s="13">
        <f t="shared" si="33"/>
        <v>30</v>
      </c>
      <c r="O411" t="b">
        <v>0</v>
      </c>
      <c r="P411">
        <v>15</v>
      </c>
      <c r="Q411" s="8">
        <f t="shared" si="34"/>
        <v>45.6</v>
      </c>
      <c r="R411" t="b">
        <v>1</v>
      </c>
      <c r="S411" t="s">
        <v>8266</v>
      </c>
      <c r="T411" t="s">
        <v>8271</v>
      </c>
    </row>
    <row r="412" spans="1:20" ht="42.8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 s="9">
        <f t="shared" si="31"/>
        <v>42173.981446759266</v>
      </c>
      <c r="L412">
        <v>1429486397</v>
      </c>
      <c r="M412" s="9">
        <f t="shared" si="32"/>
        <v>42113.981446759266</v>
      </c>
      <c r="N412" s="13">
        <f t="shared" si="33"/>
        <v>60</v>
      </c>
      <c r="O412" t="b">
        <v>0</v>
      </c>
      <c r="P412">
        <v>7</v>
      </c>
      <c r="Q412" s="8">
        <f t="shared" si="34"/>
        <v>183.29</v>
      </c>
      <c r="R412" t="b">
        <v>1</v>
      </c>
      <c r="S412" t="s">
        <v>8266</v>
      </c>
      <c r="T412" t="s">
        <v>8271</v>
      </c>
    </row>
    <row r="413" spans="1:20" ht="42.8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 s="9">
        <f t="shared" si="31"/>
        <v>41630.208333333336</v>
      </c>
      <c r="L413">
        <v>1384920804</v>
      </c>
      <c r="M413" s="9">
        <f t="shared" si="32"/>
        <v>41598.17597222222</v>
      </c>
      <c r="N413" s="13">
        <f t="shared" si="33"/>
        <v>32</v>
      </c>
      <c r="O413" t="b">
        <v>0</v>
      </c>
      <c r="P413">
        <v>241</v>
      </c>
      <c r="Q413" s="8">
        <f t="shared" si="34"/>
        <v>125.79</v>
      </c>
      <c r="R413" t="b">
        <v>1</v>
      </c>
      <c r="S413" t="s">
        <v>8266</v>
      </c>
      <c r="T413" t="s">
        <v>8271</v>
      </c>
    </row>
    <row r="414" spans="1:20" ht="42.8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 s="9">
        <f t="shared" si="31"/>
        <v>41115.742800925924</v>
      </c>
      <c r="L414">
        <v>1341856178</v>
      </c>
      <c r="M414" s="9">
        <f t="shared" si="32"/>
        <v>41099.742800925924</v>
      </c>
      <c r="N414" s="13">
        <f t="shared" si="33"/>
        <v>16</v>
      </c>
      <c r="O414" t="b">
        <v>0</v>
      </c>
      <c r="P414">
        <v>55</v>
      </c>
      <c r="Q414" s="8">
        <f t="shared" si="34"/>
        <v>57.65</v>
      </c>
      <c r="R414" t="b">
        <v>1</v>
      </c>
      <c r="S414" t="s">
        <v>8266</v>
      </c>
      <c r="T414" t="s">
        <v>8271</v>
      </c>
    </row>
    <row r="415" spans="1:20" ht="42.8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 s="9">
        <f t="shared" si="31"/>
        <v>41109.877442129626</v>
      </c>
      <c r="L415">
        <v>1340139811</v>
      </c>
      <c r="M415" s="9">
        <f t="shared" si="32"/>
        <v>41079.877442129626</v>
      </c>
      <c r="N415" s="13">
        <f t="shared" si="33"/>
        <v>30</v>
      </c>
      <c r="O415" t="b">
        <v>0</v>
      </c>
      <c r="P415">
        <v>171</v>
      </c>
      <c r="Q415" s="8">
        <f t="shared" si="34"/>
        <v>78.66</v>
      </c>
      <c r="R415" t="b">
        <v>1</v>
      </c>
      <c r="S415" t="s">
        <v>8266</v>
      </c>
      <c r="T415" t="s">
        <v>8271</v>
      </c>
    </row>
    <row r="416" spans="1:20" ht="42.8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 s="9">
        <f t="shared" si="31"/>
        <v>41559.063252314816</v>
      </c>
      <c r="L416">
        <v>1378949465</v>
      </c>
      <c r="M416" s="9">
        <f t="shared" si="32"/>
        <v>41529.063252314816</v>
      </c>
      <c r="N416" s="13">
        <f t="shared" si="33"/>
        <v>30</v>
      </c>
      <c r="O416" t="b">
        <v>0</v>
      </c>
      <c r="P416">
        <v>208</v>
      </c>
      <c r="Q416" s="8">
        <f t="shared" si="34"/>
        <v>91.48</v>
      </c>
      <c r="R416" t="b">
        <v>1</v>
      </c>
      <c r="S416" t="s">
        <v>8266</v>
      </c>
      <c r="T416" t="s">
        <v>8271</v>
      </c>
    </row>
    <row r="417" spans="1:20" ht="57.1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 s="9">
        <f t="shared" si="31"/>
        <v>41929.5</v>
      </c>
      <c r="L417">
        <v>1411417602</v>
      </c>
      <c r="M417" s="9">
        <f t="shared" si="32"/>
        <v>41904.851875</v>
      </c>
      <c r="N417" s="13">
        <f t="shared" si="33"/>
        <v>25</v>
      </c>
      <c r="O417" t="b">
        <v>0</v>
      </c>
      <c r="P417">
        <v>21</v>
      </c>
      <c r="Q417" s="8">
        <f t="shared" si="34"/>
        <v>68.099999999999994</v>
      </c>
      <c r="R417" t="b">
        <v>1</v>
      </c>
      <c r="S417" t="s">
        <v>8266</v>
      </c>
      <c r="T417" t="s">
        <v>8271</v>
      </c>
    </row>
    <row r="418" spans="1:20" ht="42.8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 s="9">
        <f t="shared" si="31"/>
        <v>41678.396192129629</v>
      </c>
      <c r="L418">
        <v>1389259831</v>
      </c>
      <c r="M418" s="9">
        <f t="shared" si="32"/>
        <v>41648.396192129629</v>
      </c>
      <c r="N418" s="13">
        <f t="shared" si="33"/>
        <v>30</v>
      </c>
      <c r="O418" t="b">
        <v>0</v>
      </c>
      <c r="P418">
        <v>25</v>
      </c>
      <c r="Q418" s="8">
        <f t="shared" si="34"/>
        <v>48.09</v>
      </c>
      <c r="R418" t="b">
        <v>1</v>
      </c>
      <c r="S418" t="s">
        <v>8266</v>
      </c>
      <c r="T418" t="s">
        <v>8271</v>
      </c>
    </row>
    <row r="419" spans="1:20" ht="42.8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 s="9">
        <f t="shared" si="31"/>
        <v>41372.189583333333</v>
      </c>
      <c r="L419">
        <v>1364426260</v>
      </c>
      <c r="M419" s="9">
        <f t="shared" si="32"/>
        <v>41360.970601851855</v>
      </c>
      <c r="N419" s="13">
        <f t="shared" si="33"/>
        <v>11</v>
      </c>
      <c r="O419" t="b">
        <v>0</v>
      </c>
      <c r="P419">
        <v>52</v>
      </c>
      <c r="Q419" s="8">
        <f t="shared" si="34"/>
        <v>202.42</v>
      </c>
      <c r="R419" t="b">
        <v>1</v>
      </c>
      <c r="S419" t="s">
        <v>8266</v>
      </c>
      <c r="T419" t="s">
        <v>8271</v>
      </c>
    </row>
    <row r="420" spans="1:20" ht="42.8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 s="9">
        <f t="shared" si="31"/>
        <v>42208.282372685186</v>
      </c>
      <c r="L420">
        <v>1435041997</v>
      </c>
      <c r="M420" s="9">
        <f t="shared" si="32"/>
        <v>42178.282372685186</v>
      </c>
      <c r="N420" s="13">
        <f t="shared" si="33"/>
        <v>30</v>
      </c>
      <c r="O420" t="b">
        <v>0</v>
      </c>
      <c r="P420">
        <v>104</v>
      </c>
      <c r="Q420" s="8">
        <f t="shared" si="34"/>
        <v>216.75</v>
      </c>
      <c r="R420" t="b">
        <v>1</v>
      </c>
      <c r="S420" t="s">
        <v>8266</v>
      </c>
      <c r="T420" t="s">
        <v>8271</v>
      </c>
    </row>
    <row r="421" spans="1:20" ht="42.8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 s="9">
        <f t="shared" si="31"/>
        <v>41454.842442129629</v>
      </c>
      <c r="L421">
        <v>1367352787</v>
      </c>
      <c r="M421" s="9">
        <f t="shared" si="32"/>
        <v>41394.842442129629</v>
      </c>
      <c r="N421" s="13">
        <f t="shared" si="33"/>
        <v>60</v>
      </c>
      <c r="O421" t="b">
        <v>0</v>
      </c>
      <c r="P421">
        <v>73</v>
      </c>
      <c r="Q421" s="8">
        <f t="shared" si="34"/>
        <v>110.07</v>
      </c>
      <c r="R421" t="b">
        <v>1</v>
      </c>
      <c r="S421" t="s">
        <v>8266</v>
      </c>
      <c r="T421" t="s">
        <v>8271</v>
      </c>
    </row>
    <row r="422" spans="1:20" ht="42.8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 s="9">
        <f t="shared" si="31"/>
        <v>41712.194803240738</v>
      </c>
      <c r="L422">
        <v>1392183631</v>
      </c>
      <c r="M422" s="9">
        <f t="shared" si="32"/>
        <v>41682.23646990741</v>
      </c>
      <c r="N422" s="13">
        <f t="shared" si="33"/>
        <v>30</v>
      </c>
      <c r="O422" t="b">
        <v>0</v>
      </c>
      <c r="P422">
        <v>3</v>
      </c>
      <c r="Q422" s="8">
        <f t="shared" si="34"/>
        <v>4.83</v>
      </c>
      <c r="R422" t="b">
        <v>0</v>
      </c>
      <c r="S422" t="s">
        <v>8266</v>
      </c>
      <c r="T422" t="s">
        <v>8272</v>
      </c>
    </row>
    <row r="423" spans="1:20" ht="42.8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 s="9">
        <f t="shared" si="31"/>
        <v>42237.491388888884</v>
      </c>
      <c r="L423">
        <v>1434973656</v>
      </c>
      <c r="M423" s="9">
        <f t="shared" si="32"/>
        <v>42177.491388888884</v>
      </c>
      <c r="N423" s="13">
        <f t="shared" si="33"/>
        <v>60</v>
      </c>
      <c r="O423" t="b">
        <v>0</v>
      </c>
      <c r="P423">
        <v>6</v>
      </c>
      <c r="Q423" s="8">
        <f t="shared" si="34"/>
        <v>50.17</v>
      </c>
      <c r="R423" t="b">
        <v>0</v>
      </c>
      <c r="S423" t="s">
        <v>8266</v>
      </c>
      <c r="T423" t="s">
        <v>8272</v>
      </c>
    </row>
    <row r="424" spans="1:20" ht="42.8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 s="9">
        <f t="shared" si="31"/>
        <v>41893.260381944441</v>
      </c>
      <c r="L424">
        <v>1407824097</v>
      </c>
      <c r="M424" s="9">
        <f t="shared" si="32"/>
        <v>41863.260381944441</v>
      </c>
      <c r="N424" s="13">
        <f t="shared" si="33"/>
        <v>30</v>
      </c>
      <c r="O424" t="b">
        <v>0</v>
      </c>
      <c r="P424">
        <v>12</v>
      </c>
      <c r="Q424" s="8">
        <f t="shared" si="34"/>
        <v>35.83</v>
      </c>
      <c r="R424" t="b">
        <v>0</v>
      </c>
      <c r="S424" t="s">
        <v>8266</v>
      </c>
      <c r="T424" t="s">
        <v>8272</v>
      </c>
    </row>
    <row r="425" spans="1:20" ht="42.8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 s="9">
        <f t="shared" si="31"/>
        <v>41430.92627314815</v>
      </c>
      <c r="L425">
        <v>1367878430</v>
      </c>
      <c r="M425" s="9">
        <f t="shared" si="32"/>
        <v>41400.92627314815</v>
      </c>
      <c r="N425" s="13">
        <f t="shared" si="33"/>
        <v>30</v>
      </c>
      <c r="O425" t="b">
        <v>0</v>
      </c>
      <c r="P425">
        <v>13</v>
      </c>
      <c r="Q425" s="8">
        <f t="shared" si="34"/>
        <v>11.77</v>
      </c>
      <c r="R425" t="b">
        <v>0</v>
      </c>
      <c r="S425" t="s">
        <v>8266</v>
      </c>
      <c r="T425" t="s">
        <v>8272</v>
      </c>
    </row>
    <row r="426" spans="1:20" ht="42.8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 s="9">
        <f t="shared" si="31"/>
        <v>40994.334479166668</v>
      </c>
      <c r="L426">
        <v>1327568499</v>
      </c>
      <c r="M426" s="9">
        <f t="shared" si="32"/>
        <v>40934.376145833332</v>
      </c>
      <c r="N426" s="13">
        <f t="shared" si="33"/>
        <v>60</v>
      </c>
      <c r="O426" t="b">
        <v>0</v>
      </c>
      <c r="P426">
        <v>5</v>
      </c>
      <c r="Q426" s="8">
        <f t="shared" si="34"/>
        <v>40.78</v>
      </c>
      <c r="R426" t="b">
        <v>0</v>
      </c>
      <c r="S426" t="s">
        <v>8266</v>
      </c>
      <c r="T426" t="s">
        <v>8272</v>
      </c>
    </row>
    <row r="427" spans="1:20" ht="42.8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 s="9">
        <f t="shared" si="31"/>
        <v>42335.902824074074</v>
      </c>
      <c r="L427">
        <v>1443472804</v>
      </c>
      <c r="M427" s="9">
        <f t="shared" si="32"/>
        <v>42275.861157407402</v>
      </c>
      <c r="N427" s="13">
        <f t="shared" si="33"/>
        <v>60</v>
      </c>
      <c r="O427" t="b">
        <v>0</v>
      </c>
      <c r="P427">
        <v>2</v>
      </c>
      <c r="Q427" s="8">
        <f t="shared" si="34"/>
        <v>3</v>
      </c>
      <c r="R427" t="b">
        <v>0</v>
      </c>
      <c r="S427" t="s">
        <v>8266</v>
      </c>
      <c r="T427" t="s">
        <v>8272</v>
      </c>
    </row>
    <row r="428" spans="1:20" ht="42.8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 s="9">
        <f t="shared" si="31"/>
        <v>42430.711967592593</v>
      </c>
      <c r="L428">
        <v>1454259914</v>
      </c>
      <c r="M428" s="9">
        <f t="shared" si="32"/>
        <v>42400.711967592593</v>
      </c>
      <c r="N428" s="13">
        <f t="shared" si="33"/>
        <v>30</v>
      </c>
      <c r="O428" t="b">
        <v>0</v>
      </c>
      <c r="P428">
        <v>8</v>
      </c>
      <c r="Q428" s="8">
        <f t="shared" si="34"/>
        <v>16.63</v>
      </c>
      <c r="R428" t="b">
        <v>0</v>
      </c>
      <c r="S428" t="s">
        <v>8266</v>
      </c>
      <c r="T428" t="s">
        <v>8272</v>
      </c>
    </row>
    <row r="429" spans="1:20" ht="57.1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 s="9">
        <f t="shared" si="31"/>
        <v>42299.790972222225</v>
      </c>
      <c r="L429">
        <v>1444340940</v>
      </c>
      <c r="M429" s="9">
        <f t="shared" si="32"/>
        <v>42285.909027777772</v>
      </c>
      <c r="N429" s="13">
        <f t="shared" si="33"/>
        <v>14</v>
      </c>
      <c r="O429" t="b">
        <v>0</v>
      </c>
      <c r="P429">
        <v>0</v>
      </c>
      <c r="Q429" s="8">
        <f t="shared" si="34"/>
        <v>0</v>
      </c>
      <c r="R429" t="b">
        <v>0</v>
      </c>
      <c r="S429" t="s">
        <v>8266</v>
      </c>
      <c r="T429" t="s">
        <v>8272</v>
      </c>
    </row>
    <row r="430" spans="1:20" ht="28.55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 s="9">
        <f t="shared" si="31"/>
        <v>41806.916666666664</v>
      </c>
      <c r="L430">
        <v>1400523845</v>
      </c>
      <c r="M430" s="9">
        <f t="shared" si="32"/>
        <v>41778.766724537039</v>
      </c>
      <c r="N430" s="13">
        <f t="shared" si="33"/>
        <v>28</v>
      </c>
      <c r="O430" t="b">
        <v>0</v>
      </c>
      <c r="P430">
        <v>13</v>
      </c>
      <c r="Q430" s="8">
        <f t="shared" si="34"/>
        <v>52</v>
      </c>
      <c r="R430" t="b">
        <v>0</v>
      </c>
      <c r="S430" t="s">
        <v>8266</v>
      </c>
      <c r="T430" t="s">
        <v>8272</v>
      </c>
    </row>
    <row r="431" spans="1:20" ht="57.1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 s="9">
        <f t="shared" si="31"/>
        <v>40144.207638888889</v>
      </c>
      <c r="L431">
        <v>1252964282</v>
      </c>
      <c r="M431" s="9">
        <f t="shared" si="32"/>
        <v>40070.901412037041</v>
      </c>
      <c r="N431" s="13">
        <f t="shared" si="33"/>
        <v>73</v>
      </c>
      <c r="O431" t="b">
        <v>0</v>
      </c>
      <c r="P431">
        <v>0</v>
      </c>
      <c r="Q431" s="8">
        <f t="shared" si="34"/>
        <v>0</v>
      </c>
      <c r="R431" t="b">
        <v>0</v>
      </c>
      <c r="S431" t="s">
        <v>8266</v>
      </c>
      <c r="T431" t="s">
        <v>8272</v>
      </c>
    </row>
    <row r="432" spans="1:20" ht="42.8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 s="9">
        <f t="shared" si="31"/>
        <v>41528.107256944444</v>
      </c>
      <c r="L432">
        <v>1377570867</v>
      </c>
      <c r="M432" s="9">
        <f t="shared" si="32"/>
        <v>41513.107256944444</v>
      </c>
      <c r="N432" s="13">
        <f t="shared" si="33"/>
        <v>15</v>
      </c>
      <c r="O432" t="b">
        <v>0</v>
      </c>
      <c r="P432">
        <v>5</v>
      </c>
      <c r="Q432" s="8">
        <f t="shared" si="34"/>
        <v>4.8</v>
      </c>
      <c r="R432" t="b">
        <v>0</v>
      </c>
      <c r="S432" t="s">
        <v>8266</v>
      </c>
      <c r="T432" t="s">
        <v>8272</v>
      </c>
    </row>
    <row r="433" spans="1:20" ht="42.8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 s="9">
        <f t="shared" si="31"/>
        <v>42556.871331018512</v>
      </c>
      <c r="L433">
        <v>1465160083</v>
      </c>
      <c r="M433" s="9">
        <f t="shared" si="32"/>
        <v>42526.871331018512</v>
      </c>
      <c r="N433" s="13">
        <f t="shared" si="33"/>
        <v>30</v>
      </c>
      <c r="O433" t="b">
        <v>0</v>
      </c>
      <c r="P433">
        <v>8</v>
      </c>
      <c r="Q433" s="8">
        <f t="shared" si="34"/>
        <v>51.88</v>
      </c>
      <c r="R433" t="b">
        <v>0</v>
      </c>
      <c r="S433" t="s">
        <v>8266</v>
      </c>
      <c r="T433" t="s">
        <v>8272</v>
      </c>
    </row>
    <row r="434" spans="1:20" ht="57.1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 s="9">
        <f t="shared" si="31"/>
        <v>42298.726631944446</v>
      </c>
      <c r="L434">
        <v>1440264381</v>
      </c>
      <c r="M434" s="9">
        <f t="shared" si="32"/>
        <v>42238.726631944446</v>
      </c>
      <c r="N434" s="13">
        <f t="shared" si="33"/>
        <v>60</v>
      </c>
      <c r="O434" t="b">
        <v>0</v>
      </c>
      <c r="P434">
        <v>8</v>
      </c>
      <c r="Q434" s="8">
        <f t="shared" si="34"/>
        <v>71.25</v>
      </c>
      <c r="R434" t="b">
        <v>0</v>
      </c>
      <c r="S434" t="s">
        <v>8266</v>
      </c>
      <c r="T434" t="s">
        <v>8272</v>
      </c>
    </row>
    <row r="435" spans="1:20" ht="57.1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 s="9">
        <f t="shared" si="31"/>
        <v>42288.629884259266</v>
      </c>
      <c r="L435">
        <v>1439392022</v>
      </c>
      <c r="M435" s="9">
        <f t="shared" si="32"/>
        <v>42228.629884259266</v>
      </c>
      <c r="N435" s="13">
        <f t="shared" si="33"/>
        <v>60</v>
      </c>
      <c r="O435" t="b">
        <v>0</v>
      </c>
      <c r="P435">
        <v>0</v>
      </c>
      <c r="Q435" s="8">
        <f t="shared" si="34"/>
        <v>0</v>
      </c>
      <c r="R435" t="b">
        <v>0</v>
      </c>
      <c r="S435" t="s">
        <v>8266</v>
      </c>
      <c r="T435" t="s">
        <v>8272</v>
      </c>
    </row>
    <row r="436" spans="1:20" ht="57.1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 s="9">
        <f t="shared" si="31"/>
        <v>41609.876180555555</v>
      </c>
      <c r="L436">
        <v>1383076902</v>
      </c>
      <c r="M436" s="9">
        <f t="shared" si="32"/>
        <v>41576.834513888891</v>
      </c>
      <c r="N436" s="13">
        <f t="shared" si="33"/>
        <v>33</v>
      </c>
      <c r="O436" t="b">
        <v>0</v>
      </c>
      <c r="P436">
        <v>2</v>
      </c>
      <c r="Q436" s="8">
        <f t="shared" si="34"/>
        <v>62.5</v>
      </c>
      <c r="R436" t="b">
        <v>0</v>
      </c>
      <c r="S436" t="s">
        <v>8266</v>
      </c>
      <c r="T436" t="s">
        <v>8272</v>
      </c>
    </row>
    <row r="437" spans="1:20" ht="57.1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 s="9">
        <f t="shared" si="31"/>
        <v>41530.747453703705</v>
      </c>
      <c r="L437">
        <v>1376502980</v>
      </c>
      <c r="M437" s="9">
        <f t="shared" si="32"/>
        <v>41500.747453703705</v>
      </c>
      <c r="N437" s="13">
        <f t="shared" si="33"/>
        <v>30</v>
      </c>
      <c r="O437" t="b">
        <v>0</v>
      </c>
      <c r="P437">
        <v>3</v>
      </c>
      <c r="Q437" s="8">
        <f t="shared" si="34"/>
        <v>1</v>
      </c>
      <c r="R437" t="b">
        <v>0</v>
      </c>
      <c r="S437" t="s">
        <v>8266</v>
      </c>
      <c r="T437" t="s">
        <v>8272</v>
      </c>
    </row>
    <row r="438" spans="1:20" ht="42.8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 s="9">
        <f t="shared" si="31"/>
        <v>41486.36241898148</v>
      </c>
      <c r="L438">
        <v>1372668113</v>
      </c>
      <c r="M438" s="9">
        <f t="shared" si="32"/>
        <v>41456.36241898148</v>
      </c>
      <c r="N438" s="13">
        <f t="shared" si="33"/>
        <v>30</v>
      </c>
      <c r="O438" t="b">
        <v>0</v>
      </c>
      <c r="P438">
        <v>0</v>
      </c>
      <c r="Q438" s="8">
        <f t="shared" si="34"/>
        <v>0</v>
      </c>
      <c r="R438" t="b">
        <v>0</v>
      </c>
      <c r="S438" t="s">
        <v>8266</v>
      </c>
      <c r="T438" t="s">
        <v>8272</v>
      </c>
    </row>
    <row r="439" spans="1:20" ht="42.8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 s="9">
        <f t="shared" si="31"/>
        <v>42651.31858796296</v>
      </c>
      <c r="L439">
        <v>1470728326</v>
      </c>
      <c r="M439" s="9">
        <f t="shared" si="32"/>
        <v>42591.31858796296</v>
      </c>
      <c r="N439" s="13">
        <f t="shared" si="33"/>
        <v>60</v>
      </c>
      <c r="O439" t="b">
        <v>0</v>
      </c>
      <c r="P439">
        <v>0</v>
      </c>
      <c r="Q439" s="8">
        <f t="shared" si="34"/>
        <v>0</v>
      </c>
      <c r="R439" t="b">
        <v>0</v>
      </c>
      <c r="S439" t="s">
        <v>8266</v>
      </c>
      <c r="T439" t="s">
        <v>8272</v>
      </c>
    </row>
    <row r="440" spans="1:20" ht="42.8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 s="9">
        <f t="shared" si="31"/>
        <v>42326.302754629629</v>
      </c>
      <c r="L440">
        <v>1445235358</v>
      </c>
      <c r="M440" s="9">
        <f t="shared" si="32"/>
        <v>42296.261087962965</v>
      </c>
      <c r="N440" s="13">
        <f t="shared" si="33"/>
        <v>30</v>
      </c>
      <c r="O440" t="b">
        <v>0</v>
      </c>
      <c r="P440">
        <v>11</v>
      </c>
      <c r="Q440" s="8">
        <f t="shared" si="34"/>
        <v>170.55</v>
      </c>
      <c r="R440" t="b">
        <v>0</v>
      </c>
      <c r="S440" t="s">
        <v>8266</v>
      </c>
      <c r="T440" t="s">
        <v>8272</v>
      </c>
    </row>
    <row r="441" spans="1:20" ht="42.8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 s="9">
        <f t="shared" si="31"/>
        <v>41929.761782407404</v>
      </c>
      <c r="L441">
        <v>1412705818</v>
      </c>
      <c r="M441" s="9">
        <f t="shared" si="32"/>
        <v>41919.761782407404</v>
      </c>
      <c r="N441" s="13">
        <f t="shared" si="33"/>
        <v>10</v>
      </c>
      <c r="O441" t="b">
        <v>0</v>
      </c>
      <c r="P441">
        <v>0</v>
      </c>
      <c r="Q441" s="8">
        <f t="shared" si="34"/>
        <v>0</v>
      </c>
      <c r="R441" t="b">
        <v>0</v>
      </c>
      <c r="S441" t="s">
        <v>8266</v>
      </c>
      <c r="T441" t="s">
        <v>8272</v>
      </c>
    </row>
    <row r="442" spans="1:20" ht="42.8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 s="9">
        <f t="shared" si="31"/>
        <v>42453.943900462968</v>
      </c>
      <c r="L442">
        <v>1456270753</v>
      </c>
      <c r="M442" s="9">
        <f t="shared" si="32"/>
        <v>42423.985567129625</v>
      </c>
      <c r="N442" s="13">
        <f t="shared" si="33"/>
        <v>30</v>
      </c>
      <c r="O442" t="b">
        <v>0</v>
      </c>
      <c r="P442">
        <v>1</v>
      </c>
      <c r="Q442" s="8">
        <f t="shared" si="34"/>
        <v>5</v>
      </c>
      <c r="R442" t="b">
        <v>0</v>
      </c>
      <c r="S442" t="s">
        <v>8266</v>
      </c>
      <c r="T442" t="s">
        <v>8272</v>
      </c>
    </row>
    <row r="443" spans="1:20" ht="42.8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 s="9">
        <f t="shared" si="31"/>
        <v>41580.793935185182</v>
      </c>
      <c r="L443">
        <v>1380826996</v>
      </c>
      <c r="M443" s="9">
        <f t="shared" si="32"/>
        <v>41550.793935185182</v>
      </c>
      <c r="N443" s="13">
        <f t="shared" si="33"/>
        <v>30</v>
      </c>
      <c r="O443" t="b">
        <v>0</v>
      </c>
      <c r="P443">
        <v>0</v>
      </c>
      <c r="Q443" s="8">
        <f t="shared" si="34"/>
        <v>0</v>
      </c>
      <c r="R443" t="b">
        <v>0</v>
      </c>
      <c r="S443" t="s">
        <v>8266</v>
      </c>
      <c r="T443" t="s">
        <v>8272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 s="9">
        <f t="shared" si="31"/>
        <v>42054.888692129629</v>
      </c>
      <c r="L444">
        <v>1421788783</v>
      </c>
      <c r="M444" s="9">
        <f t="shared" si="32"/>
        <v>42024.888692129629</v>
      </c>
      <c r="N444" s="13">
        <f t="shared" si="33"/>
        <v>30</v>
      </c>
      <c r="O444" t="b">
        <v>0</v>
      </c>
      <c r="P444">
        <v>17</v>
      </c>
      <c r="Q444" s="8">
        <f t="shared" si="34"/>
        <v>393.59</v>
      </c>
      <c r="R444" t="b">
        <v>0</v>
      </c>
      <c r="S444" t="s">
        <v>8266</v>
      </c>
      <c r="T444" t="s">
        <v>8272</v>
      </c>
    </row>
    <row r="445" spans="1:20" ht="42.8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 s="9">
        <f t="shared" si="31"/>
        <v>41680.015057870369</v>
      </c>
      <c r="L445">
        <v>1389399701</v>
      </c>
      <c r="M445" s="9">
        <f t="shared" si="32"/>
        <v>41650.015057870369</v>
      </c>
      <c r="N445" s="13">
        <f t="shared" si="33"/>
        <v>30</v>
      </c>
      <c r="O445" t="b">
        <v>0</v>
      </c>
      <c r="P445">
        <v>2</v>
      </c>
      <c r="Q445" s="8">
        <f t="shared" si="34"/>
        <v>5</v>
      </c>
      <c r="R445" t="b">
        <v>0</v>
      </c>
      <c r="S445" t="s">
        <v>8266</v>
      </c>
      <c r="T445" t="s">
        <v>8272</v>
      </c>
    </row>
    <row r="446" spans="1:20" ht="42.8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 s="9">
        <f t="shared" si="31"/>
        <v>40954.906956018516</v>
      </c>
      <c r="L446">
        <v>1324158361</v>
      </c>
      <c r="M446" s="9">
        <f t="shared" si="32"/>
        <v>40894.906956018516</v>
      </c>
      <c r="N446" s="13">
        <f t="shared" si="33"/>
        <v>60</v>
      </c>
      <c r="O446" t="b">
        <v>0</v>
      </c>
      <c r="P446">
        <v>1</v>
      </c>
      <c r="Q446" s="8">
        <f t="shared" si="34"/>
        <v>50</v>
      </c>
      <c r="R446" t="b">
        <v>0</v>
      </c>
      <c r="S446" t="s">
        <v>8266</v>
      </c>
      <c r="T446" t="s">
        <v>8272</v>
      </c>
    </row>
    <row r="447" spans="1:20" ht="42.8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 s="9">
        <f t="shared" si="31"/>
        <v>42145.335358796292</v>
      </c>
      <c r="L447">
        <v>1430899375</v>
      </c>
      <c r="M447" s="9">
        <f t="shared" si="32"/>
        <v>42130.335358796292</v>
      </c>
      <c r="N447" s="13">
        <f t="shared" si="33"/>
        <v>15</v>
      </c>
      <c r="O447" t="b">
        <v>0</v>
      </c>
      <c r="P447">
        <v>2</v>
      </c>
      <c r="Q447" s="8">
        <f t="shared" si="34"/>
        <v>1</v>
      </c>
      <c r="R447" t="b">
        <v>0</v>
      </c>
      <c r="S447" t="s">
        <v>8266</v>
      </c>
      <c r="T447" t="s">
        <v>8272</v>
      </c>
    </row>
    <row r="448" spans="1:20" ht="42.8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 s="9">
        <f t="shared" si="31"/>
        <v>42067.083564814813</v>
      </c>
      <c r="L448">
        <v>1422842420</v>
      </c>
      <c r="M448" s="9">
        <f t="shared" si="32"/>
        <v>42037.083564814813</v>
      </c>
      <c r="N448" s="13">
        <f t="shared" si="33"/>
        <v>30</v>
      </c>
      <c r="O448" t="b">
        <v>0</v>
      </c>
      <c r="P448">
        <v>16</v>
      </c>
      <c r="Q448" s="8">
        <f t="shared" si="34"/>
        <v>47.88</v>
      </c>
      <c r="R448" t="b">
        <v>0</v>
      </c>
      <c r="S448" t="s">
        <v>8266</v>
      </c>
      <c r="T448" t="s">
        <v>8272</v>
      </c>
    </row>
    <row r="449" spans="1:20" ht="42.8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 s="9">
        <f t="shared" si="31"/>
        <v>41356.513460648144</v>
      </c>
      <c r="L449">
        <v>1361884763</v>
      </c>
      <c r="M449" s="9">
        <f t="shared" si="32"/>
        <v>41331.555127314816</v>
      </c>
      <c r="N449" s="13">
        <f t="shared" si="33"/>
        <v>25</v>
      </c>
      <c r="O449" t="b">
        <v>0</v>
      </c>
      <c r="P449">
        <v>1</v>
      </c>
      <c r="Q449" s="8">
        <f t="shared" si="34"/>
        <v>5</v>
      </c>
      <c r="R449" t="b">
        <v>0</v>
      </c>
      <c r="S449" t="s">
        <v>8266</v>
      </c>
      <c r="T449" t="s">
        <v>8272</v>
      </c>
    </row>
    <row r="450" spans="1:20" ht="42.8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>
        <f t="shared" ref="F450:F513" si="35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 s="9">
        <f t="shared" si="31"/>
        <v>41773.758043981477</v>
      </c>
      <c r="L450">
        <v>1398363095</v>
      </c>
      <c r="M450" s="9">
        <f t="shared" si="32"/>
        <v>41753.758043981477</v>
      </c>
      <c r="N450" s="13">
        <f t="shared" si="33"/>
        <v>20</v>
      </c>
      <c r="O450" t="b">
        <v>0</v>
      </c>
      <c r="P450">
        <v>4</v>
      </c>
      <c r="Q450" s="8">
        <f t="shared" si="34"/>
        <v>20.5</v>
      </c>
      <c r="R450" t="b">
        <v>0</v>
      </c>
      <c r="S450" t="s">
        <v>8266</v>
      </c>
      <c r="T450" t="s">
        <v>8272</v>
      </c>
    </row>
    <row r="451" spans="1:20" ht="42.8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>
        <f t="shared" si="35"/>
        <v>2</v>
      </c>
      <c r="G451" t="s">
        <v>8220</v>
      </c>
      <c r="H451" t="s">
        <v>8224</v>
      </c>
      <c r="I451" t="s">
        <v>8246</v>
      </c>
      <c r="J451">
        <v>1382017085</v>
      </c>
      <c r="K451" s="9">
        <f t="shared" ref="K451:K514" si="36">(((J451/60)/60)/24)+DATE(1970,1,1)</f>
        <v>41564.568113425928</v>
      </c>
      <c r="L451">
        <v>1379425085</v>
      </c>
      <c r="M451" s="9">
        <f t="shared" ref="M451:M514" si="37">(((L451/60)/60)/24)+DATE(1970,1,1)</f>
        <v>41534.568113425928</v>
      </c>
      <c r="N451" s="13">
        <f t="shared" ref="N451:N514" si="38">ROUND(K451-M451,0)</f>
        <v>30</v>
      </c>
      <c r="O451" t="b">
        <v>0</v>
      </c>
      <c r="P451">
        <v>5</v>
      </c>
      <c r="Q451" s="8">
        <f t="shared" ref="Q451:Q514" si="39">IFERROR(ROUND(E451/P451,2),0)</f>
        <v>9</v>
      </c>
      <c r="R451" t="b">
        <v>0</v>
      </c>
      <c r="S451" t="s">
        <v>8266</v>
      </c>
      <c r="T451" t="s">
        <v>8272</v>
      </c>
    </row>
    <row r="452" spans="1:20" ht="42.8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 s="9">
        <f t="shared" si="36"/>
        <v>41684.946759259255</v>
      </c>
      <c r="L452">
        <v>1389825800</v>
      </c>
      <c r="M452" s="9">
        <f t="shared" si="37"/>
        <v>41654.946759259255</v>
      </c>
      <c r="N452" s="13">
        <f t="shared" si="38"/>
        <v>30</v>
      </c>
      <c r="O452" t="b">
        <v>0</v>
      </c>
      <c r="P452">
        <v>7</v>
      </c>
      <c r="Q452" s="8">
        <f t="shared" si="39"/>
        <v>56.57</v>
      </c>
      <c r="R452" t="b">
        <v>0</v>
      </c>
      <c r="S452" t="s">
        <v>8266</v>
      </c>
      <c r="T452" t="s">
        <v>8272</v>
      </c>
    </row>
    <row r="453" spans="1:20" ht="42.8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 s="9">
        <f t="shared" si="36"/>
        <v>41664.715173611112</v>
      </c>
      <c r="L453">
        <v>1388077791</v>
      </c>
      <c r="M453" s="9">
        <f t="shared" si="37"/>
        <v>41634.715173611112</v>
      </c>
      <c r="N453" s="13">
        <f t="shared" si="38"/>
        <v>30</v>
      </c>
      <c r="O453" t="b">
        <v>0</v>
      </c>
      <c r="P453">
        <v>0</v>
      </c>
      <c r="Q453" s="8">
        <f t="shared" si="39"/>
        <v>0</v>
      </c>
      <c r="R453" t="b">
        <v>0</v>
      </c>
      <c r="S453" t="s">
        <v>8266</v>
      </c>
      <c r="T453" t="s">
        <v>8272</v>
      </c>
    </row>
    <row r="454" spans="1:20" ht="28.5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 s="9">
        <f t="shared" si="36"/>
        <v>42137.703877314809</v>
      </c>
      <c r="L454">
        <v>1428944015</v>
      </c>
      <c r="M454" s="9">
        <f t="shared" si="37"/>
        <v>42107.703877314809</v>
      </c>
      <c r="N454" s="13">
        <f t="shared" si="38"/>
        <v>30</v>
      </c>
      <c r="O454" t="b">
        <v>0</v>
      </c>
      <c r="P454">
        <v>12</v>
      </c>
      <c r="Q454" s="8">
        <f t="shared" si="39"/>
        <v>40</v>
      </c>
      <c r="R454" t="b">
        <v>0</v>
      </c>
      <c r="S454" t="s">
        <v>8266</v>
      </c>
      <c r="T454" t="s">
        <v>8272</v>
      </c>
    </row>
    <row r="455" spans="1:20" ht="42.8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 s="9">
        <f t="shared" si="36"/>
        <v>42054.824988425928</v>
      </c>
      <c r="L455">
        <v>1422992879</v>
      </c>
      <c r="M455" s="9">
        <f t="shared" si="37"/>
        <v>42038.824988425928</v>
      </c>
      <c r="N455" s="13">
        <f t="shared" si="38"/>
        <v>16</v>
      </c>
      <c r="O455" t="b">
        <v>0</v>
      </c>
      <c r="P455">
        <v>2</v>
      </c>
      <c r="Q455" s="8">
        <f t="shared" si="39"/>
        <v>13</v>
      </c>
      <c r="R455" t="b">
        <v>0</v>
      </c>
      <c r="S455" t="s">
        <v>8266</v>
      </c>
      <c r="T455" t="s">
        <v>8272</v>
      </c>
    </row>
    <row r="456" spans="1:20" ht="42.8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 s="9">
        <f t="shared" si="36"/>
        <v>41969.551388888889</v>
      </c>
      <c r="L456">
        <v>1414343571</v>
      </c>
      <c r="M456" s="9">
        <f t="shared" si="37"/>
        <v>41938.717256944445</v>
      </c>
      <c r="N456" s="13">
        <f t="shared" si="38"/>
        <v>31</v>
      </c>
      <c r="O456" t="b">
        <v>0</v>
      </c>
      <c r="P456">
        <v>5</v>
      </c>
      <c r="Q456" s="8">
        <f t="shared" si="39"/>
        <v>16.399999999999999</v>
      </c>
      <c r="R456" t="b">
        <v>0</v>
      </c>
      <c r="S456" t="s">
        <v>8266</v>
      </c>
      <c r="T456" t="s">
        <v>8272</v>
      </c>
    </row>
    <row r="457" spans="1:20" ht="42.8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 s="9">
        <f t="shared" si="36"/>
        <v>41016.021527777775</v>
      </c>
      <c r="L457">
        <v>1330733022</v>
      </c>
      <c r="M457" s="9">
        <f t="shared" si="37"/>
        <v>40971.002569444441</v>
      </c>
      <c r="N457" s="13">
        <f t="shared" si="38"/>
        <v>45</v>
      </c>
      <c r="O457" t="b">
        <v>0</v>
      </c>
      <c r="P457">
        <v>2</v>
      </c>
      <c r="Q457" s="8">
        <f t="shared" si="39"/>
        <v>22.5</v>
      </c>
      <c r="R457" t="b">
        <v>0</v>
      </c>
      <c r="S457" t="s">
        <v>8266</v>
      </c>
      <c r="T457" t="s">
        <v>8272</v>
      </c>
    </row>
    <row r="458" spans="1:20" ht="42.8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 s="9">
        <f t="shared" si="36"/>
        <v>41569.165972222225</v>
      </c>
      <c r="L458">
        <v>1380559201</v>
      </c>
      <c r="M458" s="9">
        <f t="shared" si="37"/>
        <v>41547.694456018515</v>
      </c>
      <c r="N458" s="13">
        <f t="shared" si="38"/>
        <v>21</v>
      </c>
      <c r="O458" t="b">
        <v>0</v>
      </c>
      <c r="P458">
        <v>3</v>
      </c>
      <c r="Q458" s="8">
        <f t="shared" si="39"/>
        <v>20.329999999999998</v>
      </c>
      <c r="R458" t="b">
        <v>0</v>
      </c>
      <c r="S458" t="s">
        <v>8266</v>
      </c>
      <c r="T458" t="s">
        <v>8272</v>
      </c>
    </row>
    <row r="459" spans="1:20" ht="42.8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 s="9">
        <f t="shared" si="36"/>
        <v>41867.767500000002</v>
      </c>
      <c r="L459">
        <v>1405621512</v>
      </c>
      <c r="M459" s="9">
        <f t="shared" si="37"/>
        <v>41837.767500000002</v>
      </c>
      <c r="N459" s="13">
        <f t="shared" si="38"/>
        <v>30</v>
      </c>
      <c r="O459" t="b">
        <v>0</v>
      </c>
      <c r="P459">
        <v>0</v>
      </c>
      <c r="Q459" s="8">
        <f t="shared" si="39"/>
        <v>0</v>
      </c>
      <c r="R459" t="b">
        <v>0</v>
      </c>
      <c r="S459" t="s">
        <v>8266</v>
      </c>
      <c r="T459" t="s">
        <v>8272</v>
      </c>
    </row>
    <row r="460" spans="1:20" ht="42.8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 s="9">
        <f t="shared" si="36"/>
        <v>41408.69976851852</v>
      </c>
      <c r="L460">
        <v>1365958060</v>
      </c>
      <c r="M460" s="9">
        <f t="shared" si="37"/>
        <v>41378.69976851852</v>
      </c>
      <c r="N460" s="13">
        <f t="shared" si="38"/>
        <v>30</v>
      </c>
      <c r="O460" t="b">
        <v>0</v>
      </c>
      <c r="P460">
        <v>49</v>
      </c>
      <c r="Q460" s="8">
        <f t="shared" si="39"/>
        <v>16.760000000000002</v>
      </c>
      <c r="R460" t="b">
        <v>0</v>
      </c>
      <c r="S460" t="s">
        <v>8266</v>
      </c>
      <c r="T460" t="s">
        <v>8272</v>
      </c>
    </row>
    <row r="461" spans="1:20" ht="42.8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 s="9">
        <f t="shared" si="36"/>
        <v>40860.682025462964</v>
      </c>
      <c r="L461">
        <v>1316013727</v>
      </c>
      <c r="M461" s="9">
        <f t="shared" si="37"/>
        <v>40800.6403587963</v>
      </c>
      <c r="N461" s="13">
        <f t="shared" si="38"/>
        <v>60</v>
      </c>
      <c r="O461" t="b">
        <v>0</v>
      </c>
      <c r="P461">
        <v>1</v>
      </c>
      <c r="Q461" s="8">
        <f t="shared" si="39"/>
        <v>25</v>
      </c>
      <c r="R461" t="b">
        <v>0</v>
      </c>
      <c r="S461" t="s">
        <v>8266</v>
      </c>
      <c r="T461" t="s">
        <v>8272</v>
      </c>
    </row>
    <row r="462" spans="1:20" ht="28.55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 s="9">
        <f t="shared" si="36"/>
        <v>41791.166666666664</v>
      </c>
      <c r="L462">
        <v>1398862875</v>
      </c>
      <c r="M462" s="9">
        <f t="shared" si="37"/>
        <v>41759.542534722219</v>
      </c>
      <c r="N462" s="13">
        <f t="shared" si="38"/>
        <v>32</v>
      </c>
      <c r="O462" t="b">
        <v>0</v>
      </c>
      <c r="P462">
        <v>2</v>
      </c>
      <c r="Q462" s="8">
        <f t="shared" si="39"/>
        <v>12.5</v>
      </c>
      <c r="R462" t="b">
        <v>0</v>
      </c>
      <c r="S462" t="s">
        <v>8266</v>
      </c>
      <c r="T462" t="s">
        <v>8272</v>
      </c>
    </row>
    <row r="463" spans="1:20" ht="42.8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 s="9">
        <f t="shared" si="36"/>
        <v>41427.84684027778</v>
      </c>
      <c r="L463">
        <v>1368476367</v>
      </c>
      <c r="M463" s="9">
        <f t="shared" si="37"/>
        <v>41407.84684027778</v>
      </c>
      <c r="N463" s="13">
        <f t="shared" si="38"/>
        <v>20</v>
      </c>
      <c r="O463" t="b">
        <v>0</v>
      </c>
      <c r="P463">
        <v>0</v>
      </c>
      <c r="Q463" s="8">
        <f t="shared" si="39"/>
        <v>0</v>
      </c>
      <c r="R463" t="b">
        <v>0</v>
      </c>
      <c r="S463" t="s">
        <v>8266</v>
      </c>
      <c r="T463" t="s">
        <v>8272</v>
      </c>
    </row>
    <row r="464" spans="1:20" ht="42.8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 s="9">
        <f t="shared" si="36"/>
        <v>40765.126631944448</v>
      </c>
      <c r="L464">
        <v>1307761341</v>
      </c>
      <c r="M464" s="9">
        <f t="shared" si="37"/>
        <v>40705.126631944448</v>
      </c>
      <c r="N464" s="13">
        <f t="shared" si="38"/>
        <v>60</v>
      </c>
      <c r="O464" t="b">
        <v>0</v>
      </c>
      <c r="P464">
        <v>0</v>
      </c>
      <c r="Q464" s="8">
        <f t="shared" si="39"/>
        <v>0</v>
      </c>
      <c r="R464" t="b">
        <v>0</v>
      </c>
      <c r="S464" t="s">
        <v>8266</v>
      </c>
      <c r="T464" t="s">
        <v>8272</v>
      </c>
    </row>
    <row r="465" spans="1:20" ht="42.8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 s="9">
        <f t="shared" si="36"/>
        <v>40810.710104166668</v>
      </c>
      <c r="L465">
        <v>1311699753</v>
      </c>
      <c r="M465" s="9">
        <f t="shared" si="37"/>
        <v>40750.710104166668</v>
      </c>
      <c r="N465" s="13">
        <f t="shared" si="38"/>
        <v>60</v>
      </c>
      <c r="O465" t="b">
        <v>0</v>
      </c>
      <c r="P465">
        <v>11</v>
      </c>
      <c r="Q465" s="8">
        <f t="shared" si="39"/>
        <v>113.64</v>
      </c>
      <c r="R465" t="b">
        <v>0</v>
      </c>
      <c r="S465" t="s">
        <v>8266</v>
      </c>
      <c r="T465" t="s">
        <v>8272</v>
      </c>
    </row>
    <row r="466" spans="1:20" ht="28.5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 s="9">
        <f t="shared" si="36"/>
        <v>42508.848784722228</v>
      </c>
      <c r="L466">
        <v>1461874935</v>
      </c>
      <c r="M466" s="9">
        <f t="shared" si="37"/>
        <v>42488.848784722228</v>
      </c>
      <c r="N466" s="13">
        <f t="shared" si="38"/>
        <v>20</v>
      </c>
      <c r="O466" t="b">
        <v>0</v>
      </c>
      <c r="P466">
        <v>1</v>
      </c>
      <c r="Q466" s="8">
        <f t="shared" si="39"/>
        <v>1</v>
      </c>
      <c r="R466" t="b">
        <v>0</v>
      </c>
      <c r="S466" t="s">
        <v>8266</v>
      </c>
      <c r="T466" t="s">
        <v>8272</v>
      </c>
    </row>
    <row r="467" spans="1:2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 s="9">
        <f t="shared" si="36"/>
        <v>41817.120069444441</v>
      </c>
      <c r="L467">
        <v>1402455174</v>
      </c>
      <c r="M467" s="9">
        <f t="shared" si="37"/>
        <v>41801.120069444441</v>
      </c>
      <c r="N467" s="13">
        <f t="shared" si="38"/>
        <v>16</v>
      </c>
      <c r="O467" t="b">
        <v>0</v>
      </c>
      <c r="P467">
        <v>8</v>
      </c>
      <c r="Q467" s="8">
        <f t="shared" si="39"/>
        <v>17.25</v>
      </c>
      <c r="R467" t="b">
        <v>0</v>
      </c>
      <c r="S467" t="s">
        <v>8266</v>
      </c>
      <c r="T467" t="s">
        <v>8272</v>
      </c>
    </row>
    <row r="468" spans="1:20" ht="42.8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 s="9">
        <f t="shared" si="36"/>
        <v>41159.942870370374</v>
      </c>
      <c r="L468">
        <v>1344465464</v>
      </c>
      <c r="M468" s="9">
        <f t="shared" si="37"/>
        <v>41129.942870370374</v>
      </c>
      <c r="N468" s="13">
        <f t="shared" si="38"/>
        <v>30</v>
      </c>
      <c r="O468" t="b">
        <v>0</v>
      </c>
      <c r="P468">
        <v>5</v>
      </c>
      <c r="Q468" s="8">
        <f t="shared" si="39"/>
        <v>15.2</v>
      </c>
      <c r="R468" t="b">
        <v>0</v>
      </c>
      <c r="S468" t="s">
        <v>8266</v>
      </c>
      <c r="T468" t="s">
        <v>8272</v>
      </c>
    </row>
    <row r="469" spans="1:20" ht="42.8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 s="9">
        <f t="shared" si="36"/>
        <v>41180.679791666669</v>
      </c>
      <c r="L469">
        <v>1344961134</v>
      </c>
      <c r="M469" s="9">
        <f t="shared" si="37"/>
        <v>41135.679791666669</v>
      </c>
      <c r="N469" s="13">
        <f t="shared" si="38"/>
        <v>45</v>
      </c>
      <c r="O469" t="b">
        <v>0</v>
      </c>
      <c r="P469">
        <v>39</v>
      </c>
      <c r="Q469" s="8">
        <f t="shared" si="39"/>
        <v>110.64</v>
      </c>
      <c r="R469" t="b">
        <v>0</v>
      </c>
      <c r="S469" t="s">
        <v>8266</v>
      </c>
      <c r="T469" t="s">
        <v>8272</v>
      </c>
    </row>
    <row r="470" spans="1:20" ht="42.8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 s="9">
        <f t="shared" si="36"/>
        <v>41101.160474537035</v>
      </c>
      <c r="L470">
        <v>1336795283</v>
      </c>
      <c r="M470" s="9">
        <f t="shared" si="37"/>
        <v>41041.167627314811</v>
      </c>
      <c r="N470" s="13">
        <f t="shared" si="38"/>
        <v>60</v>
      </c>
      <c r="O470" t="b">
        <v>0</v>
      </c>
      <c r="P470">
        <v>0</v>
      </c>
      <c r="Q470" s="8">
        <f t="shared" si="39"/>
        <v>0</v>
      </c>
      <c r="R470" t="b">
        <v>0</v>
      </c>
      <c r="S470" t="s">
        <v>8266</v>
      </c>
      <c r="T470" t="s">
        <v>8272</v>
      </c>
    </row>
    <row r="471" spans="1:20" ht="28.55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 s="9">
        <f t="shared" si="36"/>
        <v>41887.989861111113</v>
      </c>
      <c r="L471">
        <v>1404776724</v>
      </c>
      <c r="M471" s="9">
        <f t="shared" si="37"/>
        <v>41827.989861111113</v>
      </c>
      <c r="N471" s="13">
        <f t="shared" si="38"/>
        <v>60</v>
      </c>
      <c r="O471" t="b">
        <v>0</v>
      </c>
      <c r="P471">
        <v>0</v>
      </c>
      <c r="Q471" s="8">
        <f t="shared" si="39"/>
        <v>0</v>
      </c>
      <c r="R471" t="b">
        <v>0</v>
      </c>
      <c r="S471" t="s">
        <v>8266</v>
      </c>
      <c r="T471" t="s">
        <v>8272</v>
      </c>
    </row>
    <row r="472" spans="1:20" ht="42.8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 s="9">
        <f t="shared" si="36"/>
        <v>41655.166666666664</v>
      </c>
      <c r="L472">
        <v>1385524889</v>
      </c>
      <c r="M472" s="9">
        <f t="shared" si="37"/>
        <v>41605.167696759258</v>
      </c>
      <c r="N472" s="13">
        <f t="shared" si="38"/>
        <v>50</v>
      </c>
      <c r="O472" t="b">
        <v>0</v>
      </c>
      <c r="P472">
        <v>2</v>
      </c>
      <c r="Q472" s="8">
        <f t="shared" si="39"/>
        <v>25.5</v>
      </c>
      <c r="R472" t="b">
        <v>0</v>
      </c>
      <c r="S472" t="s">
        <v>8266</v>
      </c>
      <c r="T472" t="s">
        <v>8272</v>
      </c>
    </row>
    <row r="473" spans="1:20" ht="57.1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 s="9">
        <f t="shared" si="36"/>
        <v>41748.680312500001</v>
      </c>
      <c r="L473">
        <v>1394039979</v>
      </c>
      <c r="M473" s="9">
        <f t="shared" si="37"/>
        <v>41703.721979166665</v>
      </c>
      <c r="N473" s="13">
        <f t="shared" si="38"/>
        <v>45</v>
      </c>
      <c r="O473" t="b">
        <v>0</v>
      </c>
      <c r="P473">
        <v>170</v>
      </c>
      <c r="Q473" s="8">
        <f t="shared" si="39"/>
        <v>38.479999999999997</v>
      </c>
      <c r="R473" t="b">
        <v>0</v>
      </c>
      <c r="S473" t="s">
        <v>8266</v>
      </c>
      <c r="T473" t="s">
        <v>8272</v>
      </c>
    </row>
    <row r="474" spans="1:20" ht="42.8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 s="9">
        <f t="shared" si="36"/>
        <v>41874.922662037039</v>
      </c>
      <c r="L474">
        <v>1406239718</v>
      </c>
      <c r="M474" s="9">
        <f t="shared" si="37"/>
        <v>41844.922662037039</v>
      </c>
      <c r="N474" s="13">
        <f t="shared" si="38"/>
        <v>30</v>
      </c>
      <c r="O474" t="b">
        <v>0</v>
      </c>
      <c r="P474">
        <v>5</v>
      </c>
      <c r="Q474" s="8">
        <f t="shared" si="39"/>
        <v>28.2</v>
      </c>
      <c r="R474" t="b">
        <v>0</v>
      </c>
      <c r="S474" t="s">
        <v>8266</v>
      </c>
      <c r="T474" t="s">
        <v>8272</v>
      </c>
    </row>
    <row r="475" spans="1:20" ht="42.8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 s="9">
        <f t="shared" si="36"/>
        <v>41899.698136574072</v>
      </c>
      <c r="L475">
        <v>1408380319</v>
      </c>
      <c r="M475" s="9">
        <f t="shared" si="37"/>
        <v>41869.698136574072</v>
      </c>
      <c r="N475" s="13">
        <f t="shared" si="38"/>
        <v>30</v>
      </c>
      <c r="O475" t="b">
        <v>0</v>
      </c>
      <c r="P475">
        <v>14</v>
      </c>
      <c r="Q475" s="8">
        <f t="shared" si="39"/>
        <v>61.5</v>
      </c>
      <c r="R475" t="b">
        <v>0</v>
      </c>
      <c r="S475" t="s">
        <v>8266</v>
      </c>
      <c r="T475" t="s">
        <v>8272</v>
      </c>
    </row>
    <row r="476" spans="1:20" ht="42.8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 s="9">
        <f t="shared" si="36"/>
        <v>42783.329039351855</v>
      </c>
      <c r="L476">
        <v>1484726029</v>
      </c>
      <c r="M476" s="9">
        <f t="shared" si="37"/>
        <v>42753.329039351855</v>
      </c>
      <c r="N476" s="13">
        <f t="shared" si="38"/>
        <v>30</v>
      </c>
      <c r="O476" t="b">
        <v>0</v>
      </c>
      <c r="P476">
        <v>1</v>
      </c>
      <c r="Q476" s="8">
        <f t="shared" si="39"/>
        <v>1</v>
      </c>
      <c r="R476" t="b">
        <v>0</v>
      </c>
      <c r="S476" t="s">
        <v>8266</v>
      </c>
      <c r="T476" t="s">
        <v>8272</v>
      </c>
    </row>
    <row r="477" spans="1:20" ht="57.1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 s="9">
        <f t="shared" si="36"/>
        <v>42130.086145833338</v>
      </c>
      <c r="L477">
        <v>1428285843</v>
      </c>
      <c r="M477" s="9">
        <f t="shared" si="37"/>
        <v>42100.086145833338</v>
      </c>
      <c r="N477" s="13">
        <f t="shared" si="38"/>
        <v>30</v>
      </c>
      <c r="O477" t="b">
        <v>0</v>
      </c>
      <c r="P477">
        <v>0</v>
      </c>
      <c r="Q477" s="8">
        <f t="shared" si="39"/>
        <v>0</v>
      </c>
      <c r="R477" t="b">
        <v>0</v>
      </c>
      <c r="S477" t="s">
        <v>8266</v>
      </c>
      <c r="T477" t="s">
        <v>8272</v>
      </c>
    </row>
    <row r="478" spans="1:20" ht="28.55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 s="9">
        <f t="shared" si="36"/>
        <v>41793.165972222225</v>
      </c>
      <c r="L478">
        <v>1398727441</v>
      </c>
      <c r="M478" s="9">
        <f t="shared" si="37"/>
        <v>41757.975011574075</v>
      </c>
      <c r="N478" s="13">
        <f t="shared" si="38"/>
        <v>35</v>
      </c>
      <c r="O478" t="b">
        <v>0</v>
      </c>
      <c r="P478">
        <v>124</v>
      </c>
      <c r="Q478" s="8">
        <f t="shared" si="39"/>
        <v>39.57</v>
      </c>
      <c r="R478" t="b">
        <v>0</v>
      </c>
      <c r="S478" t="s">
        <v>8266</v>
      </c>
      <c r="T478" t="s">
        <v>8272</v>
      </c>
    </row>
    <row r="479" spans="1:20" ht="57.1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 s="9">
        <f t="shared" si="36"/>
        <v>41047.83488425926</v>
      </c>
      <c r="L479">
        <v>1332187334</v>
      </c>
      <c r="M479" s="9">
        <f t="shared" si="37"/>
        <v>40987.83488425926</v>
      </c>
      <c r="N479" s="13">
        <f t="shared" si="38"/>
        <v>60</v>
      </c>
      <c r="O479" t="b">
        <v>0</v>
      </c>
      <c r="P479">
        <v>0</v>
      </c>
      <c r="Q479" s="8">
        <f t="shared" si="39"/>
        <v>0</v>
      </c>
      <c r="R479" t="b">
        <v>0</v>
      </c>
      <c r="S479" t="s">
        <v>8266</v>
      </c>
      <c r="T479" t="s">
        <v>8272</v>
      </c>
    </row>
    <row r="480" spans="1:20" ht="42.8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 s="9">
        <f t="shared" si="36"/>
        <v>42095.869317129633</v>
      </c>
      <c r="L480">
        <v>1425333109</v>
      </c>
      <c r="M480" s="9">
        <f t="shared" si="37"/>
        <v>42065.910983796297</v>
      </c>
      <c r="N480" s="13">
        <f t="shared" si="38"/>
        <v>30</v>
      </c>
      <c r="O480" t="b">
        <v>0</v>
      </c>
      <c r="P480">
        <v>0</v>
      </c>
      <c r="Q480" s="8">
        <f t="shared" si="39"/>
        <v>0</v>
      </c>
      <c r="R480" t="b">
        <v>0</v>
      </c>
      <c r="S480" t="s">
        <v>8266</v>
      </c>
      <c r="T480" t="s">
        <v>8272</v>
      </c>
    </row>
    <row r="481" spans="1:20" ht="42.8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 s="9">
        <f t="shared" si="36"/>
        <v>41964.449479166666</v>
      </c>
      <c r="L481">
        <v>1411379235</v>
      </c>
      <c r="M481" s="9">
        <f t="shared" si="37"/>
        <v>41904.407812500001</v>
      </c>
      <c r="N481" s="13">
        <f t="shared" si="38"/>
        <v>60</v>
      </c>
      <c r="O481" t="b">
        <v>0</v>
      </c>
      <c r="P481">
        <v>55</v>
      </c>
      <c r="Q481" s="8">
        <f t="shared" si="39"/>
        <v>88.8</v>
      </c>
      <c r="R481" t="b">
        <v>0</v>
      </c>
      <c r="S481" t="s">
        <v>8266</v>
      </c>
      <c r="T481" t="s">
        <v>8272</v>
      </c>
    </row>
    <row r="482" spans="1:20" ht="42.8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 s="9">
        <f t="shared" si="36"/>
        <v>41495.500173611108</v>
      </c>
      <c r="L482">
        <v>1373457615</v>
      </c>
      <c r="M482" s="9">
        <f t="shared" si="37"/>
        <v>41465.500173611108</v>
      </c>
      <c r="N482" s="13">
        <f t="shared" si="38"/>
        <v>30</v>
      </c>
      <c r="O482" t="b">
        <v>0</v>
      </c>
      <c r="P482">
        <v>140</v>
      </c>
      <c r="Q482" s="8">
        <f t="shared" si="39"/>
        <v>55.46</v>
      </c>
      <c r="R482" t="b">
        <v>0</v>
      </c>
      <c r="S482" t="s">
        <v>8266</v>
      </c>
      <c r="T482" t="s">
        <v>8272</v>
      </c>
    </row>
    <row r="483" spans="1:20" ht="42.8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 s="9">
        <f t="shared" si="36"/>
        <v>41192.672326388885</v>
      </c>
      <c r="L483">
        <v>1347293289</v>
      </c>
      <c r="M483" s="9">
        <f t="shared" si="37"/>
        <v>41162.672326388885</v>
      </c>
      <c r="N483" s="13">
        <f t="shared" si="38"/>
        <v>30</v>
      </c>
      <c r="O483" t="b">
        <v>0</v>
      </c>
      <c r="P483">
        <v>21</v>
      </c>
      <c r="Q483" s="8">
        <f t="shared" si="39"/>
        <v>87.14</v>
      </c>
      <c r="R483" t="b">
        <v>0</v>
      </c>
      <c r="S483" t="s">
        <v>8266</v>
      </c>
      <c r="T483" t="s">
        <v>8272</v>
      </c>
    </row>
    <row r="484" spans="1:20" ht="42.8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 s="9">
        <f t="shared" si="36"/>
        <v>42474.606944444444</v>
      </c>
      <c r="L484">
        <v>1458336690</v>
      </c>
      <c r="M484" s="9">
        <f t="shared" si="37"/>
        <v>42447.896875000006</v>
      </c>
      <c r="N484" s="13">
        <f t="shared" si="38"/>
        <v>27</v>
      </c>
      <c r="O484" t="b">
        <v>0</v>
      </c>
      <c r="P484">
        <v>1</v>
      </c>
      <c r="Q484" s="8">
        <f t="shared" si="39"/>
        <v>10</v>
      </c>
      <c r="R484" t="b">
        <v>0</v>
      </c>
      <c r="S484" t="s">
        <v>8266</v>
      </c>
      <c r="T484" t="s">
        <v>8272</v>
      </c>
    </row>
    <row r="485" spans="1:20" ht="57.1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 s="9">
        <f t="shared" si="36"/>
        <v>41303.197592592594</v>
      </c>
      <c r="L485">
        <v>1354250672</v>
      </c>
      <c r="M485" s="9">
        <f t="shared" si="37"/>
        <v>41243.197592592594</v>
      </c>
      <c r="N485" s="13">
        <f t="shared" si="38"/>
        <v>60</v>
      </c>
      <c r="O485" t="b">
        <v>0</v>
      </c>
      <c r="P485">
        <v>147</v>
      </c>
      <c r="Q485" s="8">
        <f t="shared" si="39"/>
        <v>51.22</v>
      </c>
      <c r="R485" t="b">
        <v>0</v>
      </c>
      <c r="S485" t="s">
        <v>8266</v>
      </c>
      <c r="T485" t="s">
        <v>8272</v>
      </c>
    </row>
    <row r="486" spans="1:20" ht="57.1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 s="9">
        <f t="shared" si="36"/>
        <v>42313.981157407412</v>
      </c>
      <c r="L486">
        <v>1443220372</v>
      </c>
      <c r="M486" s="9">
        <f t="shared" si="37"/>
        <v>42272.93949074074</v>
      </c>
      <c r="N486" s="13">
        <f t="shared" si="38"/>
        <v>41</v>
      </c>
      <c r="O486" t="b">
        <v>0</v>
      </c>
      <c r="P486">
        <v>11</v>
      </c>
      <c r="Q486" s="8">
        <f t="shared" si="39"/>
        <v>13.55</v>
      </c>
      <c r="R486" t="b">
        <v>0</v>
      </c>
      <c r="S486" t="s">
        <v>8266</v>
      </c>
      <c r="T486" t="s">
        <v>8272</v>
      </c>
    </row>
    <row r="487" spans="1:20" ht="42.8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 s="9">
        <f t="shared" si="36"/>
        <v>41411.50577546296</v>
      </c>
      <c r="L487">
        <v>1366200499</v>
      </c>
      <c r="M487" s="9">
        <f t="shared" si="37"/>
        <v>41381.50577546296</v>
      </c>
      <c r="N487" s="13">
        <f t="shared" si="38"/>
        <v>30</v>
      </c>
      <c r="O487" t="b">
        <v>0</v>
      </c>
      <c r="P487">
        <v>125</v>
      </c>
      <c r="Q487" s="8">
        <f t="shared" si="39"/>
        <v>66.52</v>
      </c>
      <c r="R487" t="b">
        <v>0</v>
      </c>
      <c r="S487" t="s">
        <v>8266</v>
      </c>
      <c r="T487" t="s">
        <v>8272</v>
      </c>
    </row>
    <row r="488" spans="1:20" ht="42.8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 s="9">
        <f t="shared" si="36"/>
        <v>41791.94258101852</v>
      </c>
      <c r="L488">
        <v>1399070239</v>
      </c>
      <c r="M488" s="9">
        <f t="shared" si="37"/>
        <v>41761.94258101852</v>
      </c>
      <c r="N488" s="13">
        <f t="shared" si="38"/>
        <v>30</v>
      </c>
      <c r="O488" t="b">
        <v>0</v>
      </c>
      <c r="P488">
        <v>1</v>
      </c>
      <c r="Q488" s="8">
        <f t="shared" si="39"/>
        <v>50</v>
      </c>
      <c r="R488" t="b">
        <v>0</v>
      </c>
      <c r="S488" t="s">
        <v>8266</v>
      </c>
      <c r="T488" t="s">
        <v>8272</v>
      </c>
    </row>
    <row r="489" spans="1:20" ht="42.8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 s="9">
        <f t="shared" si="36"/>
        <v>42729.636504629627</v>
      </c>
      <c r="L489">
        <v>1477491394</v>
      </c>
      <c r="M489" s="9">
        <f t="shared" si="37"/>
        <v>42669.594837962963</v>
      </c>
      <c r="N489" s="13">
        <f t="shared" si="38"/>
        <v>60</v>
      </c>
      <c r="O489" t="b">
        <v>0</v>
      </c>
      <c r="P489">
        <v>0</v>
      </c>
      <c r="Q489" s="8">
        <f t="shared" si="39"/>
        <v>0</v>
      </c>
      <c r="R489" t="b">
        <v>0</v>
      </c>
      <c r="S489" t="s">
        <v>8266</v>
      </c>
      <c r="T489" t="s">
        <v>8272</v>
      </c>
    </row>
    <row r="490" spans="1:20" ht="42.8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 s="9">
        <f t="shared" si="36"/>
        <v>42744.054398148146</v>
      </c>
      <c r="L490">
        <v>1481332700</v>
      </c>
      <c r="M490" s="9">
        <f t="shared" si="37"/>
        <v>42714.054398148146</v>
      </c>
      <c r="N490" s="13">
        <f t="shared" si="38"/>
        <v>30</v>
      </c>
      <c r="O490" t="b">
        <v>0</v>
      </c>
      <c r="P490">
        <v>0</v>
      </c>
      <c r="Q490" s="8">
        <f t="shared" si="39"/>
        <v>0</v>
      </c>
      <c r="R490" t="b">
        <v>0</v>
      </c>
      <c r="S490" t="s">
        <v>8266</v>
      </c>
      <c r="T490" t="s">
        <v>8272</v>
      </c>
    </row>
    <row r="491" spans="1:20" ht="42.8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 s="9">
        <f t="shared" si="36"/>
        <v>40913.481249999997</v>
      </c>
      <c r="L491">
        <v>1323084816</v>
      </c>
      <c r="M491" s="9">
        <f t="shared" si="37"/>
        <v>40882.481666666667</v>
      </c>
      <c r="N491" s="13">
        <f t="shared" si="38"/>
        <v>31</v>
      </c>
      <c r="O491" t="b">
        <v>0</v>
      </c>
      <c r="P491">
        <v>3</v>
      </c>
      <c r="Q491" s="8">
        <f t="shared" si="39"/>
        <v>71.67</v>
      </c>
      <c r="R491" t="b">
        <v>0</v>
      </c>
      <c r="S491" t="s">
        <v>8266</v>
      </c>
      <c r="T491" t="s">
        <v>8272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 s="9">
        <f t="shared" si="36"/>
        <v>41143.968576388892</v>
      </c>
      <c r="L492">
        <v>1343085285</v>
      </c>
      <c r="M492" s="9">
        <f t="shared" si="37"/>
        <v>41113.968576388892</v>
      </c>
      <c r="N492" s="13">
        <f t="shared" si="38"/>
        <v>30</v>
      </c>
      <c r="O492" t="b">
        <v>0</v>
      </c>
      <c r="P492">
        <v>0</v>
      </c>
      <c r="Q492" s="8">
        <f t="shared" si="39"/>
        <v>0</v>
      </c>
      <c r="R492" t="b">
        <v>0</v>
      </c>
      <c r="S492" t="s">
        <v>8266</v>
      </c>
      <c r="T492" t="s">
        <v>8272</v>
      </c>
    </row>
    <row r="493" spans="1:20" ht="42.8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 s="9">
        <f t="shared" si="36"/>
        <v>42396.982627314821</v>
      </c>
      <c r="L493">
        <v>1451345699</v>
      </c>
      <c r="M493" s="9">
        <f t="shared" si="37"/>
        <v>42366.982627314821</v>
      </c>
      <c r="N493" s="13">
        <f t="shared" si="38"/>
        <v>30</v>
      </c>
      <c r="O493" t="b">
        <v>0</v>
      </c>
      <c r="P493">
        <v>0</v>
      </c>
      <c r="Q493" s="8">
        <f t="shared" si="39"/>
        <v>0</v>
      </c>
      <c r="R493" t="b">
        <v>0</v>
      </c>
      <c r="S493" t="s">
        <v>8266</v>
      </c>
      <c r="T493" t="s">
        <v>8272</v>
      </c>
    </row>
    <row r="494" spans="1:20" ht="42.8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 s="9">
        <f t="shared" si="36"/>
        <v>42656.03506944445</v>
      </c>
      <c r="L494">
        <v>1471135830</v>
      </c>
      <c r="M494" s="9">
        <f t="shared" si="37"/>
        <v>42596.03506944445</v>
      </c>
      <c r="N494" s="13">
        <f t="shared" si="38"/>
        <v>60</v>
      </c>
      <c r="O494" t="b">
        <v>0</v>
      </c>
      <c r="P494">
        <v>0</v>
      </c>
      <c r="Q494" s="8">
        <f t="shared" si="39"/>
        <v>0</v>
      </c>
      <c r="R494" t="b">
        <v>0</v>
      </c>
      <c r="S494" t="s">
        <v>8266</v>
      </c>
      <c r="T494" t="s">
        <v>8272</v>
      </c>
    </row>
    <row r="495" spans="1:20" ht="42.8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 s="9">
        <f t="shared" si="36"/>
        <v>42144.726134259254</v>
      </c>
      <c r="L495">
        <v>1429550738</v>
      </c>
      <c r="M495" s="9">
        <f t="shared" si="37"/>
        <v>42114.726134259254</v>
      </c>
      <c r="N495" s="13">
        <f t="shared" si="38"/>
        <v>30</v>
      </c>
      <c r="O495" t="b">
        <v>0</v>
      </c>
      <c r="P495">
        <v>0</v>
      </c>
      <c r="Q495" s="8">
        <f t="shared" si="39"/>
        <v>0</v>
      </c>
      <c r="R495" t="b">
        <v>0</v>
      </c>
      <c r="S495" t="s">
        <v>8266</v>
      </c>
      <c r="T495" t="s">
        <v>8272</v>
      </c>
    </row>
    <row r="496" spans="1:20" ht="42.8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 s="9">
        <f t="shared" si="36"/>
        <v>41823.125</v>
      </c>
      <c r="L496">
        <v>1402343765</v>
      </c>
      <c r="M496" s="9">
        <f t="shared" si="37"/>
        <v>41799.830613425926</v>
      </c>
      <c r="N496" s="13">
        <f t="shared" si="38"/>
        <v>23</v>
      </c>
      <c r="O496" t="b">
        <v>0</v>
      </c>
      <c r="P496">
        <v>3</v>
      </c>
      <c r="Q496" s="8">
        <f t="shared" si="39"/>
        <v>10.33</v>
      </c>
      <c r="R496" t="b">
        <v>0</v>
      </c>
      <c r="S496" t="s">
        <v>8266</v>
      </c>
      <c r="T496" t="s">
        <v>8272</v>
      </c>
    </row>
    <row r="497" spans="1:20" ht="42.8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 s="9">
        <f t="shared" si="36"/>
        <v>42201.827604166669</v>
      </c>
      <c r="L497">
        <v>1434484305</v>
      </c>
      <c r="M497" s="9">
        <f t="shared" si="37"/>
        <v>42171.827604166669</v>
      </c>
      <c r="N497" s="13">
        <f t="shared" si="38"/>
        <v>30</v>
      </c>
      <c r="O497" t="b">
        <v>0</v>
      </c>
      <c r="P497">
        <v>0</v>
      </c>
      <c r="Q497" s="8">
        <f t="shared" si="39"/>
        <v>0</v>
      </c>
      <c r="R497" t="b">
        <v>0</v>
      </c>
      <c r="S497" t="s">
        <v>8266</v>
      </c>
      <c r="T497" t="s">
        <v>8272</v>
      </c>
    </row>
    <row r="498" spans="1:20" ht="28.5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 s="9">
        <f t="shared" si="36"/>
        <v>41680.93141203704</v>
      </c>
      <c r="L498">
        <v>1386886874</v>
      </c>
      <c r="M498" s="9">
        <f t="shared" si="37"/>
        <v>41620.93141203704</v>
      </c>
      <c r="N498" s="13">
        <f t="shared" si="38"/>
        <v>60</v>
      </c>
      <c r="O498" t="b">
        <v>0</v>
      </c>
      <c r="P498">
        <v>1</v>
      </c>
      <c r="Q498" s="8">
        <f t="shared" si="39"/>
        <v>1</v>
      </c>
      <c r="R498" t="b">
        <v>0</v>
      </c>
      <c r="S498" t="s">
        <v>8266</v>
      </c>
      <c r="T498" t="s">
        <v>8272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 s="9">
        <f t="shared" si="36"/>
        <v>41998.208333333328</v>
      </c>
      <c r="L499">
        <v>1414889665</v>
      </c>
      <c r="M499" s="9">
        <f t="shared" si="37"/>
        <v>41945.037789351853</v>
      </c>
      <c r="N499" s="13">
        <f t="shared" si="38"/>
        <v>53</v>
      </c>
      <c r="O499" t="b">
        <v>0</v>
      </c>
      <c r="P499">
        <v>3</v>
      </c>
      <c r="Q499" s="8">
        <f t="shared" si="39"/>
        <v>10</v>
      </c>
      <c r="R499" t="b">
        <v>0</v>
      </c>
      <c r="S499" t="s">
        <v>8266</v>
      </c>
      <c r="T499" t="s">
        <v>8272</v>
      </c>
    </row>
    <row r="500" spans="1:20" ht="42.8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 s="9">
        <f t="shared" si="36"/>
        <v>40900.762141203704</v>
      </c>
      <c r="L500">
        <v>1321035449</v>
      </c>
      <c r="M500" s="9">
        <f t="shared" si="37"/>
        <v>40858.762141203704</v>
      </c>
      <c r="N500" s="13">
        <f t="shared" si="38"/>
        <v>42</v>
      </c>
      <c r="O500" t="b">
        <v>0</v>
      </c>
      <c r="P500">
        <v>22</v>
      </c>
      <c r="Q500" s="8">
        <f t="shared" si="39"/>
        <v>136.09</v>
      </c>
      <c r="R500" t="b">
        <v>0</v>
      </c>
      <c r="S500" t="s">
        <v>8266</v>
      </c>
      <c r="T500" t="s">
        <v>8272</v>
      </c>
    </row>
    <row r="501" spans="1:20" ht="57.1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 s="9">
        <f t="shared" si="36"/>
        <v>40098.874305555553</v>
      </c>
      <c r="L501">
        <v>1250630968</v>
      </c>
      <c r="M501" s="9">
        <f t="shared" si="37"/>
        <v>40043.895462962959</v>
      </c>
      <c r="N501" s="13">
        <f t="shared" si="38"/>
        <v>55</v>
      </c>
      <c r="O501" t="b">
        <v>0</v>
      </c>
      <c r="P501">
        <v>26</v>
      </c>
      <c r="Q501" s="8">
        <f t="shared" si="39"/>
        <v>73.459999999999994</v>
      </c>
      <c r="R501" t="b">
        <v>0</v>
      </c>
      <c r="S501" t="s">
        <v>8266</v>
      </c>
      <c r="T501" t="s">
        <v>8272</v>
      </c>
    </row>
    <row r="502" spans="1:20" ht="57.1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 s="9">
        <f t="shared" si="36"/>
        <v>40306.927777777775</v>
      </c>
      <c r="L502">
        <v>1268255751</v>
      </c>
      <c r="M502" s="9">
        <f t="shared" si="37"/>
        <v>40247.886006944449</v>
      </c>
      <c r="N502" s="13">
        <f t="shared" si="38"/>
        <v>59</v>
      </c>
      <c r="O502" t="b">
        <v>0</v>
      </c>
      <c r="P502">
        <v>4</v>
      </c>
      <c r="Q502" s="8">
        <f t="shared" si="39"/>
        <v>53.75</v>
      </c>
      <c r="R502" t="b">
        <v>0</v>
      </c>
      <c r="S502" t="s">
        <v>8266</v>
      </c>
      <c r="T502" t="s">
        <v>8272</v>
      </c>
    </row>
    <row r="503" spans="1:20" ht="42.8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 s="9">
        <f t="shared" si="36"/>
        <v>40733.234386574077</v>
      </c>
      <c r="L503">
        <v>1307597851</v>
      </c>
      <c r="M503" s="9">
        <f t="shared" si="37"/>
        <v>40703.234386574077</v>
      </c>
      <c r="N503" s="13">
        <f t="shared" si="38"/>
        <v>30</v>
      </c>
      <c r="O503" t="b">
        <v>0</v>
      </c>
      <c r="P503">
        <v>0</v>
      </c>
      <c r="Q503" s="8">
        <f t="shared" si="39"/>
        <v>0</v>
      </c>
      <c r="R503" t="b">
        <v>0</v>
      </c>
      <c r="S503" t="s">
        <v>8266</v>
      </c>
      <c r="T503" t="s">
        <v>8272</v>
      </c>
    </row>
    <row r="504" spans="1:20" ht="57.1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 s="9">
        <f t="shared" si="36"/>
        <v>40986.511863425927</v>
      </c>
      <c r="L504">
        <v>1329484625</v>
      </c>
      <c r="M504" s="9">
        <f t="shared" si="37"/>
        <v>40956.553530092591</v>
      </c>
      <c r="N504" s="13">
        <f t="shared" si="38"/>
        <v>30</v>
      </c>
      <c r="O504" t="b">
        <v>0</v>
      </c>
      <c r="P504">
        <v>4</v>
      </c>
      <c r="Q504" s="8">
        <f t="shared" si="39"/>
        <v>57.5</v>
      </c>
      <c r="R504" t="b">
        <v>0</v>
      </c>
      <c r="S504" t="s">
        <v>8266</v>
      </c>
      <c r="T504" t="s">
        <v>8272</v>
      </c>
    </row>
    <row r="505" spans="1:20" ht="42.8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 s="9">
        <f t="shared" si="36"/>
        <v>42021.526655092588</v>
      </c>
      <c r="L505">
        <v>1418906303</v>
      </c>
      <c r="M505" s="9">
        <f t="shared" si="37"/>
        <v>41991.526655092588</v>
      </c>
      <c r="N505" s="13">
        <f t="shared" si="38"/>
        <v>30</v>
      </c>
      <c r="O505" t="b">
        <v>0</v>
      </c>
      <c r="P505">
        <v>9</v>
      </c>
      <c r="Q505" s="8">
        <f t="shared" si="39"/>
        <v>12.67</v>
      </c>
      <c r="R505" t="b">
        <v>0</v>
      </c>
      <c r="S505" t="s">
        <v>8266</v>
      </c>
      <c r="T505" t="s">
        <v>8272</v>
      </c>
    </row>
    <row r="506" spans="1:20" ht="42.8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 s="9">
        <f t="shared" si="36"/>
        <v>41009.941979166666</v>
      </c>
      <c r="L506">
        <v>1328916987</v>
      </c>
      <c r="M506" s="9">
        <f t="shared" si="37"/>
        <v>40949.98364583333</v>
      </c>
      <c r="N506" s="13">
        <f t="shared" si="38"/>
        <v>60</v>
      </c>
      <c r="O506" t="b">
        <v>0</v>
      </c>
      <c r="P506">
        <v>5</v>
      </c>
      <c r="Q506" s="8">
        <f t="shared" si="39"/>
        <v>67</v>
      </c>
      <c r="R506" t="b">
        <v>0</v>
      </c>
      <c r="S506" t="s">
        <v>8266</v>
      </c>
      <c r="T506" t="s">
        <v>8272</v>
      </c>
    </row>
    <row r="507" spans="1:20" ht="42.8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 s="9">
        <f t="shared" si="36"/>
        <v>42363.098217592589</v>
      </c>
      <c r="L507">
        <v>1447122086</v>
      </c>
      <c r="M507" s="9">
        <f t="shared" si="37"/>
        <v>42318.098217592589</v>
      </c>
      <c r="N507" s="13">
        <f t="shared" si="38"/>
        <v>45</v>
      </c>
      <c r="O507" t="b">
        <v>0</v>
      </c>
      <c r="P507">
        <v>14</v>
      </c>
      <c r="Q507" s="8">
        <f t="shared" si="39"/>
        <v>3.71</v>
      </c>
      <c r="R507" t="b">
        <v>0</v>
      </c>
      <c r="S507" t="s">
        <v>8266</v>
      </c>
      <c r="T507" t="s">
        <v>8272</v>
      </c>
    </row>
    <row r="508" spans="1:20" ht="42.8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 s="9">
        <f t="shared" si="36"/>
        <v>41496.552314814813</v>
      </c>
      <c r="L508">
        <v>1373548520</v>
      </c>
      <c r="M508" s="9">
        <f t="shared" si="37"/>
        <v>41466.552314814813</v>
      </c>
      <c r="N508" s="13">
        <f t="shared" si="38"/>
        <v>30</v>
      </c>
      <c r="O508" t="b">
        <v>0</v>
      </c>
      <c r="P508">
        <v>1</v>
      </c>
      <c r="Q508" s="8">
        <f t="shared" si="39"/>
        <v>250</v>
      </c>
      <c r="R508" t="b">
        <v>0</v>
      </c>
      <c r="S508" t="s">
        <v>8266</v>
      </c>
      <c r="T508" t="s">
        <v>8272</v>
      </c>
    </row>
    <row r="509" spans="1:20" ht="42.8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 s="9">
        <f t="shared" si="36"/>
        <v>41201.958993055552</v>
      </c>
      <c r="L509">
        <v>1346799657</v>
      </c>
      <c r="M509" s="9">
        <f t="shared" si="37"/>
        <v>41156.958993055552</v>
      </c>
      <c r="N509" s="13">
        <f t="shared" si="38"/>
        <v>45</v>
      </c>
      <c r="O509" t="b">
        <v>0</v>
      </c>
      <c r="P509">
        <v>10</v>
      </c>
      <c r="Q509" s="8">
        <f t="shared" si="39"/>
        <v>64</v>
      </c>
      <c r="R509" t="b">
        <v>0</v>
      </c>
      <c r="S509" t="s">
        <v>8266</v>
      </c>
      <c r="T509" t="s">
        <v>8272</v>
      </c>
    </row>
    <row r="510" spans="1:20" ht="57.1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 s="9">
        <f t="shared" si="36"/>
        <v>41054.593055555553</v>
      </c>
      <c r="L510">
        <v>1332808501</v>
      </c>
      <c r="M510" s="9">
        <f t="shared" si="37"/>
        <v>40995.024317129632</v>
      </c>
      <c r="N510" s="13">
        <f t="shared" si="38"/>
        <v>60</v>
      </c>
      <c r="O510" t="b">
        <v>0</v>
      </c>
      <c r="P510">
        <v>3</v>
      </c>
      <c r="Q510" s="8">
        <f t="shared" si="39"/>
        <v>133.33000000000001</v>
      </c>
      <c r="R510" t="b">
        <v>0</v>
      </c>
      <c r="S510" t="s">
        <v>8266</v>
      </c>
      <c r="T510" t="s">
        <v>8272</v>
      </c>
    </row>
    <row r="511" spans="1:20" ht="42.8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 s="9">
        <f t="shared" si="36"/>
        <v>42183.631597222222</v>
      </c>
      <c r="L511">
        <v>1432912170</v>
      </c>
      <c r="M511" s="9">
        <f t="shared" si="37"/>
        <v>42153.631597222222</v>
      </c>
      <c r="N511" s="13">
        <f t="shared" si="38"/>
        <v>30</v>
      </c>
      <c r="O511" t="b">
        <v>0</v>
      </c>
      <c r="P511">
        <v>1</v>
      </c>
      <c r="Q511" s="8">
        <f t="shared" si="39"/>
        <v>10</v>
      </c>
      <c r="R511" t="b">
        <v>0</v>
      </c>
      <c r="S511" t="s">
        <v>8266</v>
      </c>
      <c r="T511" t="s">
        <v>8272</v>
      </c>
    </row>
    <row r="512" spans="1:20" ht="42.8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 s="9">
        <f t="shared" si="36"/>
        <v>42430.176377314812</v>
      </c>
      <c r="L512">
        <v>1454213639</v>
      </c>
      <c r="M512" s="9">
        <f t="shared" si="37"/>
        <v>42400.176377314812</v>
      </c>
      <c r="N512" s="13">
        <f t="shared" si="38"/>
        <v>30</v>
      </c>
      <c r="O512" t="b">
        <v>0</v>
      </c>
      <c r="P512">
        <v>0</v>
      </c>
      <c r="Q512" s="8">
        <f t="shared" si="39"/>
        <v>0</v>
      </c>
      <c r="R512" t="b">
        <v>0</v>
      </c>
      <c r="S512" t="s">
        <v>8266</v>
      </c>
      <c r="T512" t="s">
        <v>8272</v>
      </c>
    </row>
    <row r="513" spans="1:20" ht="42.8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 s="9">
        <f t="shared" si="36"/>
        <v>41370.261365740742</v>
      </c>
      <c r="L513">
        <v>1362640582</v>
      </c>
      <c r="M513" s="9">
        <f t="shared" si="37"/>
        <v>41340.303032407406</v>
      </c>
      <c r="N513" s="13">
        <f t="shared" si="38"/>
        <v>30</v>
      </c>
      <c r="O513" t="b">
        <v>0</v>
      </c>
      <c r="P513">
        <v>5</v>
      </c>
      <c r="Q513" s="8">
        <f t="shared" si="39"/>
        <v>30</v>
      </c>
      <c r="R513" t="b">
        <v>0</v>
      </c>
      <c r="S513" t="s">
        <v>8266</v>
      </c>
      <c r="T513" t="s">
        <v>8272</v>
      </c>
    </row>
    <row r="514" spans="1:20" ht="42.8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>
        <f t="shared" ref="F514:F577" si="40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 s="9">
        <f t="shared" si="36"/>
        <v>42694.783877314811</v>
      </c>
      <c r="L514">
        <v>1475776127</v>
      </c>
      <c r="M514" s="9">
        <f t="shared" si="37"/>
        <v>42649.742210648154</v>
      </c>
      <c r="N514" s="13">
        <f t="shared" si="38"/>
        <v>45</v>
      </c>
      <c r="O514" t="b">
        <v>0</v>
      </c>
      <c r="P514">
        <v>2</v>
      </c>
      <c r="Q514" s="8">
        <f t="shared" si="39"/>
        <v>5.5</v>
      </c>
      <c r="R514" t="b">
        <v>0</v>
      </c>
      <c r="S514" t="s">
        <v>8266</v>
      </c>
      <c r="T514" t="s">
        <v>8272</v>
      </c>
    </row>
    <row r="515" spans="1:20" ht="28.5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>
        <f t="shared" si="40"/>
        <v>14</v>
      </c>
      <c r="G515" t="s">
        <v>8220</v>
      </c>
      <c r="H515" t="s">
        <v>8223</v>
      </c>
      <c r="I515" t="s">
        <v>8245</v>
      </c>
      <c r="J515">
        <v>1471244400</v>
      </c>
      <c r="K515" s="9">
        <f t="shared" ref="K515:K578" si="41">(((J515/60)/60)/24)+DATE(1970,1,1)</f>
        <v>42597.291666666672</v>
      </c>
      <c r="L515">
        <v>1467387705</v>
      </c>
      <c r="M515" s="9">
        <f t="shared" ref="M515:M578" si="42">(((L515/60)/60)/24)+DATE(1970,1,1)</f>
        <v>42552.653993055559</v>
      </c>
      <c r="N515" s="13">
        <f t="shared" ref="N515:N578" si="43">ROUND(K515-M515,0)</f>
        <v>45</v>
      </c>
      <c r="O515" t="b">
        <v>0</v>
      </c>
      <c r="P515">
        <v>68</v>
      </c>
      <c r="Q515" s="8">
        <f t="shared" ref="Q515:Q578" si="44">IFERROR(ROUND(E515/P515,2),0)</f>
        <v>102.38</v>
      </c>
      <c r="R515" t="b">
        <v>0</v>
      </c>
      <c r="S515" t="s">
        <v>8266</v>
      </c>
      <c r="T515" t="s">
        <v>8272</v>
      </c>
    </row>
    <row r="516" spans="1:20" ht="42.8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 s="9">
        <f t="shared" si="41"/>
        <v>41860.613969907405</v>
      </c>
      <c r="L516">
        <v>1405003447</v>
      </c>
      <c r="M516" s="9">
        <f t="shared" si="42"/>
        <v>41830.613969907405</v>
      </c>
      <c r="N516" s="13">
        <f t="shared" si="43"/>
        <v>30</v>
      </c>
      <c r="O516" t="b">
        <v>0</v>
      </c>
      <c r="P516">
        <v>3</v>
      </c>
      <c r="Q516" s="8">
        <f t="shared" si="44"/>
        <v>16.670000000000002</v>
      </c>
      <c r="R516" t="b">
        <v>0</v>
      </c>
      <c r="S516" t="s">
        <v>8266</v>
      </c>
      <c r="T516" t="s">
        <v>8272</v>
      </c>
    </row>
    <row r="517" spans="1:20" ht="42.8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 s="9">
        <f t="shared" si="41"/>
        <v>42367.490752314814</v>
      </c>
      <c r="L517">
        <v>1447933601</v>
      </c>
      <c r="M517" s="9">
        <f t="shared" si="42"/>
        <v>42327.490752314814</v>
      </c>
      <c r="N517" s="13">
        <f t="shared" si="43"/>
        <v>40</v>
      </c>
      <c r="O517" t="b">
        <v>0</v>
      </c>
      <c r="P517">
        <v>34</v>
      </c>
      <c r="Q517" s="8">
        <f t="shared" si="44"/>
        <v>725.03</v>
      </c>
      <c r="R517" t="b">
        <v>0</v>
      </c>
      <c r="S517" t="s">
        <v>8266</v>
      </c>
      <c r="T517" t="s">
        <v>8272</v>
      </c>
    </row>
    <row r="518" spans="1:20" ht="28.55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 s="9">
        <f t="shared" si="41"/>
        <v>42151.778703703705</v>
      </c>
      <c r="L518">
        <v>1427568080</v>
      </c>
      <c r="M518" s="9">
        <f t="shared" si="42"/>
        <v>42091.778703703705</v>
      </c>
      <c r="N518" s="13">
        <f t="shared" si="43"/>
        <v>60</v>
      </c>
      <c r="O518" t="b">
        <v>0</v>
      </c>
      <c r="P518">
        <v>0</v>
      </c>
      <c r="Q518" s="8">
        <f t="shared" si="44"/>
        <v>0</v>
      </c>
      <c r="R518" t="b">
        <v>0</v>
      </c>
      <c r="S518" t="s">
        <v>8266</v>
      </c>
      <c r="T518" t="s">
        <v>8272</v>
      </c>
    </row>
    <row r="519" spans="1:20" ht="42.8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 s="9">
        <f t="shared" si="41"/>
        <v>42768.615289351852</v>
      </c>
      <c r="L519">
        <v>1483454761</v>
      </c>
      <c r="M519" s="9">
        <f t="shared" si="42"/>
        <v>42738.615289351852</v>
      </c>
      <c r="N519" s="13">
        <f t="shared" si="43"/>
        <v>30</v>
      </c>
      <c r="O519" t="b">
        <v>0</v>
      </c>
      <c r="P519">
        <v>3</v>
      </c>
      <c r="Q519" s="8">
        <f t="shared" si="44"/>
        <v>68.33</v>
      </c>
      <c r="R519" t="b">
        <v>0</v>
      </c>
      <c r="S519" t="s">
        <v>8266</v>
      </c>
      <c r="T519" t="s">
        <v>8272</v>
      </c>
    </row>
    <row r="520" spans="1:20" ht="57.1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 s="9">
        <f t="shared" si="41"/>
        <v>42253.615277777775</v>
      </c>
      <c r="L520">
        <v>1438958824</v>
      </c>
      <c r="M520" s="9">
        <f t="shared" si="42"/>
        <v>42223.616018518514</v>
      </c>
      <c r="N520" s="13">
        <f t="shared" si="43"/>
        <v>30</v>
      </c>
      <c r="O520" t="b">
        <v>0</v>
      </c>
      <c r="P520">
        <v>0</v>
      </c>
      <c r="Q520" s="8">
        <f t="shared" si="44"/>
        <v>0</v>
      </c>
      <c r="R520" t="b">
        <v>0</v>
      </c>
      <c r="S520" t="s">
        <v>8266</v>
      </c>
      <c r="T520" t="s">
        <v>8272</v>
      </c>
    </row>
    <row r="521" spans="1:20" ht="42.8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 s="9">
        <f t="shared" si="41"/>
        <v>41248.391446759262</v>
      </c>
      <c r="L521">
        <v>1352107421</v>
      </c>
      <c r="M521" s="9">
        <f t="shared" si="42"/>
        <v>41218.391446759262</v>
      </c>
      <c r="N521" s="13">
        <f t="shared" si="43"/>
        <v>30</v>
      </c>
      <c r="O521" t="b">
        <v>0</v>
      </c>
      <c r="P521">
        <v>70</v>
      </c>
      <c r="Q521" s="8">
        <f t="shared" si="44"/>
        <v>39.229999999999997</v>
      </c>
      <c r="R521" t="b">
        <v>0</v>
      </c>
      <c r="S521" t="s">
        <v>8266</v>
      </c>
      <c r="T521" t="s">
        <v>8272</v>
      </c>
    </row>
    <row r="522" spans="1:20" ht="42.8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 s="9">
        <f t="shared" si="41"/>
        <v>42348.702094907407</v>
      </c>
      <c r="L522">
        <v>1447174261</v>
      </c>
      <c r="M522" s="9">
        <f t="shared" si="42"/>
        <v>42318.702094907407</v>
      </c>
      <c r="N522" s="13">
        <f t="shared" si="43"/>
        <v>30</v>
      </c>
      <c r="O522" t="b">
        <v>0</v>
      </c>
      <c r="P522">
        <v>34</v>
      </c>
      <c r="Q522" s="8">
        <f t="shared" si="44"/>
        <v>150.15</v>
      </c>
      <c r="R522" t="b">
        <v>1</v>
      </c>
      <c r="S522" t="s">
        <v>8273</v>
      </c>
      <c r="T522" t="s">
        <v>8274</v>
      </c>
    </row>
    <row r="523" spans="1:20" ht="42.8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 s="9">
        <f t="shared" si="41"/>
        <v>42675.207638888889</v>
      </c>
      <c r="L523">
        <v>1475460819</v>
      </c>
      <c r="M523" s="9">
        <f t="shared" si="42"/>
        <v>42646.092812499999</v>
      </c>
      <c r="N523" s="13">
        <f t="shared" si="43"/>
        <v>29</v>
      </c>
      <c r="O523" t="b">
        <v>0</v>
      </c>
      <c r="P523">
        <v>56</v>
      </c>
      <c r="Q523" s="8">
        <f t="shared" si="44"/>
        <v>93.43</v>
      </c>
      <c r="R523" t="b">
        <v>1</v>
      </c>
      <c r="S523" t="s">
        <v>8273</v>
      </c>
      <c r="T523" t="s">
        <v>8274</v>
      </c>
    </row>
    <row r="524" spans="1:20" ht="42.8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 s="9">
        <f t="shared" si="41"/>
        <v>42449.999131944445</v>
      </c>
      <c r="L524">
        <v>1456793925</v>
      </c>
      <c r="M524" s="9">
        <f t="shared" si="42"/>
        <v>42430.040798611109</v>
      </c>
      <c r="N524" s="13">
        <f t="shared" si="43"/>
        <v>20</v>
      </c>
      <c r="O524" t="b">
        <v>0</v>
      </c>
      <c r="P524">
        <v>31</v>
      </c>
      <c r="Q524" s="8">
        <f t="shared" si="44"/>
        <v>110.97</v>
      </c>
      <c r="R524" t="b">
        <v>1</v>
      </c>
      <c r="S524" t="s">
        <v>8273</v>
      </c>
      <c r="T524" t="s">
        <v>8274</v>
      </c>
    </row>
    <row r="525" spans="1:20" ht="42.8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 s="9">
        <f t="shared" si="41"/>
        <v>42268.13282407407</v>
      </c>
      <c r="L525">
        <v>1440213076</v>
      </c>
      <c r="M525" s="9">
        <f t="shared" si="42"/>
        <v>42238.13282407407</v>
      </c>
      <c r="N525" s="13">
        <f t="shared" si="43"/>
        <v>30</v>
      </c>
      <c r="O525" t="b">
        <v>0</v>
      </c>
      <c r="P525">
        <v>84</v>
      </c>
      <c r="Q525" s="8">
        <f t="shared" si="44"/>
        <v>71.790000000000006</v>
      </c>
      <c r="R525" t="b">
        <v>1</v>
      </c>
      <c r="S525" t="s">
        <v>8273</v>
      </c>
      <c r="T525" t="s">
        <v>8274</v>
      </c>
    </row>
    <row r="526" spans="1:20" ht="42.8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 s="9">
        <f t="shared" si="41"/>
        <v>42522.717233796298</v>
      </c>
      <c r="L526">
        <v>1462209169</v>
      </c>
      <c r="M526" s="9">
        <f t="shared" si="42"/>
        <v>42492.717233796298</v>
      </c>
      <c r="N526" s="13">
        <f t="shared" si="43"/>
        <v>30</v>
      </c>
      <c r="O526" t="b">
        <v>0</v>
      </c>
      <c r="P526">
        <v>130</v>
      </c>
      <c r="Q526" s="8">
        <f t="shared" si="44"/>
        <v>29.26</v>
      </c>
      <c r="R526" t="b">
        <v>1</v>
      </c>
      <c r="S526" t="s">
        <v>8273</v>
      </c>
      <c r="T526" t="s">
        <v>8274</v>
      </c>
    </row>
    <row r="527" spans="1:20" ht="57.1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 s="9">
        <f t="shared" si="41"/>
        <v>41895.400937500002</v>
      </c>
      <c r="L527">
        <v>1406713041</v>
      </c>
      <c r="M527" s="9">
        <f t="shared" si="42"/>
        <v>41850.400937500002</v>
      </c>
      <c r="N527" s="13">
        <f t="shared" si="43"/>
        <v>45</v>
      </c>
      <c r="O527" t="b">
        <v>0</v>
      </c>
      <c r="P527">
        <v>12</v>
      </c>
      <c r="Q527" s="8">
        <f t="shared" si="44"/>
        <v>1000</v>
      </c>
      <c r="R527" t="b">
        <v>1</v>
      </c>
      <c r="S527" t="s">
        <v>8273</v>
      </c>
      <c r="T527" t="s">
        <v>8274</v>
      </c>
    </row>
    <row r="528" spans="1:20" ht="42.8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 s="9">
        <f t="shared" si="41"/>
        <v>42223.708333333328</v>
      </c>
      <c r="L528">
        <v>1436278344</v>
      </c>
      <c r="M528" s="9">
        <f t="shared" si="42"/>
        <v>42192.591944444444</v>
      </c>
      <c r="N528" s="13">
        <f t="shared" si="43"/>
        <v>31</v>
      </c>
      <c r="O528" t="b">
        <v>0</v>
      </c>
      <c r="P528">
        <v>23</v>
      </c>
      <c r="Q528" s="8">
        <f t="shared" si="44"/>
        <v>74.349999999999994</v>
      </c>
      <c r="R528" t="b">
        <v>1</v>
      </c>
      <c r="S528" t="s">
        <v>8273</v>
      </c>
      <c r="T528" t="s">
        <v>8274</v>
      </c>
    </row>
    <row r="529" spans="1:20" ht="57.1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 s="9">
        <f t="shared" si="41"/>
        <v>42783.670138888891</v>
      </c>
      <c r="L529">
        <v>1484715366</v>
      </c>
      <c r="M529" s="9">
        <f t="shared" si="42"/>
        <v>42753.205625000002</v>
      </c>
      <c r="N529" s="13">
        <f t="shared" si="43"/>
        <v>30</v>
      </c>
      <c r="O529" t="b">
        <v>0</v>
      </c>
      <c r="P529">
        <v>158</v>
      </c>
      <c r="Q529" s="8">
        <f t="shared" si="44"/>
        <v>63.83</v>
      </c>
      <c r="R529" t="b">
        <v>1</v>
      </c>
      <c r="S529" t="s">
        <v>8273</v>
      </c>
      <c r="T529" t="s">
        <v>8274</v>
      </c>
    </row>
    <row r="530" spans="1:20" ht="28.55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 s="9">
        <f t="shared" si="41"/>
        <v>42176.888888888891</v>
      </c>
      <c r="L530">
        <v>1433109907</v>
      </c>
      <c r="M530" s="9">
        <f t="shared" si="42"/>
        <v>42155.920219907406</v>
      </c>
      <c r="N530" s="13">
        <f t="shared" si="43"/>
        <v>21</v>
      </c>
      <c r="O530" t="b">
        <v>0</v>
      </c>
      <c r="P530">
        <v>30</v>
      </c>
      <c r="Q530" s="8">
        <f t="shared" si="44"/>
        <v>44.33</v>
      </c>
      <c r="R530" t="b">
        <v>1</v>
      </c>
      <c r="S530" t="s">
        <v>8273</v>
      </c>
      <c r="T530" t="s">
        <v>8274</v>
      </c>
    </row>
    <row r="531" spans="1:20" ht="42.8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 s="9">
        <f t="shared" si="41"/>
        <v>42746.208333333328</v>
      </c>
      <c r="L531">
        <v>1482281094</v>
      </c>
      <c r="M531" s="9">
        <f t="shared" si="42"/>
        <v>42725.031180555554</v>
      </c>
      <c r="N531" s="13">
        <f t="shared" si="43"/>
        <v>21</v>
      </c>
      <c r="O531" t="b">
        <v>0</v>
      </c>
      <c r="P531">
        <v>18</v>
      </c>
      <c r="Q531" s="8">
        <f t="shared" si="44"/>
        <v>86.94</v>
      </c>
      <c r="R531" t="b">
        <v>1</v>
      </c>
      <c r="S531" t="s">
        <v>8273</v>
      </c>
      <c r="T531" t="s">
        <v>8274</v>
      </c>
    </row>
    <row r="532" spans="1:20" ht="42.8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 s="9">
        <f t="shared" si="41"/>
        <v>42179.083333333328</v>
      </c>
      <c r="L532">
        <v>1433254268</v>
      </c>
      <c r="M532" s="9">
        <f t="shared" si="42"/>
        <v>42157.591064814813</v>
      </c>
      <c r="N532" s="13">
        <f t="shared" si="43"/>
        <v>21</v>
      </c>
      <c r="O532" t="b">
        <v>0</v>
      </c>
      <c r="P532">
        <v>29</v>
      </c>
      <c r="Q532" s="8">
        <f t="shared" si="44"/>
        <v>126.55</v>
      </c>
      <c r="R532" t="b">
        <v>1</v>
      </c>
      <c r="S532" t="s">
        <v>8273</v>
      </c>
      <c r="T532" t="s">
        <v>8274</v>
      </c>
    </row>
    <row r="533" spans="1:20" ht="42.8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 s="9">
        <f t="shared" si="41"/>
        <v>42721.290972222225</v>
      </c>
      <c r="L533">
        <v>1478050429</v>
      </c>
      <c r="M533" s="9">
        <f t="shared" si="42"/>
        <v>42676.065150462964</v>
      </c>
      <c r="N533" s="13">
        <f t="shared" si="43"/>
        <v>45</v>
      </c>
      <c r="O533" t="b">
        <v>0</v>
      </c>
      <c r="P533">
        <v>31</v>
      </c>
      <c r="Q533" s="8">
        <f t="shared" si="44"/>
        <v>129.03</v>
      </c>
      <c r="R533" t="b">
        <v>1</v>
      </c>
      <c r="S533" t="s">
        <v>8273</v>
      </c>
      <c r="T533" t="s">
        <v>8274</v>
      </c>
    </row>
    <row r="534" spans="1:20" ht="42.8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 s="9">
        <f t="shared" si="41"/>
        <v>42503.007037037038</v>
      </c>
      <c r="L534">
        <v>1460506208</v>
      </c>
      <c r="M534" s="9">
        <f t="shared" si="42"/>
        <v>42473.007037037038</v>
      </c>
      <c r="N534" s="13">
        <f t="shared" si="43"/>
        <v>30</v>
      </c>
      <c r="O534" t="b">
        <v>0</v>
      </c>
      <c r="P534">
        <v>173</v>
      </c>
      <c r="Q534" s="8">
        <f t="shared" si="44"/>
        <v>71.239999999999995</v>
      </c>
      <c r="R534" t="b">
        <v>1</v>
      </c>
      <c r="S534" t="s">
        <v>8273</v>
      </c>
      <c r="T534" t="s">
        <v>8274</v>
      </c>
    </row>
    <row r="535" spans="1:20" ht="42.8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 s="9">
        <f t="shared" si="41"/>
        <v>42506.43478009259</v>
      </c>
      <c r="L535">
        <v>1461320765</v>
      </c>
      <c r="M535" s="9">
        <f t="shared" si="42"/>
        <v>42482.43478009259</v>
      </c>
      <c r="N535" s="13">
        <f t="shared" si="43"/>
        <v>24</v>
      </c>
      <c r="O535" t="b">
        <v>0</v>
      </c>
      <c r="P535">
        <v>17</v>
      </c>
      <c r="Q535" s="8">
        <f t="shared" si="44"/>
        <v>117.88</v>
      </c>
      <c r="R535" t="b">
        <v>1</v>
      </c>
      <c r="S535" t="s">
        <v>8273</v>
      </c>
      <c r="T535" t="s">
        <v>8274</v>
      </c>
    </row>
    <row r="536" spans="1:20" ht="42.8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 s="9">
        <f t="shared" si="41"/>
        <v>42309.958333333328</v>
      </c>
      <c r="L536">
        <v>1443036470</v>
      </c>
      <c r="M536" s="9">
        <f t="shared" si="42"/>
        <v>42270.810995370368</v>
      </c>
      <c r="N536" s="13">
        <f t="shared" si="43"/>
        <v>39</v>
      </c>
      <c r="O536" t="b">
        <v>0</v>
      </c>
      <c r="P536">
        <v>48</v>
      </c>
      <c r="Q536" s="8">
        <f t="shared" si="44"/>
        <v>327.08</v>
      </c>
      <c r="R536" t="b">
        <v>1</v>
      </c>
      <c r="S536" t="s">
        <v>8273</v>
      </c>
      <c r="T536" t="s">
        <v>8274</v>
      </c>
    </row>
    <row r="537" spans="1:20" ht="42.8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 s="9">
        <f t="shared" si="41"/>
        <v>42741.545196759253</v>
      </c>
      <c r="L537">
        <v>1481115905</v>
      </c>
      <c r="M537" s="9">
        <f t="shared" si="42"/>
        <v>42711.545196759253</v>
      </c>
      <c r="N537" s="13">
        <f t="shared" si="43"/>
        <v>30</v>
      </c>
      <c r="O537" t="b">
        <v>0</v>
      </c>
      <c r="P537">
        <v>59</v>
      </c>
      <c r="Q537" s="8">
        <f t="shared" si="44"/>
        <v>34.75</v>
      </c>
      <c r="R537" t="b">
        <v>1</v>
      </c>
      <c r="S537" t="s">
        <v>8273</v>
      </c>
      <c r="T537" t="s">
        <v>8274</v>
      </c>
    </row>
    <row r="538" spans="1:20" ht="57.1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 s="9">
        <f t="shared" si="41"/>
        <v>42219.75</v>
      </c>
      <c r="L538">
        <v>1435133807</v>
      </c>
      <c r="M538" s="9">
        <f t="shared" si="42"/>
        <v>42179.344988425932</v>
      </c>
      <c r="N538" s="13">
        <f t="shared" si="43"/>
        <v>40</v>
      </c>
      <c r="O538" t="b">
        <v>0</v>
      </c>
      <c r="P538">
        <v>39</v>
      </c>
      <c r="Q538" s="8">
        <f t="shared" si="44"/>
        <v>100.06</v>
      </c>
      <c r="R538" t="b">
        <v>1</v>
      </c>
      <c r="S538" t="s">
        <v>8273</v>
      </c>
      <c r="T538" t="s">
        <v>8274</v>
      </c>
    </row>
    <row r="539" spans="1:20" ht="42.8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 s="9">
        <f t="shared" si="41"/>
        <v>42312.810081018513</v>
      </c>
      <c r="L539">
        <v>1444069591</v>
      </c>
      <c r="M539" s="9">
        <f t="shared" si="42"/>
        <v>42282.768414351856</v>
      </c>
      <c r="N539" s="13">
        <f t="shared" si="43"/>
        <v>30</v>
      </c>
      <c r="O539" t="b">
        <v>0</v>
      </c>
      <c r="P539">
        <v>59</v>
      </c>
      <c r="Q539" s="8">
        <f t="shared" si="44"/>
        <v>40.85</v>
      </c>
      <c r="R539" t="b">
        <v>1</v>
      </c>
      <c r="S539" t="s">
        <v>8273</v>
      </c>
      <c r="T539" t="s">
        <v>8274</v>
      </c>
    </row>
    <row r="540" spans="1:20" ht="42.8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 s="9">
        <f t="shared" si="41"/>
        <v>42503.794710648144</v>
      </c>
      <c r="L540">
        <v>1460574263</v>
      </c>
      <c r="M540" s="9">
        <f t="shared" si="42"/>
        <v>42473.794710648144</v>
      </c>
      <c r="N540" s="13">
        <f t="shared" si="43"/>
        <v>30</v>
      </c>
      <c r="O540" t="b">
        <v>0</v>
      </c>
      <c r="P540">
        <v>60</v>
      </c>
      <c r="Q540" s="8">
        <f t="shared" si="44"/>
        <v>252.02</v>
      </c>
      <c r="R540" t="b">
        <v>1</v>
      </c>
      <c r="S540" t="s">
        <v>8273</v>
      </c>
      <c r="T540" t="s">
        <v>8274</v>
      </c>
    </row>
    <row r="541" spans="1:20" ht="42.8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 s="9">
        <f t="shared" si="41"/>
        <v>42556.049849537041</v>
      </c>
      <c r="L541">
        <v>1465866707</v>
      </c>
      <c r="M541" s="9">
        <f t="shared" si="42"/>
        <v>42535.049849537041</v>
      </c>
      <c r="N541" s="13">
        <f t="shared" si="43"/>
        <v>21</v>
      </c>
      <c r="O541" t="b">
        <v>0</v>
      </c>
      <c r="P541">
        <v>20</v>
      </c>
      <c r="Q541" s="8">
        <f t="shared" si="44"/>
        <v>25.16</v>
      </c>
      <c r="R541" t="b">
        <v>1</v>
      </c>
      <c r="S541" t="s">
        <v>8273</v>
      </c>
      <c r="T541" t="s">
        <v>8274</v>
      </c>
    </row>
    <row r="542" spans="1:20" ht="57.1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 s="9">
        <f t="shared" si="41"/>
        <v>42039.817199074074</v>
      </c>
      <c r="L542">
        <v>1420486606</v>
      </c>
      <c r="M542" s="9">
        <f t="shared" si="42"/>
        <v>42009.817199074074</v>
      </c>
      <c r="N542" s="13">
        <f t="shared" si="43"/>
        <v>30</v>
      </c>
      <c r="O542" t="b">
        <v>0</v>
      </c>
      <c r="P542">
        <v>1</v>
      </c>
      <c r="Q542" s="8">
        <f t="shared" si="44"/>
        <v>1</v>
      </c>
      <c r="R542" t="b">
        <v>0</v>
      </c>
      <c r="S542" t="s">
        <v>8275</v>
      </c>
      <c r="T542" t="s">
        <v>8276</v>
      </c>
    </row>
    <row r="543" spans="1:20" ht="42.8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 s="9">
        <f t="shared" si="41"/>
        <v>42306.046689814815</v>
      </c>
      <c r="L543">
        <v>1443488834</v>
      </c>
      <c r="M543" s="9">
        <f t="shared" si="42"/>
        <v>42276.046689814815</v>
      </c>
      <c r="N543" s="13">
        <f t="shared" si="43"/>
        <v>30</v>
      </c>
      <c r="O543" t="b">
        <v>0</v>
      </c>
      <c r="P543">
        <v>1</v>
      </c>
      <c r="Q543" s="8">
        <f t="shared" si="44"/>
        <v>25</v>
      </c>
      <c r="R543" t="b">
        <v>0</v>
      </c>
      <c r="S543" t="s">
        <v>8275</v>
      </c>
      <c r="T543" t="s">
        <v>8276</v>
      </c>
    </row>
    <row r="544" spans="1:20" ht="42.8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 s="9">
        <f t="shared" si="41"/>
        <v>42493.695787037039</v>
      </c>
      <c r="L544">
        <v>1457113316</v>
      </c>
      <c r="M544" s="9">
        <f t="shared" si="42"/>
        <v>42433.737453703703</v>
      </c>
      <c r="N544" s="13">
        <f t="shared" si="43"/>
        <v>60</v>
      </c>
      <c r="O544" t="b">
        <v>0</v>
      </c>
      <c r="P544">
        <v>1</v>
      </c>
      <c r="Q544" s="8">
        <f t="shared" si="44"/>
        <v>1</v>
      </c>
      <c r="R544" t="b">
        <v>0</v>
      </c>
      <c r="S544" t="s">
        <v>8275</v>
      </c>
      <c r="T544" t="s">
        <v>8276</v>
      </c>
    </row>
    <row r="545" spans="1:20" ht="42.8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 s="9">
        <f t="shared" si="41"/>
        <v>41944.092152777775</v>
      </c>
      <c r="L545">
        <v>1412215962</v>
      </c>
      <c r="M545" s="9">
        <f t="shared" si="42"/>
        <v>41914.092152777775</v>
      </c>
      <c r="N545" s="13">
        <f t="shared" si="43"/>
        <v>30</v>
      </c>
      <c r="O545" t="b">
        <v>0</v>
      </c>
      <c r="P545">
        <v>2</v>
      </c>
      <c r="Q545" s="8">
        <f t="shared" si="44"/>
        <v>35</v>
      </c>
      <c r="R545" t="b">
        <v>0</v>
      </c>
      <c r="S545" t="s">
        <v>8275</v>
      </c>
      <c r="T545" t="s">
        <v>8276</v>
      </c>
    </row>
    <row r="546" spans="1:20" ht="42.8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 s="9">
        <f t="shared" si="41"/>
        <v>42555.656944444447</v>
      </c>
      <c r="L546">
        <v>1465055160</v>
      </c>
      <c r="M546" s="9">
        <f t="shared" si="42"/>
        <v>42525.656944444447</v>
      </c>
      <c r="N546" s="13">
        <f t="shared" si="43"/>
        <v>30</v>
      </c>
      <c r="O546" t="b">
        <v>0</v>
      </c>
      <c r="P546">
        <v>2</v>
      </c>
      <c r="Q546" s="8">
        <f t="shared" si="44"/>
        <v>3</v>
      </c>
      <c r="R546" t="b">
        <v>0</v>
      </c>
      <c r="S546" t="s">
        <v>8275</v>
      </c>
      <c r="T546" t="s">
        <v>8276</v>
      </c>
    </row>
    <row r="547" spans="1:20" ht="42.8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 s="9">
        <f t="shared" si="41"/>
        <v>42323.634131944447</v>
      </c>
      <c r="L547">
        <v>1444140789</v>
      </c>
      <c r="M547" s="9">
        <f t="shared" si="42"/>
        <v>42283.592465277776</v>
      </c>
      <c r="N547" s="13">
        <f t="shared" si="43"/>
        <v>40</v>
      </c>
      <c r="O547" t="b">
        <v>0</v>
      </c>
      <c r="P547">
        <v>34</v>
      </c>
      <c r="Q547" s="8">
        <f t="shared" si="44"/>
        <v>402.71</v>
      </c>
      <c r="R547" t="b">
        <v>0</v>
      </c>
      <c r="S547" t="s">
        <v>8275</v>
      </c>
      <c r="T547" t="s">
        <v>8276</v>
      </c>
    </row>
    <row r="548" spans="1:20" ht="42.8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 s="9">
        <f t="shared" si="41"/>
        <v>42294.667997685188</v>
      </c>
      <c r="L548">
        <v>1441209715</v>
      </c>
      <c r="M548" s="9">
        <f t="shared" si="42"/>
        <v>42249.667997685188</v>
      </c>
      <c r="N548" s="13">
        <f t="shared" si="43"/>
        <v>45</v>
      </c>
      <c r="O548" t="b">
        <v>0</v>
      </c>
      <c r="P548">
        <v>2</v>
      </c>
      <c r="Q548" s="8">
        <f t="shared" si="44"/>
        <v>26</v>
      </c>
      <c r="R548" t="b">
        <v>0</v>
      </c>
      <c r="S548" t="s">
        <v>8275</v>
      </c>
      <c r="T548" t="s">
        <v>8276</v>
      </c>
    </row>
    <row r="549" spans="1:20" ht="57.1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 s="9">
        <f t="shared" si="41"/>
        <v>42410.696342592593</v>
      </c>
      <c r="L549">
        <v>1452530564</v>
      </c>
      <c r="M549" s="9">
        <f t="shared" si="42"/>
        <v>42380.696342592593</v>
      </c>
      <c r="N549" s="13">
        <f t="shared" si="43"/>
        <v>30</v>
      </c>
      <c r="O549" t="b">
        <v>0</v>
      </c>
      <c r="P549">
        <v>0</v>
      </c>
      <c r="Q549" s="8">
        <f t="shared" si="44"/>
        <v>0</v>
      </c>
      <c r="R549" t="b">
        <v>0</v>
      </c>
      <c r="S549" t="s">
        <v>8275</v>
      </c>
      <c r="T549" t="s">
        <v>8276</v>
      </c>
    </row>
    <row r="550" spans="1:20" ht="42.8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 s="9">
        <f t="shared" si="41"/>
        <v>42306.903333333335</v>
      </c>
      <c r="L550">
        <v>1443562848</v>
      </c>
      <c r="M550" s="9">
        <f t="shared" si="42"/>
        <v>42276.903333333335</v>
      </c>
      <c r="N550" s="13">
        <f t="shared" si="43"/>
        <v>30</v>
      </c>
      <c r="O550" t="b">
        <v>0</v>
      </c>
      <c r="P550">
        <v>1</v>
      </c>
      <c r="Q550" s="8">
        <f t="shared" si="44"/>
        <v>9</v>
      </c>
      <c r="R550" t="b">
        <v>0</v>
      </c>
      <c r="S550" t="s">
        <v>8275</v>
      </c>
      <c r="T550" t="s">
        <v>8276</v>
      </c>
    </row>
    <row r="551" spans="1:20" ht="57.1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 s="9">
        <f t="shared" si="41"/>
        <v>42193.636828703704</v>
      </c>
      <c r="L551">
        <v>1433776622</v>
      </c>
      <c r="M551" s="9">
        <f t="shared" si="42"/>
        <v>42163.636828703704</v>
      </c>
      <c r="N551" s="13">
        <f t="shared" si="43"/>
        <v>30</v>
      </c>
      <c r="O551" t="b">
        <v>0</v>
      </c>
      <c r="P551">
        <v>8</v>
      </c>
      <c r="Q551" s="8">
        <f t="shared" si="44"/>
        <v>8.5</v>
      </c>
      <c r="R551" t="b">
        <v>0</v>
      </c>
      <c r="S551" t="s">
        <v>8275</v>
      </c>
      <c r="T551" t="s">
        <v>8276</v>
      </c>
    </row>
    <row r="552" spans="1:20" ht="42.8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 s="9">
        <f t="shared" si="41"/>
        <v>42766.208333333328</v>
      </c>
      <c r="L552">
        <v>1484756245</v>
      </c>
      <c r="M552" s="9">
        <f t="shared" si="42"/>
        <v>42753.678761574076</v>
      </c>
      <c r="N552" s="13">
        <f t="shared" si="43"/>
        <v>13</v>
      </c>
      <c r="O552" t="b">
        <v>0</v>
      </c>
      <c r="P552">
        <v>4</v>
      </c>
      <c r="Q552" s="8">
        <f t="shared" si="44"/>
        <v>8.75</v>
      </c>
      <c r="R552" t="b">
        <v>0</v>
      </c>
      <c r="S552" t="s">
        <v>8275</v>
      </c>
      <c r="T552" t="s">
        <v>8276</v>
      </c>
    </row>
    <row r="553" spans="1:20" ht="42.8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 s="9">
        <f t="shared" si="41"/>
        <v>42217.745138888888</v>
      </c>
      <c r="L553">
        <v>1434609424</v>
      </c>
      <c r="M553" s="9">
        <f t="shared" si="42"/>
        <v>42173.275740740741</v>
      </c>
      <c r="N553" s="13">
        <f t="shared" si="43"/>
        <v>44</v>
      </c>
      <c r="O553" t="b">
        <v>0</v>
      </c>
      <c r="P553">
        <v>28</v>
      </c>
      <c r="Q553" s="8">
        <f t="shared" si="44"/>
        <v>135.04</v>
      </c>
      <c r="R553" t="b">
        <v>0</v>
      </c>
      <c r="S553" t="s">
        <v>8275</v>
      </c>
      <c r="T553" t="s">
        <v>8276</v>
      </c>
    </row>
    <row r="554" spans="1:20" ht="42.8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 s="9">
        <f t="shared" si="41"/>
        <v>42378.616851851853</v>
      </c>
      <c r="L554">
        <v>1447166896</v>
      </c>
      <c r="M554" s="9">
        <f t="shared" si="42"/>
        <v>42318.616851851853</v>
      </c>
      <c r="N554" s="13">
        <f t="shared" si="43"/>
        <v>60</v>
      </c>
      <c r="O554" t="b">
        <v>0</v>
      </c>
      <c r="P554">
        <v>0</v>
      </c>
      <c r="Q554" s="8">
        <f t="shared" si="44"/>
        <v>0</v>
      </c>
      <c r="R554" t="b">
        <v>0</v>
      </c>
      <c r="S554" t="s">
        <v>8275</v>
      </c>
      <c r="T554" t="s">
        <v>8276</v>
      </c>
    </row>
    <row r="555" spans="1:20" ht="42.8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 s="9">
        <f t="shared" si="41"/>
        <v>41957.761469907404</v>
      </c>
      <c r="L555">
        <v>1413393391</v>
      </c>
      <c r="M555" s="9">
        <f t="shared" si="42"/>
        <v>41927.71980324074</v>
      </c>
      <c r="N555" s="13">
        <f t="shared" si="43"/>
        <v>30</v>
      </c>
      <c r="O555" t="b">
        <v>0</v>
      </c>
      <c r="P555">
        <v>6</v>
      </c>
      <c r="Q555" s="8">
        <f t="shared" si="44"/>
        <v>20.5</v>
      </c>
      <c r="R555" t="b">
        <v>0</v>
      </c>
      <c r="S555" t="s">
        <v>8275</v>
      </c>
      <c r="T555" t="s">
        <v>8276</v>
      </c>
    </row>
    <row r="556" spans="1:20" ht="42.8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 s="9">
        <f t="shared" si="41"/>
        <v>41931.684861111113</v>
      </c>
      <c r="L556">
        <v>1411143972</v>
      </c>
      <c r="M556" s="9">
        <f t="shared" si="42"/>
        <v>41901.684861111113</v>
      </c>
      <c r="N556" s="13">
        <f t="shared" si="43"/>
        <v>30</v>
      </c>
      <c r="O556" t="b">
        <v>0</v>
      </c>
      <c r="P556">
        <v>22</v>
      </c>
      <c r="Q556" s="8">
        <f t="shared" si="44"/>
        <v>64.36</v>
      </c>
      <c r="R556" t="b">
        <v>0</v>
      </c>
      <c r="S556" t="s">
        <v>8275</v>
      </c>
      <c r="T556" t="s">
        <v>8276</v>
      </c>
    </row>
    <row r="557" spans="1:20" ht="42.8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 s="9">
        <f t="shared" si="41"/>
        <v>42533.353506944448</v>
      </c>
      <c r="L557">
        <v>1463128143</v>
      </c>
      <c r="M557" s="9">
        <f t="shared" si="42"/>
        <v>42503.353506944448</v>
      </c>
      <c r="N557" s="13">
        <f t="shared" si="43"/>
        <v>30</v>
      </c>
      <c r="O557" t="b">
        <v>0</v>
      </c>
      <c r="P557">
        <v>0</v>
      </c>
      <c r="Q557" s="8">
        <f t="shared" si="44"/>
        <v>0</v>
      </c>
      <c r="R557" t="b">
        <v>0</v>
      </c>
      <c r="S557" t="s">
        <v>8275</v>
      </c>
      <c r="T557" t="s">
        <v>8276</v>
      </c>
    </row>
    <row r="558" spans="1:20" ht="28.55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 s="9">
        <f t="shared" si="41"/>
        <v>42375.860150462962</v>
      </c>
      <c r="L558">
        <v>1449520717</v>
      </c>
      <c r="M558" s="9">
        <f t="shared" si="42"/>
        <v>42345.860150462962</v>
      </c>
      <c r="N558" s="13">
        <f t="shared" si="43"/>
        <v>30</v>
      </c>
      <c r="O558" t="b">
        <v>0</v>
      </c>
      <c r="P558">
        <v>1</v>
      </c>
      <c r="Q558" s="8">
        <f t="shared" si="44"/>
        <v>200</v>
      </c>
      <c r="R558" t="b">
        <v>0</v>
      </c>
      <c r="S558" t="s">
        <v>8275</v>
      </c>
      <c r="T558" t="s">
        <v>8276</v>
      </c>
    </row>
    <row r="559" spans="1:20" ht="42.8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 s="9">
        <f t="shared" si="41"/>
        <v>42706.983831018515</v>
      </c>
      <c r="L559">
        <v>1478126203</v>
      </c>
      <c r="M559" s="9">
        <f t="shared" si="42"/>
        <v>42676.942164351851</v>
      </c>
      <c r="N559" s="13">
        <f t="shared" si="43"/>
        <v>30</v>
      </c>
      <c r="O559" t="b">
        <v>0</v>
      </c>
      <c r="P559">
        <v>20</v>
      </c>
      <c r="Q559" s="8">
        <f t="shared" si="44"/>
        <v>68.3</v>
      </c>
      <c r="R559" t="b">
        <v>0</v>
      </c>
      <c r="S559" t="s">
        <v>8275</v>
      </c>
      <c r="T559" t="s">
        <v>8276</v>
      </c>
    </row>
    <row r="560" spans="1:20" ht="42.8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 s="9">
        <f t="shared" si="41"/>
        <v>42087.841493055559</v>
      </c>
      <c r="L560">
        <v>1424639505</v>
      </c>
      <c r="M560" s="9">
        <f t="shared" si="42"/>
        <v>42057.883159722223</v>
      </c>
      <c r="N560" s="13">
        <f t="shared" si="43"/>
        <v>30</v>
      </c>
      <c r="O560" t="b">
        <v>0</v>
      </c>
      <c r="P560">
        <v>0</v>
      </c>
      <c r="Q560" s="8">
        <f t="shared" si="44"/>
        <v>0</v>
      </c>
      <c r="R560" t="b">
        <v>0</v>
      </c>
      <c r="S560" t="s">
        <v>8275</v>
      </c>
      <c r="T560" t="s">
        <v>8276</v>
      </c>
    </row>
    <row r="561" spans="1:20" ht="57.1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 s="9">
        <f t="shared" si="41"/>
        <v>42351.283101851848</v>
      </c>
      <c r="L561">
        <v>1447397260</v>
      </c>
      <c r="M561" s="9">
        <f t="shared" si="42"/>
        <v>42321.283101851848</v>
      </c>
      <c r="N561" s="13">
        <f t="shared" si="43"/>
        <v>30</v>
      </c>
      <c r="O561" t="b">
        <v>0</v>
      </c>
      <c r="P561">
        <v>1</v>
      </c>
      <c r="Q561" s="8">
        <f t="shared" si="44"/>
        <v>50</v>
      </c>
      <c r="R561" t="b">
        <v>0</v>
      </c>
      <c r="S561" t="s">
        <v>8275</v>
      </c>
      <c r="T561" t="s">
        <v>8276</v>
      </c>
    </row>
    <row r="562" spans="1:20" ht="42.8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 s="9">
        <f t="shared" si="41"/>
        <v>41990.771354166667</v>
      </c>
      <c r="L562">
        <v>1416249045</v>
      </c>
      <c r="M562" s="9">
        <f t="shared" si="42"/>
        <v>41960.771354166667</v>
      </c>
      <c r="N562" s="13">
        <f t="shared" si="43"/>
        <v>30</v>
      </c>
      <c r="O562" t="b">
        <v>0</v>
      </c>
      <c r="P562">
        <v>3</v>
      </c>
      <c r="Q562" s="8">
        <f t="shared" si="44"/>
        <v>4</v>
      </c>
      <c r="R562" t="b">
        <v>0</v>
      </c>
      <c r="S562" t="s">
        <v>8275</v>
      </c>
      <c r="T562" t="s">
        <v>8276</v>
      </c>
    </row>
    <row r="563" spans="1:20" ht="42.8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 s="9">
        <f t="shared" si="41"/>
        <v>42303.658715277779</v>
      </c>
      <c r="L563">
        <v>1442850513</v>
      </c>
      <c r="M563" s="9">
        <f t="shared" si="42"/>
        <v>42268.658715277779</v>
      </c>
      <c r="N563" s="13">
        <f t="shared" si="43"/>
        <v>35</v>
      </c>
      <c r="O563" t="b">
        <v>0</v>
      </c>
      <c r="P563">
        <v>2</v>
      </c>
      <c r="Q563" s="8">
        <f t="shared" si="44"/>
        <v>27.5</v>
      </c>
      <c r="R563" t="b">
        <v>0</v>
      </c>
      <c r="S563" t="s">
        <v>8275</v>
      </c>
      <c r="T563" t="s">
        <v>8276</v>
      </c>
    </row>
    <row r="564" spans="1:20" ht="42.8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 s="9">
        <f t="shared" si="41"/>
        <v>42722.389062500006</v>
      </c>
      <c r="L564">
        <v>1479460815</v>
      </c>
      <c r="M564" s="9">
        <f t="shared" si="42"/>
        <v>42692.389062500006</v>
      </c>
      <c r="N564" s="13">
        <f t="shared" si="43"/>
        <v>30</v>
      </c>
      <c r="O564" t="b">
        <v>0</v>
      </c>
      <c r="P564">
        <v>0</v>
      </c>
      <c r="Q564" s="8">
        <f t="shared" si="44"/>
        <v>0</v>
      </c>
      <c r="R564" t="b">
        <v>0</v>
      </c>
      <c r="S564" t="s">
        <v>8275</v>
      </c>
      <c r="T564" t="s">
        <v>8276</v>
      </c>
    </row>
    <row r="565" spans="1:20" ht="42.8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 s="9">
        <f t="shared" si="41"/>
        <v>42052.069988425923</v>
      </c>
      <c r="L565">
        <v>1421545247</v>
      </c>
      <c r="M565" s="9">
        <f t="shared" si="42"/>
        <v>42022.069988425923</v>
      </c>
      <c r="N565" s="13">
        <f t="shared" si="43"/>
        <v>30</v>
      </c>
      <c r="O565" t="b">
        <v>0</v>
      </c>
      <c r="P565">
        <v>2</v>
      </c>
      <c r="Q565" s="8">
        <f t="shared" si="44"/>
        <v>34</v>
      </c>
      <c r="R565" t="b">
        <v>0</v>
      </c>
      <c r="S565" t="s">
        <v>8275</v>
      </c>
      <c r="T565" t="s">
        <v>8276</v>
      </c>
    </row>
    <row r="566" spans="1:20" ht="57.1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 s="9">
        <f t="shared" si="41"/>
        <v>42441.942997685182</v>
      </c>
      <c r="L566">
        <v>1455230275</v>
      </c>
      <c r="M566" s="9">
        <f t="shared" si="42"/>
        <v>42411.942997685182</v>
      </c>
      <c r="N566" s="13">
        <f t="shared" si="43"/>
        <v>30</v>
      </c>
      <c r="O566" t="b">
        <v>0</v>
      </c>
      <c r="P566">
        <v>1</v>
      </c>
      <c r="Q566" s="8">
        <f t="shared" si="44"/>
        <v>1</v>
      </c>
      <c r="R566" t="b">
        <v>0</v>
      </c>
      <c r="S566" t="s">
        <v>8275</v>
      </c>
      <c r="T566" t="s">
        <v>8276</v>
      </c>
    </row>
    <row r="567" spans="1:20" ht="42.8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 s="9">
        <f t="shared" si="41"/>
        <v>42195.785289351858</v>
      </c>
      <c r="L567">
        <v>1433962249</v>
      </c>
      <c r="M567" s="9">
        <f t="shared" si="42"/>
        <v>42165.785289351858</v>
      </c>
      <c r="N567" s="13">
        <f t="shared" si="43"/>
        <v>30</v>
      </c>
      <c r="O567" t="b">
        <v>0</v>
      </c>
      <c r="P567">
        <v>0</v>
      </c>
      <c r="Q567" s="8">
        <f t="shared" si="44"/>
        <v>0</v>
      </c>
      <c r="R567" t="b">
        <v>0</v>
      </c>
      <c r="S567" t="s">
        <v>8275</v>
      </c>
      <c r="T567" t="s">
        <v>8276</v>
      </c>
    </row>
    <row r="568" spans="1:20" ht="42.8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 s="9">
        <f t="shared" si="41"/>
        <v>42565.68440972222</v>
      </c>
      <c r="L568">
        <v>1465921533</v>
      </c>
      <c r="M568" s="9">
        <f t="shared" si="42"/>
        <v>42535.68440972222</v>
      </c>
      <c r="N568" s="13">
        <f t="shared" si="43"/>
        <v>30</v>
      </c>
      <c r="O568" t="b">
        <v>0</v>
      </c>
      <c r="P568">
        <v>1</v>
      </c>
      <c r="Q568" s="8">
        <f t="shared" si="44"/>
        <v>1</v>
      </c>
      <c r="R568" t="b">
        <v>0</v>
      </c>
      <c r="S568" t="s">
        <v>8275</v>
      </c>
      <c r="T568" t="s">
        <v>8276</v>
      </c>
    </row>
    <row r="569" spans="1:20" ht="42.8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 s="9">
        <f t="shared" si="41"/>
        <v>42005.842523148152</v>
      </c>
      <c r="L569">
        <v>1417551194</v>
      </c>
      <c r="M569" s="9">
        <f t="shared" si="42"/>
        <v>41975.842523148152</v>
      </c>
      <c r="N569" s="13">
        <f t="shared" si="43"/>
        <v>30</v>
      </c>
      <c r="O569" t="b">
        <v>0</v>
      </c>
      <c r="P569">
        <v>0</v>
      </c>
      <c r="Q569" s="8">
        <f t="shared" si="44"/>
        <v>0</v>
      </c>
      <c r="R569" t="b">
        <v>0</v>
      </c>
      <c r="S569" t="s">
        <v>8275</v>
      </c>
      <c r="T569" t="s">
        <v>8276</v>
      </c>
    </row>
    <row r="570" spans="1:20" ht="57.1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 s="9">
        <f t="shared" si="41"/>
        <v>42385.458333333328</v>
      </c>
      <c r="L570">
        <v>1449785223</v>
      </c>
      <c r="M570" s="9">
        <f t="shared" si="42"/>
        <v>42348.9215625</v>
      </c>
      <c r="N570" s="13">
        <f t="shared" si="43"/>
        <v>37</v>
      </c>
      <c r="O570" t="b">
        <v>0</v>
      </c>
      <c r="P570">
        <v>5</v>
      </c>
      <c r="Q570" s="8">
        <f t="shared" si="44"/>
        <v>49</v>
      </c>
      <c r="R570" t="b">
        <v>0</v>
      </c>
      <c r="S570" t="s">
        <v>8275</v>
      </c>
      <c r="T570" t="s">
        <v>8276</v>
      </c>
    </row>
    <row r="571" spans="1:20" ht="42.8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 s="9">
        <f t="shared" si="41"/>
        <v>42370.847361111111</v>
      </c>
      <c r="L571">
        <v>1449087612</v>
      </c>
      <c r="M571" s="9">
        <f t="shared" si="42"/>
        <v>42340.847361111111</v>
      </c>
      <c r="N571" s="13">
        <f t="shared" si="43"/>
        <v>30</v>
      </c>
      <c r="O571" t="b">
        <v>0</v>
      </c>
      <c r="P571">
        <v>1</v>
      </c>
      <c r="Q571" s="8">
        <f t="shared" si="44"/>
        <v>20</v>
      </c>
      <c r="R571" t="b">
        <v>0</v>
      </c>
      <c r="S571" t="s">
        <v>8275</v>
      </c>
      <c r="T571" t="s">
        <v>8276</v>
      </c>
    </row>
    <row r="572" spans="1:20" ht="28.55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 s="9">
        <f t="shared" si="41"/>
        <v>42418.798252314817</v>
      </c>
      <c r="L572">
        <v>1453230569</v>
      </c>
      <c r="M572" s="9">
        <f t="shared" si="42"/>
        <v>42388.798252314817</v>
      </c>
      <c r="N572" s="13">
        <f t="shared" si="43"/>
        <v>30</v>
      </c>
      <c r="O572" t="b">
        <v>0</v>
      </c>
      <c r="P572">
        <v>1</v>
      </c>
      <c r="Q572" s="8">
        <f t="shared" si="44"/>
        <v>142</v>
      </c>
      <c r="R572" t="b">
        <v>0</v>
      </c>
      <c r="S572" t="s">
        <v>8275</v>
      </c>
      <c r="T572" t="s">
        <v>8276</v>
      </c>
    </row>
    <row r="573" spans="1:20" ht="42.8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 s="9">
        <f t="shared" si="41"/>
        <v>42212.165972222225</v>
      </c>
      <c r="L573">
        <v>1436297723</v>
      </c>
      <c r="M573" s="9">
        <f t="shared" si="42"/>
        <v>42192.816238425927</v>
      </c>
      <c r="N573" s="13">
        <f t="shared" si="43"/>
        <v>19</v>
      </c>
      <c r="O573" t="b">
        <v>0</v>
      </c>
      <c r="P573">
        <v>2</v>
      </c>
      <c r="Q573" s="8">
        <f t="shared" si="44"/>
        <v>53</v>
      </c>
      <c r="R573" t="b">
        <v>0</v>
      </c>
      <c r="S573" t="s">
        <v>8275</v>
      </c>
      <c r="T573" t="s">
        <v>8276</v>
      </c>
    </row>
    <row r="574" spans="1:20" ht="42.8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 s="9">
        <f t="shared" si="41"/>
        <v>42312.757962962962</v>
      </c>
      <c r="L574">
        <v>1444065088</v>
      </c>
      <c r="M574" s="9">
        <f t="shared" si="42"/>
        <v>42282.71629629629</v>
      </c>
      <c r="N574" s="13">
        <f t="shared" si="43"/>
        <v>30</v>
      </c>
      <c r="O574" t="b">
        <v>0</v>
      </c>
      <c r="P574">
        <v>0</v>
      </c>
      <c r="Q574" s="8">
        <f t="shared" si="44"/>
        <v>0</v>
      </c>
      <c r="R574" t="b">
        <v>0</v>
      </c>
      <c r="S574" t="s">
        <v>8275</v>
      </c>
      <c r="T574" t="s">
        <v>8276</v>
      </c>
    </row>
    <row r="575" spans="1:20" ht="57.1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 s="9">
        <f t="shared" si="41"/>
        <v>42022.05</v>
      </c>
      <c r="L575">
        <v>1416445931</v>
      </c>
      <c r="M575" s="9">
        <f t="shared" si="42"/>
        <v>41963.050127314811</v>
      </c>
      <c r="N575" s="13">
        <f t="shared" si="43"/>
        <v>59</v>
      </c>
      <c r="O575" t="b">
        <v>0</v>
      </c>
      <c r="P575">
        <v>9</v>
      </c>
      <c r="Q575" s="8">
        <f t="shared" si="44"/>
        <v>38.44</v>
      </c>
      <c r="R575" t="b">
        <v>0</v>
      </c>
      <c r="S575" t="s">
        <v>8275</v>
      </c>
      <c r="T575" t="s">
        <v>8276</v>
      </c>
    </row>
    <row r="576" spans="1:20" ht="42.8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 s="9">
        <f t="shared" si="41"/>
        <v>42662.443368055552</v>
      </c>
      <c r="L576">
        <v>1474281507</v>
      </c>
      <c r="M576" s="9">
        <f t="shared" si="42"/>
        <v>42632.443368055552</v>
      </c>
      <c r="N576" s="13">
        <f t="shared" si="43"/>
        <v>30</v>
      </c>
      <c r="O576" t="b">
        <v>0</v>
      </c>
      <c r="P576">
        <v>4</v>
      </c>
      <c r="Q576" s="8">
        <f t="shared" si="44"/>
        <v>20</v>
      </c>
      <c r="R576" t="b">
        <v>0</v>
      </c>
      <c r="S576" t="s">
        <v>8275</v>
      </c>
      <c r="T576" t="s">
        <v>8276</v>
      </c>
    </row>
    <row r="577" spans="1:20" ht="57.1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 s="9">
        <f t="shared" si="41"/>
        <v>42168.692627314813</v>
      </c>
      <c r="L577">
        <v>1431621443</v>
      </c>
      <c r="M577" s="9">
        <f t="shared" si="42"/>
        <v>42138.692627314813</v>
      </c>
      <c r="N577" s="13">
        <f t="shared" si="43"/>
        <v>30</v>
      </c>
      <c r="O577" t="b">
        <v>0</v>
      </c>
      <c r="P577">
        <v>4</v>
      </c>
      <c r="Q577" s="8">
        <f t="shared" si="44"/>
        <v>64.75</v>
      </c>
      <c r="R577" t="b">
        <v>0</v>
      </c>
      <c r="S577" t="s">
        <v>8275</v>
      </c>
      <c r="T577" t="s">
        <v>8276</v>
      </c>
    </row>
    <row r="578" spans="1:20" ht="42.8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>
        <f t="shared" ref="F578:F641" si="45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 s="9">
        <f t="shared" si="41"/>
        <v>42091.43</v>
      </c>
      <c r="L578">
        <v>1422357552</v>
      </c>
      <c r="M578" s="9">
        <f t="shared" si="42"/>
        <v>42031.471666666665</v>
      </c>
      <c r="N578" s="13">
        <f t="shared" si="43"/>
        <v>60</v>
      </c>
      <c r="O578" t="b">
        <v>0</v>
      </c>
      <c r="P578">
        <v>1</v>
      </c>
      <c r="Q578" s="8">
        <f t="shared" si="44"/>
        <v>1</v>
      </c>
      <c r="R578" t="b">
        <v>0</v>
      </c>
      <c r="S578" t="s">
        <v>8275</v>
      </c>
      <c r="T578" t="s">
        <v>8276</v>
      </c>
    </row>
    <row r="579" spans="1:20" ht="42.8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>
        <f t="shared" si="45"/>
        <v>0</v>
      </c>
      <c r="G579" t="s">
        <v>8220</v>
      </c>
      <c r="H579" t="s">
        <v>8223</v>
      </c>
      <c r="I579" t="s">
        <v>8245</v>
      </c>
      <c r="J579">
        <v>1463753302</v>
      </c>
      <c r="K579" s="9">
        <f t="shared" ref="K579:K642" si="46">(((J579/60)/60)/24)+DATE(1970,1,1)</f>
        <v>42510.589143518519</v>
      </c>
      <c r="L579">
        <v>1458569302</v>
      </c>
      <c r="M579" s="9">
        <f t="shared" ref="M579:M642" si="47">(((L579/60)/60)/24)+DATE(1970,1,1)</f>
        <v>42450.589143518519</v>
      </c>
      <c r="N579" s="13">
        <f t="shared" ref="N579:N642" si="48">ROUND(K579-M579,0)</f>
        <v>60</v>
      </c>
      <c r="O579" t="b">
        <v>0</v>
      </c>
      <c r="P579">
        <v>1</v>
      </c>
      <c r="Q579" s="8">
        <f t="shared" ref="Q579:Q642" si="49">IFERROR(ROUND(E579/P579,2),0)</f>
        <v>10</v>
      </c>
      <c r="R579" t="b">
        <v>0</v>
      </c>
      <c r="S579" t="s">
        <v>8275</v>
      </c>
      <c r="T579" t="s">
        <v>8276</v>
      </c>
    </row>
    <row r="580" spans="1:20" ht="28.55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 s="9">
        <f t="shared" si="46"/>
        <v>42254.578622685185</v>
      </c>
      <c r="L580">
        <v>1439560393</v>
      </c>
      <c r="M580" s="9">
        <f t="shared" si="47"/>
        <v>42230.578622685185</v>
      </c>
      <c r="N580" s="13">
        <f t="shared" si="48"/>
        <v>24</v>
      </c>
      <c r="O580" t="b">
        <v>0</v>
      </c>
      <c r="P580">
        <v>7</v>
      </c>
      <c r="Q580" s="8">
        <f t="shared" si="49"/>
        <v>2</v>
      </c>
      <c r="R580" t="b">
        <v>0</v>
      </c>
      <c r="S580" t="s">
        <v>8275</v>
      </c>
      <c r="T580" t="s">
        <v>8276</v>
      </c>
    </row>
    <row r="581" spans="1:20" ht="28.5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 s="9">
        <f t="shared" si="46"/>
        <v>41998.852118055554</v>
      </c>
      <c r="L581">
        <v>1416947223</v>
      </c>
      <c r="M581" s="9">
        <f t="shared" si="47"/>
        <v>41968.852118055554</v>
      </c>
      <c r="N581" s="13">
        <f t="shared" si="48"/>
        <v>30</v>
      </c>
      <c r="O581" t="b">
        <v>0</v>
      </c>
      <c r="P581">
        <v>5</v>
      </c>
      <c r="Q581" s="8">
        <f t="shared" si="49"/>
        <v>35</v>
      </c>
      <c r="R581" t="b">
        <v>0</v>
      </c>
      <c r="S581" t="s">
        <v>8275</v>
      </c>
      <c r="T581" t="s">
        <v>8276</v>
      </c>
    </row>
    <row r="582" spans="1:20" ht="42.8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 s="9">
        <f t="shared" si="46"/>
        <v>42635.908182870371</v>
      </c>
      <c r="L582">
        <v>1471988867</v>
      </c>
      <c r="M582" s="9">
        <f t="shared" si="47"/>
        <v>42605.908182870371</v>
      </c>
      <c r="N582" s="13">
        <f t="shared" si="48"/>
        <v>30</v>
      </c>
      <c r="O582" t="b">
        <v>0</v>
      </c>
      <c r="P582">
        <v>1</v>
      </c>
      <c r="Q582" s="8">
        <f t="shared" si="49"/>
        <v>1</v>
      </c>
      <c r="R582" t="b">
        <v>0</v>
      </c>
      <c r="S582" t="s">
        <v>8275</v>
      </c>
      <c r="T582" t="s">
        <v>8276</v>
      </c>
    </row>
    <row r="583" spans="1:20" ht="42.8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 s="9">
        <f t="shared" si="46"/>
        <v>42218.012777777782</v>
      </c>
      <c r="L583">
        <v>1435882704</v>
      </c>
      <c r="M583" s="9">
        <f t="shared" si="47"/>
        <v>42188.012777777782</v>
      </c>
      <c r="N583" s="13">
        <f t="shared" si="48"/>
        <v>30</v>
      </c>
      <c r="O583" t="b">
        <v>0</v>
      </c>
      <c r="P583">
        <v>0</v>
      </c>
      <c r="Q583" s="8">
        <f t="shared" si="49"/>
        <v>0</v>
      </c>
      <c r="R583" t="b">
        <v>0</v>
      </c>
      <c r="S583" t="s">
        <v>8275</v>
      </c>
      <c r="T583" t="s">
        <v>8276</v>
      </c>
    </row>
    <row r="584" spans="1:20" ht="57.1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 s="9">
        <f t="shared" si="46"/>
        <v>42078.75</v>
      </c>
      <c r="L584">
        <v>1424454319</v>
      </c>
      <c r="M584" s="9">
        <f t="shared" si="47"/>
        <v>42055.739803240736</v>
      </c>
      <c r="N584" s="13">
        <f t="shared" si="48"/>
        <v>23</v>
      </c>
      <c r="O584" t="b">
        <v>0</v>
      </c>
      <c r="P584">
        <v>0</v>
      </c>
      <c r="Q584" s="8">
        <f t="shared" si="49"/>
        <v>0</v>
      </c>
      <c r="R584" t="b">
        <v>0</v>
      </c>
      <c r="S584" t="s">
        <v>8275</v>
      </c>
      <c r="T584" t="s">
        <v>8276</v>
      </c>
    </row>
    <row r="585" spans="1:20" ht="42.8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 s="9">
        <f t="shared" si="46"/>
        <v>42082.896840277783</v>
      </c>
      <c r="L585">
        <v>1424212287</v>
      </c>
      <c r="M585" s="9">
        <f t="shared" si="47"/>
        <v>42052.93850694444</v>
      </c>
      <c r="N585" s="13">
        <f t="shared" si="48"/>
        <v>30</v>
      </c>
      <c r="O585" t="b">
        <v>0</v>
      </c>
      <c r="P585">
        <v>1</v>
      </c>
      <c r="Q585" s="8">
        <f t="shared" si="49"/>
        <v>1</v>
      </c>
      <c r="R585" t="b">
        <v>0</v>
      </c>
      <c r="S585" t="s">
        <v>8275</v>
      </c>
      <c r="T585" t="s">
        <v>8276</v>
      </c>
    </row>
    <row r="586" spans="1:20" ht="42.8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 s="9">
        <f t="shared" si="46"/>
        <v>42079.674953703703</v>
      </c>
      <c r="L586">
        <v>1423933916</v>
      </c>
      <c r="M586" s="9">
        <f t="shared" si="47"/>
        <v>42049.716620370367</v>
      </c>
      <c r="N586" s="13">
        <f t="shared" si="48"/>
        <v>30</v>
      </c>
      <c r="O586" t="b">
        <v>0</v>
      </c>
      <c r="P586">
        <v>2</v>
      </c>
      <c r="Q586" s="8">
        <f t="shared" si="49"/>
        <v>5</v>
      </c>
      <c r="R586" t="b">
        <v>0</v>
      </c>
      <c r="S586" t="s">
        <v>8275</v>
      </c>
      <c r="T586" t="s">
        <v>8276</v>
      </c>
    </row>
    <row r="587" spans="1:20" ht="42.8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 s="9">
        <f t="shared" si="46"/>
        <v>42339</v>
      </c>
      <c r="L587">
        <v>1444123377</v>
      </c>
      <c r="M587" s="9">
        <f t="shared" si="47"/>
        <v>42283.3909375</v>
      </c>
      <c r="N587" s="13">
        <f t="shared" si="48"/>
        <v>56</v>
      </c>
      <c r="O587" t="b">
        <v>0</v>
      </c>
      <c r="P587">
        <v>0</v>
      </c>
      <c r="Q587" s="8">
        <f t="shared" si="49"/>
        <v>0</v>
      </c>
      <c r="R587" t="b">
        <v>0</v>
      </c>
      <c r="S587" t="s">
        <v>8275</v>
      </c>
      <c r="T587" t="s">
        <v>8276</v>
      </c>
    </row>
    <row r="588" spans="1:20" ht="42.8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 s="9">
        <f t="shared" si="46"/>
        <v>42050.854247685187</v>
      </c>
      <c r="L588">
        <v>1421440207</v>
      </c>
      <c r="M588" s="9">
        <f t="shared" si="47"/>
        <v>42020.854247685187</v>
      </c>
      <c r="N588" s="13">
        <f t="shared" si="48"/>
        <v>30</v>
      </c>
      <c r="O588" t="b">
        <v>0</v>
      </c>
      <c r="P588">
        <v>4</v>
      </c>
      <c r="Q588" s="8">
        <f t="shared" si="49"/>
        <v>14</v>
      </c>
      <c r="R588" t="b">
        <v>0</v>
      </c>
      <c r="S588" t="s">
        <v>8275</v>
      </c>
      <c r="T588" t="s">
        <v>8276</v>
      </c>
    </row>
    <row r="589" spans="1:20" ht="71.349999999999994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 s="9">
        <f t="shared" si="46"/>
        <v>42110.757326388892</v>
      </c>
      <c r="L589">
        <v>1426615833</v>
      </c>
      <c r="M589" s="9">
        <f t="shared" si="47"/>
        <v>42080.757326388892</v>
      </c>
      <c r="N589" s="13">
        <f t="shared" si="48"/>
        <v>30</v>
      </c>
      <c r="O589" t="b">
        <v>0</v>
      </c>
      <c r="P589">
        <v>7</v>
      </c>
      <c r="Q589" s="8">
        <f t="shared" si="49"/>
        <v>389.29</v>
      </c>
      <c r="R589" t="b">
        <v>0</v>
      </c>
      <c r="S589" t="s">
        <v>8275</v>
      </c>
      <c r="T589" t="s">
        <v>8276</v>
      </c>
    </row>
    <row r="590" spans="1:20" ht="42.8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 s="9">
        <f t="shared" si="46"/>
        <v>42691.811180555553</v>
      </c>
      <c r="L590">
        <v>1474223286</v>
      </c>
      <c r="M590" s="9">
        <f t="shared" si="47"/>
        <v>42631.769513888896</v>
      </c>
      <c r="N590" s="13">
        <f t="shared" si="48"/>
        <v>60</v>
      </c>
      <c r="O590" t="b">
        <v>0</v>
      </c>
      <c r="P590">
        <v>2</v>
      </c>
      <c r="Q590" s="8">
        <f t="shared" si="49"/>
        <v>150.5</v>
      </c>
      <c r="R590" t="b">
        <v>0</v>
      </c>
      <c r="S590" t="s">
        <v>8275</v>
      </c>
      <c r="T590" t="s">
        <v>8276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 s="9">
        <f t="shared" si="46"/>
        <v>42193.614571759259</v>
      </c>
      <c r="L591">
        <v>1435070699</v>
      </c>
      <c r="M591" s="9">
        <f t="shared" si="47"/>
        <v>42178.614571759259</v>
      </c>
      <c r="N591" s="13">
        <f t="shared" si="48"/>
        <v>15</v>
      </c>
      <c r="O591" t="b">
        <v>0</v>
      </c>
      <c r="P591">
        <v>1</v>
      </c>
      <c r="Q591" s="8">
        <f t="shared" si="49"/>
        <v>1</v>
      </c>
      <c r="R591" t="b">
        <v>0</v>
      </c>
      <c r="S591" t="s">
        <v>8275</v>
      </c>
      <c r="T591" t="s">
        <v>8276</v>
      </c>
    </row>
    <row r="592" spans="1:20" ht="57.1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 s="9">
        <f t="shared" si="46"/>
        <v>42408.542361111111</v>
      </c>
      <c r="L592">
        <v>1452259131</v>
      </c>
      <c r="M592" s="9">
        <f t="shared" si="47"/>
        <v>42377.554756944446</v>
      </c>
      <c r="N592" s="13">
        <f t="shared" si="48"/>
        <v>31</v>
      </c>
      <c r="O592" t="b">
        <v>0</v>
      </c>
      <c r="P592">
        <v>9</v>
      </c>
      <c r="Q592" s="8">
        <f t="shared" si="49"/>
        <v>24.78</v>
      </c>
      <c r="R592" t="b">
        <v>0</v>
      </c>
      <c r="S592" t="s">
        <v>8275</v>
      </c>
      <c r="T592" t="s">
        <v>8276</v>
      </c>
    </row>
    <row r="593" spans="1:20" ht="42.8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 s="9">
        <f t="shared" si="46"/>
        <v>42207.543171296296</v>
      </c>
      <c r="L593">
        <v>1434978130</v>
      </c>
      <c r="M593" s="9">
        <f t="shared" si="47"/>
        <v>42177.543171296296</v>
      </c>
      <c r="N593" s="13">
        <f t="shared" si="48"/>
        <v>30</v>
      </c>
      <c r="O593" t="b">
        <v>0</v>
      </c>
      <c r="P593">
        <v>2</v>
      </c>
      <c r="Q593" s="8">
        <f t="shared" si="49"/>
        <v>30.5</v>
      </c>
      <c r="R593" t="b">
        <v>0</v>
      </c>
      <c r="S593" t="s">
        <v>8275</v>
      </c>
      <c r="T593" t="s">
        <v>8276</v>
      </c>
    </row>
    <row r="594" spans="1:20" ht="42.8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 s="9">
        <f t="shared" si="46"/>
        <v>41976.232175925921</v>
      </c>
      <c r="L594">
        <v>1414992860</v>
      </c>
      <c r="M594" s="9">
        <f t="shared" si="47"/>
        <v>41946.232175925928</v>
      </c>
      <c r="N594" s="13">
        <f t="shared" si="48"/>
        <v>30</v>
      </c>
      <c r="O594" t="b">
        <v>0</v>
      </c>
      <c r="P594">
        <v>1</v>
      </c>
      <c r="Q594" s="8">
        <f t="shared" si="49"/>
        <v>250</v>
      </c>
      <c r="R594" t="b">
        <v>0</v>
      </c>
      <c r="S594" t="s">
        <v>8275</v>
      </c>
      <c r="T594" t="s">
        <v>8276</v>
      </c>
    </row>
    <row r="595" spans="1:20" ht="57.1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 s="9">
        <f t="shared" si="46"/>
        <v>42100.635937500003</v>
      </c>
      <c r="L595">
        <v>1425744945</v>
      </c>
      <c r="M595" s="9">
        <f t="shared" si="47"/>
        <v>42070.677604166667</v>
      </c>
      <c r="N595" s="13">
        <f t="shared" si="48"/>
        <v>30</v>
      </c>
      <c r="O595" t="b">
        <v>0</v>
      </c>
      <c r="P595">
        <v>7</v>
      </c>
      <c r="Q595" s="8">
        <f t="shared" si="49"/>
        <v>16.43</v>
      </c>
      <c r="R595" t="b">
        <v>0</v>
      </c>
      <c r="S595" t="s">
        <v>8275</v>
      </c>
      <c r="T595" t="s">
        <v>8276</v>
      </c>
    </row>
    <row r="596" spans="1:20" ht="28.55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 s="9">
        <f t="shared" si="46"/>
        <v>42476.780162037037</v>
      </c>
      <c r="L596">
        <v>1458240206</v>
      </c>
      <c r="M596" s="9">
        <f t="shared" si="47"/>
        <v>42446.780162037037</v>
      </c>
      <c r="N596" s="13">
        <f t="shared" si="48"/>
        <v>30</v>
      </c>
      <c r="O596" t="b">
        <v>0</v>
      </c>
      <c r="P596">
        <v>2</v>
      </c>
      <c r="Q596" s="8">
        <f t="shared" si="49"/>
        <v>13</v>
      </c>
      <c r="R596" t="b">
        <v>0</v>
      </c>
      <c r="S596" t="s">
        <v>8275</v>
      </c>
      <c r="T596" t="s">
        <v>8276</v>
      </c>
    </row>
    <row r="597" spans="1:20" ht="42.8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 s="9">
        <f t="shared" si="46"/>
        <v>42128.069884259254</v>
      </c>
      <c r="L597">
        <v>1426815638</v>
      </c>
      <c r="M597" s="9">
        <f t="shared" si="47"/>
        <v>42083.069884259254</v>
      </c>
      <c r="N597" s="13">
        <f t="shared" si="48"/>
        <v>45</v>
      </c>
      <c r="O597" t="b">
        <v>0</v>
      </c>
      <c r="P597">
        <v>8</v>
      </c>
      <c r="Q597" s="8">
        <f t="shared" si="49"/>
        <v>53.25</v>
      </c>
      <c r="R597" t="b">
        <v>0</v>
      </c>
      <c r="S597" t="s">
        <v>8275</v>
      </c>
      <c r="T597" t="s">
        <v>8276</v>
      </c>
    </row>
    <row r="598" spans="1:20" ht="28.5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 s="9">
        <f t="shared" si="46"/>
        <v>42676.896898148145</v>
      </c>
      <c r="L598">
        <v>1475530292</v>
      </c>
      <c r="M598" s="9">
        <f t="shared" si="47"/>
        <v>42646.896898148145</v>
      </c>
      <c r="N598" s="13">
        <f t="shared" si="48"/>
        <v>30</v>
      </c>
      <c r="O598" t="b">
        <v>0</v>
      </c>
      <c r="P598">
        <v>2</v>
      </c>
      <c r="Q598" s="8">
        <f t="shared" si="49"/>
        <v>3</v>
      </c>
      <c r="R598" t="b">
        <v>0</v>
      </c>
      <c r="S598" t="s">
        <v>8275</v>
      </c>
      <c r="T598" t="s">
        <v>8276</v>
      </c>
    </row>
    <row r="599" spans="1:20" ht="42.8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 s="9">
        <f t="shared" si="46"/>
        <v>42582.666666666672</v>
      </c>
      <c r="L599">
        <v>1466787335</v>
      </c>
      <c r="M599" s="9">
        <f t="shared" si="47"/>
        <v>42545.705266203702</v>
      </c>
      <c r="N599" s="13">
        <f t="shared" si="48"/>
        <v>37</v>
      </c>
      <c r="O599" t="b">
        <v>0</v>
      </c>
      <c r="P599">
        <v>2</v>
      </c>
      <c r="Q599" s="8">
        <f t="shared" si="49"/>
        <v>10</v>
      </c>
      <c r="R599" t="b">
        <v>0</v>
      </c>
      <c r="S599" t="s">
        <v>8275</v>
      </c>
      <c r="T599" t="s">
        <v>8276</v>
      </c>
    </row>
    <row r="600" spans="1:20" ht="28.55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 s="9">
        <f t="shared" si="46"/>
        <v>41978.00209490741</v>
      </c>
      <c r="L600">
        <v>1415145781</v>
      </c>
      <c r="M600" s="9">
        <f t="shared" si="47"/>
        <v>41948.00209490741</v>
      </c>
      <c r="N600" s="13">
        <f t="shared" si="48"/>
        <v>30</v>
      </c>
      <c r="O600" t="b">
        <v>0</v>
      </c>
      <c r="P600">
        <v>7</v>
      </c>
      <c r="Q600" s="8">
        <f t="shared" si="49"/>
        <v>121.43</v>
      </c>
      <c r="R600" t="b">
        <v>0</v>
      </c>
      <c r="S600" t="s">
        <v>8275</v>
      </c>
      <c r="T600" t="s">
        <v>8276</v>
      </c>
    </row>
    <row r="601" spans="1:20" ht="42.8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 s="9">
        <f t="shared" si="46"/>
        <v>42071.636111111111</v>
      </c>
      <c r="L601">
        <v>1423769402</v>
      </c>
      <c r="M601" s="9">
        <f t="shared" si="47"/>
        <v>42047.812523148154</v>
      </c>
      <c r="N601" s="13">
        <f t="shared" si="48"/>
        <v>24</v>
      </c>
      <c r="O601" t="b">
        <v>0</v>
      </c>
      <c r="P601">
        <v>2</v>
      </c>
      <c r="Q601" s="8">
        <f t="shared" si="49"/>
        <v>15.5</v>
      </c>
      <c r="R601" t="b">
        <v>0</v>
      </c>
      <c r="S601" t="s">
        <v>8275</v>
      </c>
      <c r="T601" t="s">
        <v>8276</v>
      </c>
    </row>
    <row r="602" spans="1:20" ht="28.55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 s="9">
        <f t="shared" si="46"/>
        <v>42133.798171296294</v>
      </c>
      <c r="L602">
        <v>1426014562</v>
      </c>
      <c r="M602" s="9">
        <f t="shared" si="47"/>
        <v>42073.798171296294</v>
      </c>
      <c r="N602" s="13">
        <f t="shared" si="48"/>
        <v>60</v>
      </c>
      <c r="O602" t="b">
        <v>0</v>
      </c>
      <c r="P602">
        <v>1</v>
      </c>
      <c r="Q602" s="8">
        <f t="shared" si="49"/>
        <v>100</v>
      </c>
      <c r="R602" t="b">
        <v>0</v>
      </c>
      <c r="S602" t="s">
        <v>8275</v>
      </c>
      <c r="T602" t="s">
        <v>8276</v>
      </c>
    </row>
    <row r="603" spans="1:20" ht="42.8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 s="9">
        <f t="shared" si="46"/>
        <v>41999.858090277776</v>
      </c>
      <c r="L603">
        <v>1417034139</v>
      </c>
      <c r="M603" s="9">
        <f t="shared" si="47"/>
        <v>41969.858090277776</v>
      </c>
      <c r="N603" s="13">
        <f t="shared" si="48"/>
        <v>30</v>
      </c>
      <c r="O603" t="b">
        <v>0</v>
      </c>
      <c r="P603">
        <v>6</v>
      </c>
      <c r="Q603" s="8">
        <f t="shared" si="49"/>
        <v>23.33</v>
      </c>
      <c r="R603" t="b">
        <v>0</v>
      </c>
      <c r="S603" t="s">
        <v>8275</v>
      </c>
      <c r="T603" t="s">
        <v>8276</v>
      </c>
    </row>
    <row r="604" spans="1:20" ht="42.8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 s="9">
        <f t="shared" si="46"/>
        <v>42173.79415509259</v>
      </c>
      <c r="L604">
        <v>1432062215</v>
      </c>
      <c r="M604" s="9">
        <f t="shared" si="47"/>
        <v>42143.79415509259</v>
      </c>
      <c r="N604" s="13">
        <f t="shared" si="48"/>
        <v>30</v>
      </c>
      <c r="O604" t="b">
        <v>0</v>
      </c>
      <c r="P604">
        <v>0</v>
      </c>
      <c r="Q604" s="8">
        <f t="shared" si="49"/>
        <v>0</v>
      </c>
      <c r="R604" t="b">
        <v>0</v>
      </c>
      <c r="S604" t="s">
        <v>8275</v>
      </c>
      <c r="T604" t="s">
        <v>8276</v>
      </c>
    </row>
    <row r="605" spans="1:20" ht="42.8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 s="9">
        <f t="shared" si="46"/>
        <v>41865.639155092591</v>
      </c>
      <c r="L605">
        <v>1405437623</v>
      </c>
      <c r="M605" s="9">
        <f t="shared" si="47"/>
        <v>41835.639155092591</v>
      </c>
      <c r="N605" s="13">
        <f t="shared" si="48"/>
        <v>30</v>
      </c>
      <c r="O605" t="b">
        <v>0</v>
      </c>
      <c r="P605">
        <v>13</v>
      </c>
      <c r="Q605" s="8">
        <f t="shared" si="49"/>
        <v>45.39</v>
      </c>
      <c r="R605" t="b">
        <v>0</v>
      </c>
      <c r="S605" t="s">
        <v>8275</v>
      </c>
      <c r="T605" t="s">
        <v>8276</v>
      </c>
    </row>
    <row r="606" spans="1:20" ht="42.8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 s="9">
        <f t="shared" si="46"/>
        <v>41879.035370370373</v>
      </c>
      <c r="L606">
        <v>1406595056</v>
      </c>
      <c r="M606" s="9">
        <f t="shared" si="47"/>
        <v>41849.035370370373</v>
      </c>
      <c r="N606" s="13">
        <f t="shared" si="48"/>
        <v>30</v>
      </c>
      <c r="O606" t="b">
        <v>0</v>
      </c>
      <c r="P606">
        <v>0</v>
      </c>
      <c r="Q606" s="8">
        <f t="shared" si="49"/>
        <v>0</v>
      </c>
      <c r="R606" t="b">
        <v>0</v>
      </c>
      <c r="S606" t="s">
        <v>8275</v>
      </c>
      <c r="T606" t="s">
        <v>8276</v>
      </c>
    </row>
    <row r="607" spans="1:20" ht="28.55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 s="9">
        <f t="shared" si="46"/>
        <v>42239.357731481476</v>
      </c>
      <c r="L607">
        <v>1436430908</v>
      </c>
      <c r="M607" s="9">
        <f t="shared" si="47"/>
        <v>42194.357731481476</v>
      </c>
      <c r="N607" s="13">
        <f t="shared" si="48"/>
        <v>45</v>
      </c>
      <c r="O607" t="b">
        <v>0</v>
      </c>
      <c r="P607">
        <v>8</v>
      </c>
      <c r="Q607" s="8">
        <f t="shared" si="49"/>
        <v>16.38</v>
      </c>
      <c r="R607" t="b">
        <v>0</v>
      </c>
      <c r="S607" t="s">
        <v>8275</v>
      </c>
      <c r="T607" t="s">
        <v>8276</v>
      </c>
    </row>
    <row r="608" spans="1:20" ht="57.1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 s="9">
        <f t="shared" si="46"/>
        <v>42148.625</v>
      </c>
      <c r="L608">
        <v>1428507409</v>
      </c>
      <c r="M608" s="9">
        <f t="shared" si="47"/>
        <v>42102.650567129633</v>
      </c>
      <c r="N608" s="13">
        <f t="shared" si="48"/>
        <v>46</v>
      </c>
      <c r="O608" t="b">
        <v>0</v>
      </c>
      <c r="P608">
        <v>1</v>
      </c>
      <c r="Q608" s="8">
        <f t="shared" si="49"/>
        <v>10</v>
      </c>
      <c r="R608" t="b">
        <v>0</v>
      </c>
      <c r="S608" t="s">
        <v>8275</v>
      </c>
      <c r="T608" t="s">
        <v>8276</v>
      </c>
    </row>
    <row r="609" spans="1:20" ht="42.8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 s="9">
        <f t="shared" si="46"/>
        <v>42330.867314814815</v>
      </c>
      <c r="L609">
        <v>1445629736</v>
      </c>
      <c r="M609" s="9">
        <f t="shared" si="47"/>
        <v>42300.825648148151</v>
      </c>
      <c r="N609" s="13">
        <f t="shared" si="48"/>
        <v>30</v>
      </c>
      <c r="O609" t="b">
        <v>0</v>
      </c>
      <c r="P609">
        <v>0</v>
      </c>
      <c r="Q609" s="8">
        <f t="shared" si="49"/>
        <v>0</v>
      </c>
      <c r="R609" t="b">
        <v>0</v>
      </c>
      <c r="S609" t="s">
        <v>8275</v>
      </c>
      <c r="T609" t="s">
        <v>8276</v>
      </c>
    </row>
    <row r="610" spans="1:20" ht="42.8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 s="9">
        <f t="shared" si="46"/>
        <v>42170.921064814815</v>
      </c>
      <c r="L610">
        <v>1431813980</v>
      </c>
      <c r="M610" s="9">
        <f t="shared" si="47"/>
        <v>42140.921064814815</v>
      </c>
      <c r="N610" s="13">
        <f t="shared" si="48"/>
        <v>30</v>
      </c>
      <c r="O610" t="b">
        <v>0</v>
      </c>
      <c r="P610">
        <v>5</v>
      </c>
      <c r="Q610" s="8">
        <f t="shared" si="49"/>
        <v>292.2</v>
      </c>
      <c r="R610" t="b">
        <v>0</v>
      </c>
      <c r="S610" t="s">
        <v>8275</v>
      </c>
      <c r="T610" t="s">
        <v>8276</v>
      </c>
    </row>
    <row r="611" spans="1:20" ht="42.8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 s="9">
        <f t="shared" si="46"/>
        <v>42337.075740740736</v>
      </c>
      <c r="L611">
        <v>1446166144</v>
      </c>
      <c r="M611" s="9">
        <f t="shared" si="47"/>
        <v>42307.034074074079</v>
      </c>
      <c r="N611" s="13">
        <f t="shared" si="48"/>
        <v>30</v>
      </c>
      <c r="O611" t="b">
        <v>0</v>
      </c>
      <c r="P611">
        <v>1</v>
      </c>
      <c r="Q611" s="8">
        <f t="shared" si="49"/>
        <v>5</v>
      </c>
      <c r="R611" t="b">
        <v>0</v>
      </c>
      <c r="S611" t="s">
        <v>8275</v>
      </c>
      <c r="T611" t="s">
        <v>8276</v>
      </c>
    </row>
    <row r="612" spans="1:20" ht="42.8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 s="9">
        <f t="shared" si="46"/>
        <v>42116.83085648148</v>
      </c>
      <c r="L612">
        <v>1427140586</v>
      </c>
      <c r="M612" s="9">
        <f t="shared" si="47"/>
        <v>42086.83085648148</v>
      </c>
      <c r="N612" s="13">
        <f t="shared" si="48"/>
        <v>30</v>
      </c>
      <c r="O612" t="b">
        <v>0</v>
      </c>
      <c r="P612">
        <v>0</v>
      </c>
      <c r="Q612" s="8">
        <f t="shared" si="49"/>
        <v>0</v>
      </c>
      <c r="R612" t="b">
        <v>0</v>
      </c>
      <c r="S612" t="s">
        <v>8275</v>
      </c>
      <c r="T612" t="s">
        <v>8276</v>
      </c>
    </row>
    <row r="613" spans="1:20" ht="42.8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 s="9">
        <f t="shared" si="46"/>
        <v>42388.560613425929</v>
      </c>
      <c r="L613">
        <v>1448026037</v>
      </c>
      <c r="M613" s="9">
        <f t="shared" si="47"/>
        <v>42328.560613425929</v>
      </c>
      <c r="N613" s="13">
        <f t="shared" si="48"/>
        <v>60</v>
      </c>
      <c r="O613" t="b">
        <v>0</v>
      </c>
      <c r="P613">
        <v>0</v>
      </c>
      <c r="Q613" s="8">
        <f t="shared" si="49"/>
        <v>0</v>
      </c>
      <c r="R613" t="b">
        <v>0</v>
      </c>
      <c r="S613" t="s">
        <v>8275</v>
      </c>
      <c r="T613" t="s">
        <v>8276</v>
      </c>
    </row>
    <row r="614" spans="1:20" ht="28.55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 s="9">
        <f t="shared" si="46"/>
        <v>42615.031782407401</v>
      </c>
      <c r="L614">
        <v>1470185146</v>
      </c>
      <c r="M614" s="9">
        <f t="shared" si="47"/>
        <v>42585.031782407401</v>
      </c>
      <c r="N614" s="13">
        <f t="shared" si="48"/>
        <v>30</v>
      </c>
      <c r="O614" t="b">
        <v>0</v>
      </c>
      <c r="P614">
        <v>0</v>
      </c>
      <c r="Q614" s="8">
        <f t="shared" si="49"/>
        <v>0</v>
      </c>
      <c r="R614" t="b">
        <v>0</v>
      </c>
      <c r="S614" t="s">
        <v>8275</v>
      </c>
      <c r="T614" t="s">
        <v>8276</v>
      </c>
    </row>
    <row r="615" spans="1:20" ht="42.8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 s="9">
        <f t="shared" si="46"/>
        <v>42278.207638888889</v>
      </c>
      <c r="L615">
        <v>1441022120</v>
      </c>
      <c r="M615" s="9">
        <f t="shared" si="47"/>
        <v>42247.496759259258</v>
      </c>
      <c r="N615" s="13">
        <f t="shared" si="48"/>
        <v>31</v>
      </c>
      <c r="O615" t="b">
        <v>0</v>
      </c>
      <c r="P615">
        <v>121</v>
      </c>
      <c r="Q615" s="8">
        <f t="shared" si="49"/>
        <v>105.93</v>
      </c>
      <c r="R615" t="b">
        <v>0</v>
      </c>
      <c r="S615" t="s">
        <v>8275</v>
      </c>
      <c r="T615" t="s">
        <v>8276</v>
      </c>
    </row>
    <row r="616" spans="1:20" ht="42.8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 s="9">
        <f t="shared" si="46"/>
        <v>42545.061805555553</v>
      </c>
      <c r="L616">
        <v>1464139740</v>
      </c>
      <c r="M616" s="9">
        <f t="shared" si="47"/>
        <v>42515.061805555553</v>
      </c>
      <c r="N616" s="13">
        <f t="shared" si="48"/>
        <v>30</v>
      </c>
      <c r="O616" t="b">
        <v>0</v>
      </c>
      <c r="P616">
        <v>0</v>
      </c>
      <c r="Q616" s="8">
        <f t="shared" si="49"/>
        <v>0</v>
      </c>
      <c r="R616" t="b">
        <v>0</v>
      </c>
      <c r="S616" t="s">
        <v>8275</v>
      </c>
      <c r="T616" t="s">
        <v>8276</v>
      </c>
    </row>
    <row r="617" spans="1:20" ht="42.8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 s="9">
        <f t="shared" si="46"/>
        <v>42272.122210648144</v>
      </c>
      <c r="L617">
        <v>1440557759</v>
      </c>
      <c r="M617" s="9">
        <f t="shared" si="47"/>
        <v>42242.122210648144</v>
      </c>
      <c r="N617" s="13">
        <f t="shared" si="48"/>
        <v>30</v>
      </c>
      <c r="O617" t="b">
        <v>0</v>
      </c>
      <c r="P617">
        <v>0</v>
      </c>
      <c r="Q617" s="8">
        <f t="shared" si="49"/>
        <v>0</v>
      </c>
      <c r="R617" t="b">
        <v>0</v>
      </c>
      <c r="S617" t="s">
        <v>8275</v>
      </c>
      <c r="T617" t="s">
        <v>8276</v>
      </c>
    </row>
    <row r="618" spans="1:20" ht="42.8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 s="9">
        <f t="shared" si="46"/>
        <v>42791.376238425932</v>
      </c>
      <c r="L618">
        <v>1485421307</v>
      </c>
      <c r="M618" s="9">
        <f t="shared" si="47"/>
        <v>42761.376238425932</v>
      </c>
      <c r="N618" s="13">
        <f t="shared" si="48"/>
        <v>30</v>
      </c>
      <c r="O618" t="b">
        <v>0</v>
      </c>
      <c r="P618">
        <v>0</v>
      </c>
      <c r="Q618" s="8">
        <f t="shared" si="49"/>
        <v>0</v>
      </c>
      <c r="R618" t="b">
        <v>0</v>
      </c>
      <c r="S618" t="s">
        <v>8275</v>
      </c>
      <c r="T618" t="s">
        <v>8276</v>
      </c>
    </row>
    <row r="619" spans="1:20" ht="57.1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 s="9">
        <f t="shared" si="46"/>
        <v>42132.343090277776</v>
      </c>
      <c r="L619">
        <v>1427184843</v>
      </c>
      <c r="M619" s="9">
        <f t="shared" si="47"/>
        <v>42087.343090277776</v>
      </c>
      <c r="N619" s="13">
        <f t="shared" si="48"/>
        <v>45</v>
      </c>
      <c r="O619" t="b">
        <v>0</v>
      </c>
      <c r="P619">
        <v>3</v>
      </c>
      <c r="Q619" s="8">
        <f t="shared" si="49"/>
        <v>20</v>
      </c>
      <c r="R619" t="b">
        <v>0</v>
      </c>
      <c r="S619" t="s">
        <v>8275</v>
      </c>
      <c r="T619" t="s">
        <v>8276</v>
      </c>
    </row>
    <row r="620" spans="1:20" ht="42.8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 s="9">
        <f t="shared" si="46"/>
        <v>42347.810219907406</v>
      </c>
      <c r="L620">
        <v>1447097203</v>
      </c>
      <c r="M620" s="9">
        <f t="shared" si="47"/>
        <v>42317.810219907406</v>
      </c>
      <c r="N620" s="13">
        <f t="shared" si="48"/>
        <v>30</v>
      </c>
      <c r="O620" t="b">
        <v>0</v>
      </c>
      <c r="P620">
        <v>0</v>
      </c>
      <c r="Q620" s="8">
        <f t="shared" si="49"/>
        <v>0</v>
      </c>
      <c r="R620" t="b">
        <v>0</v>
      </c>
      <c r="S620" t="s">
        <v>8275</v>
      </c>
      <c r="T620" t="s">
        <v>8276</v>
      </c>
    </row>
    <row r="621" spans="1:20" ht="28.55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 s="9">
        <f t="shared" si="46"/>
        <v>41968.692013888889</v>
      </c>
      <c r="L621">
        <v>1411745790</v>
      </c>
      <c r="M621" s="9">
        <f t="shared" si="47"/>
        <v>41908.650347222225</v>
      </c>
      <c r="N621" s="13">
        <f t="shared" si="48"/>
        <v>60</v>
      </c>
      <c r="O621" t="b">
        <v>0</v>
      </c>
      <c r="P621">
        <v>1</v>
      </c>
      <c r="Q621" s="8">
        <f t="shared" si="49"/>
        <v>1</v>
      </c>
      <c r="R621" t="b">
        <v>0</v>
      </c>
      <c r="S621" t="s">
        <v>8275</v>
      </c>
      <c r="T621" t="s">
        <v>8276</v>
      </c>
    </row>
    <row r="622" spans="1:20" ht="42.8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 s="9">
        <f t="shared" si="46"/>
        <v>41876.716874999998</v>
      </c>
      <c r="L622">
        <v>1405098738</v>
      </c>
      <c r="M622" s="9">
        <f t="shared" si="47"/>
        <v>41831.716874999998</v>
      </c>
      <c r="N622" s="13">
        <f t="shared" si="48"/>
        <v>45</v>
      </c>
      <c r="O622" t="b">
        <v>0</v>
      </c>
      <c r="P622">
        <v>1</v>
      </c>
      <c r="Q622" s="8">
        <f t="shared" si="49"/>
        <v>300</v>
      </c>
      <c r="R622" t="b">
        <v>0</v>
      </c>
      <c r="S622" t="s">
        <v>8275</v>
      </c>
      <c r="T622" t="s">
        <v>8276</v>
      </c>
    </row>
    <row r="623" spans="1:20" ht="42.8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 s="9">
        <f t="shared" si="46"/>
        <v>42558.987696759257</v>
      </c>
      <c r="L623">
        <v>1465342937</v>
      </c>
      <c r="M623" s="9">
        <f t="shared" si="47"/>
        <v>42528.987696759257</v>
      </c>
      <c r="N623" s="13">
        <f t="shared" si="48"/>
        <v>30</v>
      </c>
      <c r="O623" t="b">
        <v>0</v>
      </c>
      <c r="P623">
        <v>3</v>
      </c>
      <c r="Q623" s="8">
        <f t="shared" si="49"/>
        <v>87</v>
      </c>
      <c r="R623" t="b">
        <v>0</v>
      </c>
      <c r="S623" t="s">
        <v>8275</v>
      </c>
      <c r="T623" t="s">
        <v>8276</v>
      </c>
    </row>
    <row r="624" spans="1:20" ht="42.8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 s="9">
        <f t="shared" si="46"/>
        <v>42552.774745370371</v>
      </c>
      <c r="L624">
        <v>1465670138</v>
      </c>
      <c r="M624" s="9">
        <f t="shared" si="47"/>
        <v>42532.774745370371</v>
      </c>
      <c r="N624" s="13">
        <f t="shared" si="48"/>
        <v>20</v>
      </c>
      <c r="O624" t="b">
        <v>0</v>
      </c>
      <c r="P624">
        <v>9</v>
      </c>
      <c r="Q624" s="8">
        <f t="shared" si="49"/>
        <v>37.89</v>
      </c>
      <c r="R624" t="b">
        <v>0</v>
      </c>
      <c r="S624" t="s">
        <v>8275</v>
      </c>
      <c r="T624" t="s">
        <v>8276</v>
      </c>
    </row>
    <row r="625" spans="1:20" ht="57.1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 s="9">
        <f t="shared" si="46"/>
        <v>42152.009224537032</v>
      </c>
      <c r="L625">
        <v>1430179997</v>
      </c>
      <c r="M625" s="9">
        <f t="shared" si="47"/>
        <v>42122.009224537032</v>
      </c>
      <c r="N625" s="13">
        <f t="shared" si="48"/>
        <v>30</v>
      </c>
      <c r="O625" t="b">
        <v>0</v>
      </c>
      <c r="P625">
        <v>0</v>
      </c>
      <c r="Q625" s="8">
        <f t="shared" si="49"/>
        <v>0</v>
      </c>
      <c r="R625" t="b">
        <v>0</v>
      </c>
      <c r="S625" t="s">
        <v>8275</v>
      </c>
      <c r="T625" t="s">
        <v>8276</v>
      </c>
    </row>
    <row r="626" spans="1:20" ht="42.8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 s="9">
        <f t="shared" si="46"/>
        <v>42138.988900462966</v>
      </c>
      <c r="L626">
        <v>1429055041</v>
      </c>
      <c r="M626" s="9">
        <f t="shared" si="47"/>
        <v>42108.988900462966</v>
      </c>
      <c r="N626" s="13">
        <f t="shared" si="48"/>
        <v>30</v>
      </c>
      <c r="O626" t="b">
        <v>0</v>
      </c>
      <c r="P626">
        <v>0</v>
      </c>
      <c r="Q626" s="8">
        <f t="shared" si="49"/>
        <v>0</v>
      </c>
      <c r="R626" t="b">
        <v>0</v>
      </c>
      <c r="S626" t="s">
        <v>8275</v>
      </c>
      <c r="T626" t="s">
        <v>8276</v>
      </c>
    </row>
    <row r="627" spans="1:20" ht="42.8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 s="9">
        <f t="shared" si="46"/>
        <v>42820.853900462964</v>
      </c>
      <c r="L627">
        <v>1487971777</v>
      </c>
      <c r="M627" s="9">
        <f t="shared" si="47"/>
        <v>42790.895567129628</v>
      </c>
      <c r="N627" s="13">
        <f t="shared" si="48"/>
        <v>30</v>
      </c>
      <c r="O627" t="b">
        <v>0</v>
      </c>
      <c r="P627">
        <v>0</v>
      </c>
      <c r="Q627" s="8">
        <f t="shared" si="49"/>
        <v>0</v>
      </c>
      <c r="R627" t="b">
        <v>0</v>
      </c>
      <c r="S627" t="s">
        <v>8275</v>
      </c>
      <c r="T627" t="s">
        <v>8276</v>
      </c>
    </row>
    <row r="628" spans="1:20" ht="42.8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 s="9">
        <f t="shared" si="46"/>
        <v>42231.556944444441</v>
      </c>
      <c r="L628">
        <v>1436793939</v>
      </c>
      <c r="M628" s="9">
        <f t="shared" si="47"/>
        <v>42198.559479166666</v>
      </c>
      <c r="N628" s="13">
        <f t="shared" si="48"/>
        <v>33</v>
      </c>
      <c r="O628" t="b">
        <v>0</v>
      </c>
      <c r="P628">
        <v>39</v>
      </c>
      <c r="Q628" s="8">
        <f t="shared" si="49"/>
        <v>111.41</v>
      </c>
      <c r="R628" t="b">
        <v>0</v>
      </c>
      <c r="S628" t="s">
        <v>8275</v>
      </c>
      <c r="T628" t="s">
        <v>8276</v>
      </c>
    </row>
    <row r="629" spans="1:20" ht="42.8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 s="9">
        <f t="shared" si="46"/>
        <v>42443.958333333328</v>
      </c>
      <c r="L629">
        <v>1452842511</v>
      </c>
      <c r="M629" s="9">
        <f t="shared" si="47"/>
        <v>42384.306840277779</v>
      </c>
      <c r="N629" s="13">
        <f t="shared" si="48"/>
        <v>60</v>
      </c>
      <c r="O629" t="b">
        <v>0</v>
      </c>
      <c r="P629">
        <v>1</v>
      </c>
      <c r="Q629" s="8">
        <f t="shared" si="49"/>
        <v>90</v>
      </c>
      <c r="R629" t="b">
        <v>0</v>
      </c>
      <c r="S629" t="s">
        <v>8275</v>
      </c>
      <c r="T629" t="s">
        <v>8276</v>
      </c>
    </row>
    <row r="630" spans="1:20" ht="42.8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 s="9">
        <f t="shared" si="46"/>
        <v>41833.692789351851</v>
      </c>
      <c r="L630">
        <v>1402677457</v>
      </c>
      <c r="M630" s="9">
        <f t="shared" si="47"/>
        <v>41803.692789351851</v>
      </c>
      <c r="N630" s="13">
        <f t="shared" si="48"/>
        <v>30</v>
      </c>
      <c r="O630" t="b">
        <v>0</v>
      </c>
      <c r="P630">
        <v>0</v>
      </c>
      <c r="Q630" s="8">
        <f t="shared" si="49"/>
        <v>0</v>
      </c>
      <c r="R630" t="b">
        <v>0</v>
      </c>
      <c r="S630" t="s">
        <v>8275</v>
      </c>
      <c r="T630" t="s">
        <v>8276</v>
      </c>
    </row>
    <row r="631" spans="1:20" ht="42.8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 s="9">
        <f t="shared" si="46"/>
        <v>42504.637824074074</v>
      </c>
      <c r="L631">
        <v>1460647108</v>
      </c>
      <c r="M631" s="9">
        <f t="shared" si="47"/>
        <v>42474.637824074074</v>
      </c>
      <c r="N631" s="13">
        <f t="shared" si="48"/>
        <v>30</v>
      </c>
      <c r="O631" t="b">
        <v>0</v>
      </c>
      <c r="P631">
        <v>3</v>
      </c>
      <c r="Q631" s="8">
        <f t="shared" si="49"/>
        <v>116.67</v>
      </c>
      <c r="R631" t="b">
        <v>0</v>
      </c>
      <c r="S631" t="s">
        <v>8275</v>
      </c>
      <c r="T631" t="s">
        <v>8276</v>
      </c>
    </row>
    <row r="632" spans="1:20" ht="57.1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 s="9">
        <f t="shared" si="46"/>
        <v>42253.215277777781</v>
      </c>
      <c r="L632">
        <v>1438959121</v>
      </c>
      <c r="M632" s="9">
        <f t="shared" si="47"/>
        <v>42223.619456018518</v>
      </c>
      <c r="N632" s="13">
        <f t="shared" si="48"/>
        <v>30</v>
      </c>
      <c r="O632" t="b">
        <v>0</v>
      </c>
      <c r="P632">
        <v>1</v>
      </c>
      <c r="Q632" s="8">
        <f t="shared" si="49"/>
        <v>10</v>
      </c>
      <c r="R632" t="b">
        <v>0</v>
      </c>
      <c r="S632" t="s">
        <v>8275</v>
      </c>
      <c r="T632" t="s">
        <v>8276</v>
      </c>
    </row>
    <row r="633" spans="1:20" ht="28.5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 s="9">
        <f t="shared" si="46"/>
        <v>42518.772326388891</v>
      </c>
      <c r="L633">
        <v>1461954729</v>
      </c>
      <c r="M633" s="9">
        <f t="shared" si="47"/>
        <v>42489.772326388891</v>
      </c>
      <c r="N633" s="13">
        <f t="shared" si="48"/>
        <v>29</v>
      </c>
      <c r="O633" t="b">
        <v>0</v>
      </c>
      <c r="P633">
        <v>9</v>
      </c>
      <c r="Q633" s="8">
        <f t="shared" si="49"/>
        <v>76.67</v>
      </c>
      <c r="R633" t="b">
        <v>0</v>
      </c>
      <c r="S633" t="s">
        <v>8275</v>
      </c>
      <c r="T633" t="s">
        <v>8276</v>
      </c>
    </row>
    <row r="634" spans="1:20" ht="28.5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 s="9">
        <f t="shared" si="46"/>
        <v>42333.700983796298</v>
      </c>
      <c r="L634">
        <v>1445874565</v>
      </c>
      <c r="M634" s="9">
        <f t="shared" si="47"/>
        <v>42303.659317129626</v>
      </c>
      <c r="N634" s="13">
        <f t="shared" si="48"/>
        <v>30</v>
      </c>
      <c r="O634" t="b">
        <v>0</v>
      </c>
      <c r="P634">
        <v>0</v>
      </c>
      <c r="Q634" s="8">
        <f t="shared" si="49"/>
        <v>0</v>
      </c>
      <c r="R634" t="b">
        <v>0</v>
      </c>
      <c r="S634" t="s">
        <v>8275</v>
      </c>
      <c r="T634" t="s">
        <v>8276</v>
      </c>
    </row>
    <row r="635" spans="1:20" ht="42.8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 s="9">
        <f t="shared" si="46"/>
        <v>42538.958333333328</v>
      </c>
      <c r="L635">
        <v>1463469062</v>
      </c>
      <c r="M635" s="9">
        <f t="shared" si="47"/>
        <v>42507.29932870371</v>
      </c>
      <c r="N635" s="13">
        <f t="shared" si="48"/>
        <v>32</v>
      </c>
      <c r="O635" t="b">
        <v>0</v>
      </c>
      <c r="P635">
        <v>25</v>
      </c>
      <c r="Q635" s="8">
        <f t="shared" si="49"/>
        <v>49.8</v>
      </c>
      <c r="R635" t="b">
        <v>0</v>
      </c>
      <c r="S635" t="s">
        <v>8275</v>
      </c>
      <c r="T635" t="s">
        <v>8276</v>
      </c>
    </row>
    <row r="636" spans="1:20" ht="28.5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 s="9">
        <f t="shared" si="46"/>
        <v>42061.928576388891</v>
      </c>
      <c r="L636">
        <v>1422397029</v>
      </c>
      <c r="M636" s="9">
        <f t="shared" si="47"/>
        <v>42031.928576388891</v>
      </c>
      <c r="N636" s="13">
        <f t="shared" si="48"/>
        <v>30</v>
      </c>
      <c r="O636" t="b">
        <v>0</v>
      </c>
      <c r="P636">
        <v>1</v>
      </c>
      <c r="Q636" s="8">
        <f t="shared" si="49"/>
        <v>1</v>
      </c>
      <c r="R636" t="b">
        <v>0</v>
      </c>
      <c r="S636" t="s">
        <v>8275</v>
      </c>
      <c r="T636" t="s">
        <v>8276</v>
      </c>
    </row>
    <row r="637" spans="1:20" ht="28.55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 s="9">
        <f t="shared" si="46"/>
        <v>42106.092152777783</v>
      </c>
      <c r="L637">
        <v>1426212762</v>
      </c>
      <c r="M637" s="9">
        <f t="shared" si="47"/>
        <v>42076.092152777783</v>
      </c>
      <c r="N637" s="13">
        <f t="shared" si="48"/>
        <v>30</v>
      </c>
      <c r="O637" t="b">
        <v>0</v>
      </c>
      <c r="P637">
        <v>1</v>
      </c>
      <c r="Q637" s="8">
        <f t="shared" si="49"/>
        <v>2</v>
      </c>
      <c r="R637" t="b">
        <v>0</v>
      </c>
      <c r="S637" t="s">
        <v>8275</v>
      </c>
      <c r="T637" t="s">
        <v>8276</v>
      </c>
    </row>
    <row r="638" spans="1:20" ht="42.8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 s="9">
        <f t="shared" si="46"/>
        <v>42161.44930555555</v>
      </c>
      <c r="L638">
        <v>1430996150</v>
      </c>
      <c r="M638" s="9">
        <f t="shared" si="47"/>
        <v>42131.455439814818</v>
      </c>
      <c r="N638" s="13">
        <f t="shared" si="48"/>
        <v>30</v>
      </c>
      <c r="O638" t="b">
        <v>0</v>
      </c>
      <c r="P638">
        <v>1</v>
      </c>
      <c r="Q638" s="8">
        <f t="shared" si="49"/>
        <v>4</v>
      </c>
      <c r="R638" t="b">
        <v>0</v>
      </c>
      <c r="S638" t="s">
        <v>8275</v>
      </c>
      <c r="T638" t="s">
        <v>8276</v>
      </c>
    </row>
    <row r="639" spans="1:20" ht="42.8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 s="9">
        <f t="shared" si="46"/>
        <v>42791.961111111115</v>
      </c>
      <c r="L639">
        <v>1485558318</v>
      </c>
      <c r="M639" s="9">
        <f t="shared" si="47"/>
        <v>42762.962013888886</v>
      </c>
      <c r="N639" s="13">
        <f t="shared" si="48"/>
        <v>29</v>
      </c>
      <c r="O639" t="b">
        <v>0</v>
      </c>
      <c r="P639">
        <v>0</v>
      </c>
      <c r="Q639" s="8">
        <f t="shared" si="49"/>
        <v>0</v>
      </c>
      <c r="R639" t="b">
        <v>0</v>
      </c>
      <c r="S639" t="s">
        <v>8275</v>
      </c>
      <c r="T639" t="s">
        <v>8276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 s="9">
        <f t="shared" si="46"/>
        <v>42819.55164351852</v>
      </c>
      <c r="L640">
        <v>1485267262</v>
      </c>
      <c r="M640" s="9">
        <f t="shared" si="47"/>
        <v>42759.593310185184</v>
      </c>
      <c r="N640" s="13">
        <f t="shared" si="48"/>
        <v>60</v>
      </c>
      <c r="O640" t="b">
        <v>0</v>
      </c>
      <c r="P640">
        <v>6</v>
      </c>
      <c r="Q640" s="8">
        <f t="shared" si="49"/>
        <v>3</v>
      </c>
      <c r="R640" t="b">
        <v>0</v>
      </c>
      <c r="S640" t="s">
        <v>8275</v>
      </c>
      <c r="T640" t="s">
        <v>8276</v>
      </c>
    </row>
    <row r="641" spans="1:20" ht="28.55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 s="9">
        <f t="shared" si="46"/>
        <v>41925.583275462966</v>
      </c>
      <c r="L641">
        <v>1408024795</v>
      </c>
      <c r="M641" s="9">
        <f t="shared" si="47"/>
        <v>41865.583275462966</v>
      </c>
      <c r="N641" s="13">
        <f t="shared" si="48"/>
        <v>60</v>
      </c>
      <c r="O641" t="b">
        <v>0</v>
      </c>
      <c r="P641">
        <v>1</v>
      </c>
      <c r="Q641" s="8">
        <f t="shared" si="49"/>
        <v>1</v>
      </c>
      <c r="R641" t="b">
        <v>0</v>
      </c>
      <c r="S641" t="s">
        <v>8275</v>
      </c>
      <c r="T641" t="s">
        <v>8276</v>
      </c>
    </row>
    <row r="642" spans="1:20" ht="42.8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>
        <f t="shared" ref="F642:F705" si="5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 s="9">
        <f t="shared" si="46"/>
        <v>42698.958333333328</v>
      </c>
      <c r="L642">
        <v>1478685915</v>
      </c>
      <c r="M642" s="9">
        <f t="shared" si="47"/>
        <v>42683.420312500006</v>
      </c>
      <c r="N642" s="13">
        <f t="shared" si="48"/>
        <v>16</v>
      </c>
      <c r="O642" t="b">
        <v>0</v>
      </c>
      <c r="P642">
        <v>2</v>
      </c>
      <c r="Q642" s="8">
        <f t="shared" si="49"/>
        <v>50.5</v>
      </c>
      <c r="R642" t="b">
        <v>1</v>
      </c>
      <c r="S642" t="s">
        <v>8275</v>
      </c>
      <c r="T642" t="s">
        <v>8277</v>
      </c>
    </row>
    <row r="643" spans="1:20" ht="42.8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>
        <f t="shared" si="50"/>
        <v>119</v>
      </c>
      <c r="G643" t="s">
        <v>8218</v>
      </c>
      <c r="H643" t="s">
        <v>8223</v>
      </c>
      <c r="I643" t="s">
        <v>8245</v>
      </c>
      <c r="J643">
        <v>1439473248</v>
      </c>
      <c r="K643" s="9">
        <f t="shared" ref="K643:K706" si="51">(((J643/60)/60)/24)+DATE(1970,1,1)</f>
        <v>42229.57</v>
      </c>
      <c r="L643">
        <v>1436881248</v>
      </c>
      <c r="M643" s="9">
        <f t="shared" ref="M643:M706" si="52">(((L643/60)/60)/24)+DATE(1970,1,1)</f>
        <v>42199.57</v>
      </c>
      <c r="N643" s="13">
        <f t="shared" ref="N643:N706" si="53">ROUND(K643-M643,0)</f>
        <v>30</v>
      </c>
      <c r="O643" t="b">
        <v>0</v>
      </c>
      <c r="P643">
        <v>315</v>
      </c>
      <c r="Q643" s="8">
        <f t="shared" ref="Q643:Q706" si="54">IFERROR(ROUND(E643/P643,2),0)</f>
        <v>151.32</v>
      </c>
      <c r="R643" t="b">
        <v>1</v>
      </c>
      <c r="S643" t="s">
        <v>8275</v>
      </c>
      <c r="T643" t="s">
        <v>8277</v>
      </c>
    </row>
    <row r="644" spans="1:20" ht="42.8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9">
        <f t="shared" si="51"/>
        <v>42235.651319444441</v>
      </c>
      <c r="L644">
        <v>1436888274</v>
      </c>
      <c r="M644" s="9">
        <f t="shared" si="52"/>
        <v>42199.651319444441</v>
      </c>
      <c r="N644" s="13">
        <f t="shared" si="53"/>
        <v>36</v>
      </c>
      <c r="O644" t="b">
        <v>0</v>
      </c>
      <c r="P644">
        <v>2174</v>
      </c>
      <c r="Q644" s="8">
        <f t="shared" si="54"/>
        <v>134.36000000000001</v>
      </c>
      <c r="R644" t="b">
        <v>1</v>
      </c>
      <c r="S644" t="s">
        <v>8275</v>
      </c>
      <c r="T644" t="s">
        <v>8277</v>
      </c>
    </row>
    <row r="645" spans="1:20" ht="42.8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9">
        <f t="shared" si="51"/>
        <v>42155.642071759255</v>
      </c>
      <c r="L645">
        <v>1428333875</v>
      </c>
      <c r="M645" s="9">
        <f t="shared" si="52"/>
        <v>42100.642071759255</v>
      </c>
      <c r="N645" s="13">
        <f t="shared" si="53"/>
        <v>55</v>
      </c>
      <c r="O645" t="b">
        <v>0</v>
      </c>
      <c r="P645">
        <v>152</v>
      </c>
      <c r="Q645" s="8">
        <f t="shared" si="54"/>
        <v>174.03</v>
      </c>
      <c r="R645" t="b">
        <v>1</v>
      </c>
      <c r="S645" t="s">
        <v>8275</v>
      </c>
      <c r="T645" t="s">
        <v>8277</v>
      </c>
    </row>
    <row r="646" spans="1:20" ht="42.8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9">
        <f t="shared" si="51"/>
        <v>41941.041666666664</v>
      </c>
      <c r="L646">
        <v>1410883139</v>
      </c>
      <c r="M646" s="9">
        <f t="shared" si="52"/>
        <v>41898.665960648148</v>
      </c>
      <c r="N646" s="13">
        <f t="shared" si="53"/>
        <v>42</v>
      </c>
      <c r="O646" t="b">
        <v>0</v>
      </c>
      <c r="P646">
        <v>1021</v>
      </c>
      <c r="Q646" s="8">
        <f t="shared" si="54"/>
        <v>73.489999999999995</v>
      </c>
      <c r="R646" t="b">
        <v>1</v>
      </c>
      <c r="S646" t="s">
        <v>8275</v>
      </c>
      <c r="T646" t="s">
        <v>8277</v>
      </c>
    </row>
    <row r="647" spans="1:20" ht="28.55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9">
        <f t="shared" si="51"/>
        <v>42594.026319444441</v>
      </c>
      <c r="L647">
        <v>1468370274</v>
      </c>
      <c r="M647" s="9">
        <f t="shared" si="52"/>
        <v>42564.026319444441</v>
      </c>
      <c r="N647" s="13">
        <f t="shared" si="53"/>
        <v>30</v>
      </c>
      <c r="O647" t="b">
        <v>0</v>
      </c>
      <c r="P647">
        <v>237</v>
      </c>
      <c r="Q647" s="8">
        <f t="shared" si="54"/>
        <v>23.52</v>
      </c>
      <c r="R647" t="b">
        <v>1</v>
      </c>
      <c r="S647" t="s">
        <v>8275</v>
      </c>
      <c r="T647" t="s">
        <v>8277</v>
      </c>
    </row>
    <row r="648" spans="1:20" ht="42.8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9">
        <f t="shared" si="51"/>
        <v>41862.852627314816</v>
      </c>
      <c r="L648">
        <v>1405196867</v>
      </c>
      <c r="M648" s="9">
        <f t="shared" si="52"/>
        <v>41832.852627314816</v>
      </c>
      <c r="N648" s="13">
        <f t="shared" si="53"/>
        <v>30</v>
      </c>
      <c r="O648" t="b">
        <v>0</v>
      </c>
      <c r="P648">
        <v>27</v>
      </c>
      <c r="Q648" s="8">
        <f t="shared" si="54"/>
        <v>39.07</v>
      </c>
      <c r="R648" t="b">
        <v>1</v>
      </c>
      <c r="S648" t="s">
        <v>8275</v>
      </c>
      <c r="T648" t="s">
        <v>8277</v>
      </c>
    </row>
    <row r="649" spans="1:20" ht="42.8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9">
        <f t="shared" si="51"/>
        <v>42446.726261574076</v>
      </c>
      <c r="L649">
        <v>1455647149</v>
      </c>
      <c r="M649" s="9">
        <f t="shared" si="52"/>
        <v>42416.767928240741</v>
      </c>
      <c r="N649" s="13">
        <f t="shared" si="53"/>
        <v>30</v>
      </c>
      <c r="O649" t="b">
        <v>0</v>
      </c>
      <c r="P649">
        <v>17</v>
      </c>
      <c r="Q649" s="8">
        <f t="shared" si="54"/>
        <v>125.94</v>
      </c>
      <c r="R649" t="b">
        <v>1</v>
      </c>
      <c r="S649" t="s">
        <v>8275</v>
      </c>
      <c r="T649" t="s">
        <v>8277</v>
      </c>
    </row>
    <row r="650" spans="1:20" ht="28.55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9">
        <f t="shared" si="51"/>
        <v>41926.693379629629</v>
      </c>
      <c r="L650">
        <v>1410280708</v>
      </c>
      <c r="M650" s="9">
        <f t="shared" si="52"/>
        <v>41891.693379629629</v>
      </c>
      <c r="N650" s="13">
        <f t="shared" si="53"/>
        <v>35</v>
      </c>
      <c r="O650" t="b">
        <v>0</v>
      </c>
      <c r="P650">
        <v>27</v>
      </c>
      <c r="Q650" s="8">
        <f t="shared" si="54"/>
        <v>1644</v>
      </c>
      <c r="R650" t="b">
        <v>1</v>
      </c>
      <c r="S650" t="s">
        <v>8275</v>
      </c>
      <c r="T650" t="s">
        <v>8277</v>
      </c>
    </row>
    <row r="651" spans="1:20" ht="42.8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9">
        <f t="shared" si="51"/>
        <v>41898.912187499998</v>
      </c>
      <c r="L651">
        <v>1409090013</v>
      </c>
      <c r="M651" s="9">
        <f t="shared" si="52"/>
        <v>41877.912187499998</v>
      </c>
      <c r="N651" s="13">
        <f t="shared" si="53"/>
        <v>21</v>
      </c>
      <c r="O651" t="b">
        <v>0</v>
      </c>
      <c r="P651">
        <v>82</v>
      </c>
      <c r="Q651" s="8">
        <f t="shared" si="54"/>
        <v>42.67</v>
      </c>
      <c r="R651" t="b">
        <v>1</v>
      </c>
      <c r="S651" t="s">
        <v>8275</v>
      </c>
      <c r="T651" t="s">
        <v>8277</v>
      </c>
    </row>
    <row r="652" spans="1:20" ht="42.8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9">
        <f t="shared" si="51"/>
        <v>41992.078518518523</v>
      </c>
      <c r="L652">
        <v>1413766384</v>
      </c>
      <c r="M652" s="9">
        <f t="shared" si="52"/>
        <v>41932.036851851852</v>
      </c>
      <c r="N652" s="13">
        <f t="shared" si="53"/>
        <v>60</v>
      </c>
      <c r="O652" t="b">
        <v>0</v>
      </c>
      <c r="P652">
        <v>48</v>
      </c>
      <c r="Q652" s="8">
        <f t="shared" si="54"/>
        <v>35.130000000000003</v>
      </c>
      <c r="R652" t="b">
        <v>1</v>
      </c>
      <c r="S652" t="s">
        <v>8275</v>
      </c>
      <c r="T652" t="s">
        <v>8277</v>
      </c>
    </row>
    <row r="653" spans="1:20" ht="42.8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9">
        <f t="shared" si="51"/>
        <v>41986.017488425925</v>
      </c>
      <c r="L653">
        <v>1415838311</v>
      </c>
      <c r="M653" s="9">
        <f t="shared" si="52"/>
        <v>41956.017488425925</v>
      </c>
      <c r="N653" s="13">
        <f t="shared" si="53"/>
        <v>30</v>
      </c>
      <c r="O653" t="b">
        <v>0</v>
      </c>
      <c r="P653">
        <v>105</v>
      </c>
      <c r="Q653" s="8">
        <f t="shared" si="54"/>
        <v>239.35</v>
      </c>
      <c r="R653" t="b">
        <v>1</v>
      </c>
      <c r="S653" t="s">
        <v>8275</v>
      </c>
      <c r="T653" t="s">
        <v>8277</v>
      </c>
    </row>
    <row r="654" spans="1:20" ht="57.1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9">
        <f t="shared" si="51"/>
        <v>42705.732060185182</v>
      </c>
      <c r="L654">
        <v>1478018050</v>
      </c>
      <c r="M654" s="9">
        <f t="shared" si="52"/>
        <v>42675.690393518518</v>
      </c>
      <c r="N654" s="13">
        <f t="shared" si="53"/>
        <v>30</v>
      </c>
      <c r="O654" t="b">
        <v>0</v>
      </c>
      <c r="P654">
        <v>28</v>
      </c>
      <c r="Q654" s="8">
        <f t="shared" si="54"/>
        <v>107.64</v>
      </c>
      <c r="R654" t="b">
        <v>1</v>
      </c>
      <c r="S654" t="s">
        <v>8275</v>
      </c>
      <c r="T654" t="s">
        <v>8277</v>
      </c>
    </row>
    <row r="655" spans="1:20" ht="57.1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9">
        <f t="shared" si="51"/>
        <v>42236.618518518517</v>
      </c>
      <c r="L655">
        <v>1436885440</v>
      </c>
      <c r="M655" s="9">
        <f t="shared" si="52"/>
        <v>42199.618518518517</v>
      </c>
      <c r="N655" s="13">
        <f t="shared" si="53"/>
        <v>37</v>
      </c>
      <c r="O655" t="b">
        <v>0</v>
      </c>
      <c r="P655">
        <v>1107</v>
      </c>
      <c r="Q655" s="8">
        <f t="shared" si="54"/>
        <v>95.83</v>
      </c>
      <c r="R655" t="b">
        <v>1</v>
      </c>
      <c r="S655" t="s">
        <v>8275</v>
      </c>
      <c r="T655" t="s">
        <v>8277</v>
      </c>
    </row>
    <row r="656" spans="1:20" ht="42.8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9">
        <f t="shared" si="51"/>
        <v>42193.957326388889</v>
      </c>
      <c r="L656">
        <v>1433804313</v>
      </c>
      <c r="M656" s="9">
        <f t="shared" si="52"/>
        <v>42163.957326388889</v>
      </c>
      <c r="N656" s="13">
        <f t="shared" si="53"/>
        <v>30</v>
      </c>
      <c r="O656" t="b">
        <v>0</v>
      </c>
      <c r="P656">
        <v>1013</v>
      </c>
      <c r="Q656" s="8">
        <f t="shared" si="54"/>
        <v>31.66</v>
      </c>
      <c r="R656" t="b">
        <v>1</v>
      </c>
      <c r="S656" t="s">
        <v>8275</v>
      </c>
      <c r="T656" t="s">
        <v>8277</v>
      </c>
    </row>
    <row r="657" spans="1:20" ht="42.8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9">
        <f t="shared" si="51"/>
        <v>42075.915648148148</v>
      </c>
      <c r="L657">
        <v>1423609112</v>
      </c>
      <c r="M657" s="9">
        <f t="shared" si="52"/>
        <v>42045.957314814819</v>
      </c>
      <c r="N657" s="13">
        <f t="shared" si="53"/>
        <v>30</v>
      </c>
      <c r="O657" t="b">
        <v>0</v>
      </c>
      <c r="P657">
        <v>274</v>
      </c>
      <c r="Q657" s="8">
        <f t="shared" si="54"/>
        <v>42.89</v>
      </c>
      <c r="R657" t="b">
        <v>1</v>
      </c>
      <c r="S657" t="s">
        <v>8275</v>
      </c>
      <c r="T657" t="s">
        <v>8277</v>
      </c>
    </row>
    <row r="658" spans="1:20" ht="42.8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9">
        <f t="shared" si="51"/>
        <v>42477.762951388882</v>
      </c>
      <c r="L658">
        <v>1455736719</v>
      </c>
      <c r="M658" s="9">
        <f t="shared" si="52"/>
        <v>42417.804618055554</v>
      </c>
      <c r="N658" s="13">
        <f t="shared" si="53"/>
        <v>60</v>
      </c>
      <c r="O658" t="b">
        <v>0</v>
      </c>
      <c r="P658">
        <v>87</v>
      </c>
      <c r="Q658" s="8">
        <f t="shared" si="54"/>
        <v>122.74</v>
      </c>
      <c r="R658" t="b">
        <v>1</v>
      </c>
      <c r="S658" t="s">
        <v>8275</v>
      </c>
      <c r="T658" t="s">
        <v>8277</v>
      </c>
    </row>
    <row r="659" spans="1:20" ht="42.8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9">
        <f t="shared" si="51"/>
        <v>42361.84574074074</v>
      </c>
      <c r="L659">
        <v>1448309872</v>
      </c>
      <c r="M659" s="9">
        <f t="shared" si="52"/>
        <v>42331.84574074074</v>
      </c>
      <c r="N659" s="13">
        <f t="shared" si="53"/>
        <v>30</v>
      </c>
      <c r="O659" t="b">
        <v>0</v>
      </c>
      <c r="P659">
        <v>99</v>
      </c>
      <c r="Q659" s="8">
        <f t="shared" si="54"/>
        <v>190.45</v>
      </c>
      <c r="R659" t="b">
        <v>1</v>
      </c>
      <c r="S659" t="s">
        <v>8275</v>
      </c>
      <c r="T659" t="s">
        <v>8277</v>
      </c>
    </row>
    <row r="660" spans="1:20" ht="42.8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9">
        <f t="shared" si="51"/>
        <v>42211.75</v>
      </c>
      <c r="L660">
        <v>1435117889</v>
      </c>
      <c r="M660" s="9">
        <f t="shared" si="52"/>
        <v>42179.160752314812</v>
      </c>
      <c r="N660" s="13">
        <f t="shared" si="53"/>
        <v>33</v>
      </c>
      <c r="O660" t="b">
        <v>0</v>
      </c>
      <c r="P660">
        <v>276</v>
      </c>
      <c r="Q660" s="8">
        <f t="shared" si="54"/>
        <v>109.34</v>
      </c>
      <c r="R660" t="b">
        <v>1</v>
      </c>
      <c r="S660" t="s">
        <v>8275</v>
      </c>
      <c r="T660" t="s">
        <v>8277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9">
        <f t="shared" si="51"/>
        <v>42239.593692129631</v>
      </c>
      <c r="L661">
        <v>1437747295</v>
      </c>
      <c r="M661" s="9">
        <f t="shared" si="52"/>
        <v>42209.593692129631</v>
      </c>
      <c r="N661" s="13">
        <f t="shared" si="53"/>
        <v>30</v>
      </c>
      <c r="O661" t="b">
        <v>0</v>
      </c>
      <c r="P661">
        <v>21</v>
      </c>
      <c r="Q661" s="8">
        <f t="shared" si="54"/>
        <v>143.66999999999999</v>
      </c>
      <c r="R661" t="b">
        <v>1</v>
      </c>
      <c r="S661" t="s">
        <v>8275</v>
      </c>
      <c r="T661" t="s">
        <v>8277</v>
      </c>
    </row>
    <row r="662" spans="1:20" ht="42.8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 s="9">
        <f t="shared" si="51"/>
        <v>41952.783321759263</v>
      </c>
      <c r="L662">
        <v>1412963279</v>
      </c>
      <c r="M662" s="9">
        <f t="shared" si="52"/>
        <v>41922.741655092592</v>
      </c>
      <c r="N662" s="13">
        <f t="shared" si="53"/>
        <v>30</v>
      </c>
      <c r="O662" t="b">
        <v>0</v>
      </c>
      <c r="P662">
        <v>18</v>
      </c>
      <c r="Q662" s="8">
        <f t="shared" si="54"/>
        <v>84.94</v>
      </c>
      <c r="R662" t="b">
        <v>0</v>
      </c>
      <c r="S662" t="s">
        <v>8275</v>
      </c>
      <c r="T662" t="s">
        <v>8277</v>
      </c>
    </row>
    <row r="663" spans="1:20" ht="42.8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 s="9">
        <f t="shared" si="51"/>
        <v>42666.645358796297</v>
      </c>
      <c r="L663">
        <v>1474644559</v>
      </c>
      <c r="M663" s="9">
        <f t="shared" si="52"/>
        <v>42636.645358796297</v>
      </c>
      <c r="N663" s="13">
        <f t="shared" si="53"/>
        <v>30</v>
      </c>
      <c r="O663" t="b">
        <v>0</v>
      </c>
      <c r="P663">
        <v>9</v>
      </c>
      <c r="Q663" s="8">
        <f t="shared" si="54"/>
        <v>10.56</v>
      </c>
      <c r="R663" t="b">
        <v>0</v>
      </c>
      <c r="S663" t="s">
        <v>8275</v>
      </c>
      <c r="T663" t="s">
        <v>8277</v>
      </c>
    </row>
    <row r="664" spans="1:20" ht="42.8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 s="9">
        <f t="shared" si="51"/>
        <v>42020.438043981485</v>
      </c>
      <c r="L664">
        <v>1418812247</v>
      </c>
      <c r="M664" s="9">
        <f t="shared" si="52"/>
        <v>41990.438043981485</v>
      </c>
      <c r="N664" s="13">
        <f t="shared" si="53"/>
        <v>30</v>
      </c>
      <c r="O664" t="b">
        <v>0</v>
      </c>
      <c r="P664">
        <v>4</v>
      </c>
      <c r="Q664" s="8">
        <f t="shared" si="54"/>
        <v>39</v>
      </c>
      <c r="R664" t="b">
        <v>0</v>
      </c>
      <c r="S664" t="s">
        <v>8275</v>
      </c>
      <c r="T664" t="s">
        <v>8277</v>
      </c>
    </row>
    <row r="665" spans="1:20" ht="42.8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 s="9">
        <f t="shared" si="51"/>
        <v>42203.843240740738</v>
      </c>
      <c r="L665">
        <v>1434658456</v>
      </c>
      <c r="M665" s="9">
        <f t="shared" si="52"/>
        <v>42173.843240740738</v>
      </c>
      <c r="N665" s="13">
        <f t="shared" si="53"/>
        <v>30</v>
      </c>
      <c r="O665" t="b">
        <v>0</v>
      </c>
      <c r="P665">
        <v>7</v>
      </c>
      <c r="Q665" s="8">
        <f t="shared" si="54"/>
        <v>100</v>
      </c>
      <c r="R665" t="b">
        <v>0</v>
      </c>
      <c r="S665" t="s">
        <v>8275</v>
      </c>
      <c r="T665" t="s">
        <v>8277</v>
      </c>
    </row>
    <row r="666" spans="1:20" ht="42.8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 s="9">
        <f t="shared" si="51"/>
        <v>42107.666377314818</v>
      </c>
      <c r="L666">
        <v>1426348775</v>
      </c>
      <c r="M666" s="9">
        <f t="shared" si="52"/>
        <v>42077.666377314818</v>
      </c>
      <c r="N666" s="13">
        <f t="shared" si="53"/>
        <v>30</v>
      </c>
      <c r="O666" t="b">
        <v>0</v>
      </c>
      <c r="P666">
        <v>29</v>
      </c>
      <c r="Q666" s="8">
        <f t="shared" si="54"/>
        <v>31.17</v>
      </c>
      <c r="R666" t="b">
        <v>0</v>
      </c>
      <c r="S666" t="s">
        <v>8275</v>
      </c>
      <c r="T666" t="s">
        <v>8277</v>
      </c>
    </row>
    <row r="667" spans="1:20" ht="42.8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 s="9">
        <f t="shared" si="51"/>
        <v>42748.711354166662</v>
      </c>
      <c r="L667">
        <v>1479143061</v>
      </c>
      <c r="M667" s="9">
        <f t="shared" si="52"/>
        <v>42688.711354166662</v>
      </c>
      <c r="N667" s="13">
        <f t="shared" si="53"/>
        <v>60</v>
      </c>
      <c r="O667" t="b">
        <v>0</v>
      </c>
      <c r="P667">
        <v>12</v>
      </c>
      <c r="Q667" s="8">
        <f t="shared" si="54"/>
        <v>155.33000000000001</v>
      </c>
      <c r="R667" t="b">
        <v>0</v>
      </c>
      <c r="S667" t="s">
        <v>8275</v>
      </c>
      <c r="T667" t="s">
        <v>8277</v>
      </c>
    </row>
    <row r="668" spans="1:20" ht="42.8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 s="9">
        <f t="shared" si="51"/>
        <v>41868.832152777781</v>
      </c>
      <c r="L668">
        <v>1405713498</v>
      </c>
      <c r="M668" s="9">
        <f t="shared" si="52"/>
        <v>41838.832152777781</v>
      </c>
      <c r="N668" s="13">
        <f t="shared" si="53"/>
        <v>30</v>
      </c>
      <c r="O668" t="b">
        <v>0</v>
      </c>
      <c r="P668">
        <v>4</v>
      </c>
      <c r="Q668" s="8">
        <f t="shared" si="54"/>
        <v>2</v>
      </c>
      <c r="R668" t="b">
        <v>0</v>
      </c>
      <c r="S668" t="s">
        <v>8275</v>
      </c>
      <c r="T668" t="s">
        <v>8277</v>
      </c>
    </row>
    <row r="669" spans="1:20" ht="42.8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 s="9">
        <f t="shared" si="51"/>
        <v>42672.373414351852</v>
      </c>
      <c r="L669">
        <v>1474275463</v>
      </c>
      <c r="M669" s="9">
        <f t="shared" si="52"/>
        <v>42632.373414351852</v>
      </c>
      <c r="N669" s="13">
        <f t="shared" si="53"/>
        <v>40</v>
      </c>
      <c r="O669" t="b">
        <v>0</v>
      </c>
      <c r="P669">
        <v>28</v>
      </c>
      <c r="Q669" s="8">
        <f t="shared" si="54"/>
        <v>178.93</v>
      </c>
      <c r="R669" t="b">
        <v>0</v>
      </c>
      <c r="S669" t="s">
        <v>8275</v>
      </c>
      <c r="T669" t="s">
        <v>8277</v>
      </c>
    </row>
    <row r="670" spans="1:20" ht="42.8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 s="9">
        <f t="shared" si="51"/>
        <v>42135.831273148149</v>
      </c>
      <c r="L670">
        <v>1427486222</v>
      </c>
      <c r="M670" s="9">
        <f t="shared" si="52"/>
        <v>42090.831273148149</v>
      </c>
      <c r="N670" s="13">
        <f t="shared" si="53"/>
        <v>45</v>
      </c>
      <c r="O670" t="b">
        <v>0</v>
      </c>
      <c r="P670">
        <v>25</v>
      </c>
      <c r="Q670" s="8">
        <f t="shared" si="54"/>
        <v>27.36</v>
      </c>
      <c r="R670" t="b">
        <v>0</v>
      </c>
      <c r="S670" t="s">
        <v>8275</v>
      </c>
      <c r="T670" t="s">
        <v>8277</v>
      </c>
    </row>
    <row r="671" spans="1:20" ht="57.1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 s="9">
        <f t="shared" si="51"/>
        <v>42557.625671296293</v>
      </c>
      <c r="L671">
        <v>1465225258</v>
      </c>
      <c r="M671" s="9">
        <f t="shared" si="52"/>
        <v>42527.625671296293</v>
      </c>
      <c r="N671" s="13">
        <f t="shared" si="53"/>
        <v>30</v>
      </c>
      <c r="O671" t="b">
        <v>0</v>
      </c>
      <c r="P671">
        <v>28</v>
      </c>
      <c r="Q671" s="8">
        <f t="shared" si="54"/>
        <v>1536.25</v>
      </c>
      <c r="R671" t="b">
        <v>0</v>
      </c>
      <c r="S671" t="s">
        <v>8275</v>
      </c>
      <c r="T671" t="s">
        <v>8277</v>
      </c>
    </row>
    <row r="672" spans="1:20" ht="57.1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 s="9">
        <f t="shared" si="51"/>
        <v>42540.340277777781</v>
      </c>
      <c r="L672">
        <v>1463418120</v>
      </c>
      <c r="M672" s="9">
        <f t="shared" si="52"/>
        <v>42506.709722222222</v>
      </c>
      <c r="N672" s="13">
        <f t="shared" si="53"/>
        <v>34</v>
      </c>
      <c r="O672" t="b">
        <v>0</v>
      </c>
      <c r="P672">
        <v>310</v>
      </c>
      <c r="Q672" s="8">
        <f t="shared" si="54"/>
        <v>85</v>
      </c>
      <c r="R672" t="b">
        <v>0</v>
      </c>
      <c r="S672" t="s">
        <v>8275</v>
      </c>
      <c r="T672" t="s">
        <v>8277</v>
      </c>
    </row>
    <row r="673" spans="1:20" ht="42.8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 s="9">
        <f t="shared" si="51"/>
        <v>42018.166666666672</v>
      </c>
      <c r="L673">
        <v>1418315852</v>
      </c>
      <c r="M673" s="9">
        <f t="shared" si="52"/>
        <v>41984.692731481482</v>
      </c>
      <c r="N673" s="13">
        <f t="shared" si="53"/>
        <v>33</v>
      </c>
      <c r="O673" t="b">
        <v>0</v>
      </c>
      <c r="P673">
        <v>15</v>
      </c>
      <c r="Q673" s="8">
        <f t="shared" si="54"/>
        <v>788.53</v>
      </c>
      <c r="R673" t="b">
        <v>0</v>
      </c>
      <c r="S673" t="s">
        <v>8275</v>
      </c>
      <c r="T673" t="s">
        <v>8277</v>
      </c>
    </row>
    <row r="674" spans="1:20" ht="42.8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 s="9">
        <f t="shared" si="51"/>
        <v>42005.207638888889</v>
      </c>
      <c r="L674">
        <v>1417410964</v>
      </c>
      <c r="M674" s="9">
        <f t="shared" si="52"/>
        <v>41974.219490740739</v>
      </c>
      <c r="N674" s="13">
        <f t="shared" si="53"/>
        <v>31</v>
      </c>
      <c r="O674" t="b">
        <v>0</v>
      </c>
      <c r="P674">
        <v>215</v>
      </c>
      <c r="Q674" s="8">
        <f t="shared" si="54"/>
        <v>50.3</v>
      </c>
      <c r="R674" t="b">
        <v>0</v>
      </c>
      <c r="S674" t="s">
        <v>8275</v>
      </c>
      <c r="T674" t="s">
        <v>8277</v>
      </c>
    </row>
    <row r="675" spans="1:20" ht="57.1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 s="9">
        <f t="shared" si="51"/>
        <v>41883.840474537035</v>
      </c>
      <c r="L675">
        <v>1405714217</v>
      </c>
      <c r="M675" s="9">
        <f t="shared" si="52"/>
        <v>41838.840474537035</v>
      </c>
      <c r="N675" s="13">
        <f t="shared" si="53"/>
        <v>45</v>
      </c>
      <c r="O675" t="b">
        <v>0</v>
      </c>
      <c r="P675">
        <v>3</v>
      </c>
      <c r="Q675" s="8">
        <f t="shared" si="54"/>
        <v>68.33</v>
      </c>
      <c r="R675" t="b">
        <v>0</v>
      </c>
      <c r="S675" t="s">
        <v>8275</v>
      </c>
      <c r="T675" t="s">
        <v>8277</v>
      </c>
    </row>
    <row r="676" spans="1:20" ht="28.55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 s="9">
        <f t="shared" si="51"/>
        <v>41863.116053240738</v>
      </c>
      <c r="L676">
        <v>1402627627</v>
      </c>
      <c r="M676" s="9">
        <f t="shared" si="52"/>
        <v>41803.116053240738</v>
      </c>
      <c r="N676" s="13">
        <f t="shared" si="53"/>
        <v>60</v>
      </c>
      <c r="O676" t="b">
        <v>0</v>
      </c>
      <c r="P676">
        <v>2</v>
      </c>
      <c r="Q676" s="8">
        <f t="shared" si="54"/>
        <v>7.5</v>
      </c>
      <c r="R676" t="b">
        <v>0</v>
      </c>
      <c r="S676" t="s">
        <v>8275</v>
      </c>
      <c r="T676" t="s">
        <v>8277</v>
      </c>
    </row>
    <row r="677" spans="1:20" ht="42.8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 s="9">
        <f t="shared" si="51"/>
        <v>42005.290972222225</v>
      </c>
      <c r="L677">
        <v>1417558804</v>
      </c>
      <c r="M677" s="9">
        <f t="shared" si="52"/>
        <v>41975.930601851855</v>
      </c>
      <c r="N677" s="13">
        <f t="shared" si="53"/>
        <v>29</v>
      </c>
      <c r="O677" t="b">
        <v>0</v>
      </c>
      <c r="P677">
        <v>26</v>
      </c>
      <c r="Q677" s="8">
        <f t="shared" si="54"/>
        <v>34.270000000000003</v>
      </c>
      <c r="R677" t="b">
        <v>0</v>
      </c>
      <c r="S677" t="s">
        <v>8275</v>
      </c>
      <c r="T677" t="s">
        <v>8277</v>
      </c>
    </row>
    <row r="678" spans="1:20" ht="57.1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 s="9">
        <f t="shared" si="51"/>
        <v>42042.768298611118</v>
      </c>
      <c r="L678">
        <v>1420741581</v>
      </c>
      <c r="M678" s="9">
        <f t="shared" si="52"/>
        <v>42012.768298611118</v>
      </c>
      <c r="N678" s="13">
        <f t="shared" si="53"/>
        <v>30</v>
      </c>
      <c r="O678" t="b">
        <v>0</v>
      </c>
      <c r="P678">
        <v>24</v>
      </c>
      <c r="Q678" s="8">
        <f t="shared" si="54"/>
        <v>61.29</v>
      </c>
      <c r="R678" t="b">
        <v>0</v>
      </c>
      <c r="S678" t="s">
        <v>8275</v>
      </c>
      <c r="T678" t="s">
        <v>8277</v>
      </c>
    </row>
    <row r="679" spans="1:20" ht="57.1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 s="9">
        <f t="shared" si="51"/>
        <v>42549.403877314813</v>
      </c>
      <c r="L679">
        <v>1463218895</v>
      </c>
      <c r="M679" s="9">
        <f t="shared" si="52"/>
        <v>42504.403877314813</v>
      </c>
      <c r="N679" s="13">
        <f t="shared" si="53"/>
        <v>45</v>
      </c>
      <c r="O679" t="b">
        <v>0</v>
      </c>
      <c r="P679">
        <v>96</v>
      </c>
      <c r="Q679" s="8">
        <f t="shared" si="54"/>
        <v>133.25</v>
      </c>
      <c r="R679" t="b">
        <v>0</v>
      </c>
      <c r="S679" t="s">
        <v>8275</v>
      </c>
      <c r="T679" t="s">
        <v>8277</v>
      </c>
    </row>
    <row r="680" spans="1:20" ht="42.8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 s="9">
        <f t="shared" si="51"/>
        <v>42511.376597222217</v>
      </c>
      <c r="L680">
        <v>1461229338</v>
      </c>
      <c r="M680" s="9">
        <f t="shared" si="52"/>
        <v>42481.376597222217</v>
      </c>
      <c r="N680" s="13">
        <f t="shared" si="53"/>
        <v>30</v>
      </c>
      <c r="O680" t="b">
        <v>0</v>
      </c>
      <c r="P680">
        <v>17</v>
      </c>
      <c r="Q680" s="8">
        <f t="shared" si="54"/>
        <v>65.180000000000007</v>
      </c>
      <c r="R680" t="b">
        <v>0</v>
      </c>
      <c r="S680" t="s">
        <v>8275</v>
      </c>
      <c r="T680" t="s">
        <v>8277</v>
      </c>
    </row>
    <row r="681" spans="1:20" ht="42.8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 s="9">
        <f t="shared" si="51"/>
        <v>42616.695706018523</v>
      </c>
      <c r="L681">
        <v>1467736909</v>
      </c>
      <c r="M681" s="9">
        <f t="shared" si="52"/>
        <v>42556.695706018523</v>
      </c>
      <c r="N681" s="13">
        <f t="shared" si="53"/>
        <v>60</v>
      </c>
      <c r="O681" t="b">
        <v>0</v>
      </c>
      <c r="P681">
        <v>94</v>
      </c>
      <c r="Q681" s="8">
        <f t="shared" si="54"/>
        <v>93.9</v>
      </c>
      <c r="R681" t="b">
        <v>0</v>
      </c>
      <c r="S681" t="s">
        <v>8275</v>
      </c>
      <c r="T681" t="s">
        <v>8277</v>
      </c>
    </row>
    <row r="682" spans="1:20" ht="57.1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 s="9">
        <f t="shared" si="51"/>
        <v>41899.501516203702</v>
      </c>
      <c r="L682">
        <v>1407931331</v>
      </c>
      <c r="M682" s="9">
        <f t="shared" si="52"/>
        <v>41864.501516203702</v>
      </c>
      <c r="N682" s="13">
        <f t="shared" si="53"/>
        <v>35</v>
      </c>
      <c r="O682" t="b">
        <v>0</v>
      </c>
      <c r="P682">
        <v>129</v>
      </c>
      <c r="Q682" s="8">
        <f t="shared" si="54"/>
        <v>150.65</v>
      </c>
      <c r="R682" t="b">
        <v>0</v>
      </c>
      <c r="S682" t="s">
        <v>8275</v>
      </c>
      <c r="T682" t="s">
        <v>8277</v>
      </c>
    </row>
    <row r="683" spans="1:20" ht="42.8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 s="9">
        <f t="shared" si="51"/>
        <v>42669.805601851855</v>
      </c>
      <c r="L683">
        <v>1474917604</v>
      </c>
      <c r="M683" s="9">
        <f t="shared" si="52"/>
        <v>42639.805601851855</v>
      </c>
      <c r="N683" s="13">
        <f t="shared" si="53"/>
        <v>30</v>
      </c>
      <c r="O683" t="b">
        <v>0</v>
      </c>
      <c r="P683">
        <v>1</v>
      </c>
      <c r="Q683" s="8">
        <f t="shared" si="54"/>
        <v>1</v>
      </c>
      <c r="R683" t="b">
        <v>0</v>
      </c>
      <c r="S683" t="s">
        <v>8275</v>
      </c>
      <c r="T683" t="s">
        <v>8277</v>
      </c>
    </row>
    <row r="684" spans="1:20" ht="42.8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 s="9">
        <f t="shared" si="51"/>
        <v>42808.723634259266</v>
      </c>
      <c r="L684">
        <v>1486923722</v>
      </c>
      <c r="M684" s="9">
        <f t="shared" si="52"/>
        <v>42778.765300925923</v>
      </c>
      <c r="N684" s="13">
        <f t="shared" si="53"/>
        <v>30</v>
      </c>
      <c r="O684" t="b">
        <v>0</v>
      </c>
      <c r="P684">
        <v>4</v>
      </c>
      <c r="Q684" s="8">
        <f t="shared" si="54"/>
        <v>13.25</v>
      </c>
      <c r="R684" t="b">
        <v>0</v>
      </c>
      <c r="S684" t="s">
        <v>8275</v>
      </c>
      <c r="T684" t="s">
        <v>8277</v>
      </c>
    </row>
    <row r="685" spans="1:20" ht="42.8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 s="9">
        <f t="shared" si="51"/>
        <v>42674.900046296301</v>
      </c>
      <c r="L685">
        <v>1474493764</v>
      </c>
      <c r="M685" s="9">
        <f t="shared" si="52"/>
        <v>42634.900046296301</v>
      </c>
      <c r="N685" s="13">
        <f t="shared" si="53"/>
        <v>40</v>
      </c>
      <c r="O685" t="b">
        <v>0</v>
      </c>
      <c r="P685">
        <v>3</v>
      </c>
      <c r="Q685" s="8">
        <f t="shared" si="54"/>
        <v>99.33</v>
      </c>
      <c r="R685" t="b">
        <v>0</v>
      </c>
      <c r="S685" t="s">
        <v>8275</v>
      </c>
      <c r="T685" t="s">
        <v>8277</v>
      </c>
    </row>
    <row r="686" spans="1:20" ht="28.55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 s="9">
        <f t="shared" si="51"/>
        <v>41845.125</v>
      </c>
      <c r="L686">
        <v>1403176891</v>
      </c>
      <c r="M686" s="9">
        <f t="shared" si="52"/>
        <v>41809.473275462966</v>
      </c>
      <c r="N686" s="13">
        <f t="shared" si="53"/>
        <v>36</v>
      </c>
      <c r="O686" t="b">
        <v>0</v>
      </c>
      <c r="P686">
        <v>135</v>
      </c>
      <c r="Q686" s="8">
        <f t="shared" si="54"/>
        <v>177.39</v>
      </c>
      <c r="R686" t="b">
        <v>0</v>
      </c>
      <c r="S686" t="s">
        <v>8275</v>
      </c>
      <c r="T686" t="s">
        <v>8277</v>
      </c>
    </row>
    <row r="687" spans="1:20" ht="42.8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 s="9">
        <f t="shared" si="51"/>
        <v>42016.866574074069</v>
      </c>
      <c r="L687">
        <v>1417207672</v>
      </c>
      <c r="M687" s="9">
        <f t="shared" si="52"/>
        <v>41971.866574074069</v>
      </c>
      <c r="N687" s="13">
        <f t="shared" si="53"/>
        <v>45</v>
      </c>
      <c r="O687" t="b">
        <v>0</v>
      </c>
      <c r="P687">
        <v>10</v>
      </c>
      <c r="Q687" s="8">
        <f t="shared" si="54"/>
        <v>55.3</v>
      </c>
      <c r="R687" t="b">
        <v>0</v>
      </c>
      <c r="S687" t="s">
        <v>8275</v>
      </c>
      <c r="T687" t="s">
        <v>8277</v>
      </c>
    </row>
    <row r="688" spans="1:20" ht="57.1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 s="9">
        <f t="shared" si="51"/>
        <v>42219.673263888893</v>
      </c>
      <c r="L688">
        <v>1436026170</v>
      </c>
      <c r="M688" s="9">
        <f t="shared" si="52"/>
        <v>42189.673263888893</v>
      </c>
      <c r="N688" s="13">
        <f t="shared" si="53"/>
        <v>30</v>
      </c>
      <c r="O688" t="b">
        <v>0</v>
      </c>
      <c r="P688">
        <v>0</v>
      </c>
      <c r="Q688" s="8">
        <f t="shared" si="54"/>
        <v>0</v>
      </c>
      <c r="R688" t="b">
        <v>0</v>
      </c>
      <c r="S688" t="s">
        <v>8275</v>
      </c>
      <c r="T688" t="s">
        <v>8277</v>
      </c>
    </row>
    <row r="689" spans="1:20" ht="42.8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 s="9">
        <f t="shared" si="51"/>
        <v>42771.750613425931</v>
      </c>
      <c r="L689">
        <v>1481133653</v>
      </c>
      <c r="M689" s="9">
        <f t="shared" si="52"/>
        <v>42711.750613425931</v>
      </c>
      <c r="N689" s="13">
        <f t="shared" si="53"/>
        <v>60</v>
      </c>
      <c r="O689" t="b">
        <v>0</v>
      </c>
      <c r="P689">
        <v>6</v>
      </c>
      <c r="Q689" s="8">
        <f t="shared" si="54"/>
        <v>591.66999999999996</v>
      </c>
      <c r="R689" t="b">
        <v>0</v>
      </c>
      <c r="S689" t="s">
        <v>8275</v>
      </c>
      <c r="T689" t="s">
        <v>8277</v>
      </c>
    </row>
    <row r="690" spans="1:20" ht="42.8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 s="9">
        <f t="shared" si="51"/>
        <v>42292.104780092588</v>
      </c>
      <c r="L690">
        <v>1442284253</v>
      </c>
      <c r="M690" s="9">
        <f t="shared" si="52"/>
        <v>42262.104780092588</v>
      </c>
      <c r="N690" s="13">
        <f t="shared" si="53"/>
        <v>30</v>
      </c>
      <c r="O690" t="b">
        <v>0</v>
      </c>
      <c r="P690">
        <v>36</v>
      </c>
      <c r="Q690" s="8">
        <f t="shared" si="54"/>
        <v>405.5</v>
      </c>
      <c r="R690" t="b">
        <v>0</v>
      </c>
      <c r="S690" t="s">
        <v>8275</v>
      </c>
      <c r="T690" t="s">
        <v>8277</v>
      </c>
    </row>
    <row r="691" spans="1:20" ht="42.8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 s="9">
        <f t="shared" si="51"/>
        <v>42712.207638888889</v>
      </c>
      <c r="L691">
        <v>1478016097</v>
      </c>
      <c r="M691" s="9">
        <f t="shared" si="52"/>
        <v>42675.66778935185</v>
      </c>
      <c r="N691" s="13">
        <f t="shared" si="53"/>
        <v>37</v>
      </c>
      <c r="O691" t="b">
        <v>0</v>
      </c>
      <c r="P691">
        <v>336</v>
      </c>
      <c r="Q691" s="8">
        <f t="shared" si="54"/>
        <v>343.15</v>
      </c>
      <c r="R691" t="b">
        <v>0</v>
      </c>
      <c r="S691" t="s">
        <v>8275</v>
      </c>
      <c r="T691" t="s">
        <v>8277</v>
      </c>
    </row>
    <row r="692" spans="1:20" ht="28.55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 s="9">
        <f t="shared" si="51"/>
        <v>42622.25</v>
      </c>
      <c r="L692">
        <v>1469718841</v>
      </c>
      <c r="M692" s="9">
        <f t="shared" si="52"/>
        <v>42579.634733796294</v>
      </c>
      <c r="N692" s="13">
        <f t="shared" si="53"/>
        <v>43</v>
      </c>
      <c r="O692" t="b">
        <v>0</v>
      </c>
      <c r="P692">
        <v>34</v>
      </c>
      <c r="Q692" s="8">
        <f t="shared" si="54"/>
        <v>72.59</v>
      </c>
      <c r="R692" t="b">
        <v>0</v>
      </c>
      <c r="S692" t="s">
        <v>8275</v>
      </c>
      <c r="T692" t="s">
        <v>8277</v>
      </c>
    </row>
    <row r="693" spans="1:20" ht="42.8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 s="9">
        <f t="shared" si="51"/>
        <v>42186.028310185182</v>
      </c>
      <c r="L693">
        <v>1433292046</v>
      </c>
      <c r="M693" s="9">
        <f t="shared" si="52"/>
        <v>42158.028310185182</v>
      </c>
      <c r="N693" s="13">
        <f t="shared" si="53"/>
        <v>28</v>
      </c>
      <c r="O693" t="b">
        <v>0</v>
      </c>
      <c r="P693">
        <v>10</v>
      </c>
      <c r="Q693" s="8">
        <f t="shared" si="54"/>
        <v>26</v>
      </c>
      <c r="R693" t="b">
        <v>0</v>
      </c>
      <c r="S693" t="s">
        <v>8275</v>
      </c>
      <c r="T693" t="s">
        <v>8277</v>
      </c>
    </row>
    <row r="694" spans="1:20" ht="42.8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 s="9">
        <f t="shared" si="51"/>
        <v>42726.37572916667</v>
      </c>
      <c r="L694">
        <v>1479805263</v>
      </c>
      <c r="M694" s="9">
        <f t="shared" si="52"/>
        <v>42696.37572916667</v>
      </c>
      <c r="N694" s="13">
        <f t="shared" si="53"/>
        <v>30</v>
      </c>
      <c r="O694" t="b">
        <v>0</v>
      </c>
      <c r="P694">
        <v>201</v>
      </c>
      <c r="Q694" s="8">
        <f t="shared" si="54"/>
        <v>6.5</v>
      </c>
      <c r="R694" t="b">
        <v>0</v>
      </c>
      <c r="S694" t="s">
        <v>8275</v>
      </c>
      <c r="T694" t="s">
        <v>8277</v>
      </c>
    </row>
    <row r="695" spans="1:20" ht="42.8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 s="9">
        <f t="shared" si="51"/>
        <v>42124.808182870373</v>
      </c>
      <c r="L695">
        <v>1427829827</v>
      </c>
      <c r="M695" s="9">
        <f t="shared" si="52"/>
        <v>42094.808182870373</v>
      </c>
      <c r="N695" s="13">
        <f t="shared" si="53"/>
        <v>30</v>
      </c>
      <c r="O695" t="b">
        <v>0</v>
      </c>
      <c r="P695">
        <v>296</v>
      </c>
      <c r="Q695" s="8">
        <f t="shared" si="54"/>
        <v>119.39</v>
      </c>
      <c r="R695" t="b">
        <v>0</v>
      </c>
      <c r="S695" t="s">
        <v>8275</v>
      </c>
      <c r="T695" t="s">
        <v>8277</v>
      </c>
    </row>
    <row r="696" spans="1:20" ht="42.8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 s="9">
        <f t="shared" si="51"/>
        <v>42767.663877314815</v>
      </c>
      <c r="L696">
        <v>1483372559</v>
      </c>
      <c r="M696" s="9">
        <f t="shared" si="52"/>
        <v>42737.663877314815</v>
      </c>
      <c r="N696" s="13">
        <f t="shared" si="53"/>
        <v>30</v>
      </c>
      <c r="O696" t="b">
        <v>0</v>
      </c>
      <c r="P696">
        <v>7</v>
      </c>
      <c r="Q696" s="8">
        <f t="shared" si="54"/>
        <v>84.29</v>
      </c>
      <c r="R696" t="b">
        <v>0</v>
      </c>
      <c r="S696" t="s">
        <v>8275</v>
      </c>
      <c r="T696" t="s">
        <v>8277</v>
      </c>
    </row>
    <row r="697" spans="1:20" ht="57.1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 s="9">
        <f t="shared" si="51"/>
        <v>41943.521064814813</v>
      </c>
      <c r="L697">
        <v>1412166620</v>
      </c>
      <c r="M697" s="9">
        <f t="shared" si="52"/>
        <v>41913.521064814813</v>
      </c>
      <c r="N697" s="13">
        <f t="shared" si="53"/>
        <v>30</v>
      </c>
      <c r="O697" t="b">
        <v>0</v>
      </c>
      <c r="P697">
        <v>7</v>
      </c>
      <c r="Q697" s="8">
        <f t="shared" si="54"/>
        <v>90.86</v>
      </c>
      <c r="R697" t="b">
        <v>0</v>
      </c>
      <c r="S697" t="s">
        <v>8275</v>
      </c>
      <c r="T697" t="s">
        <v>8277</v>
      </c>
    </row>
    <row r="698" spans="1:20" ht="28.55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 s="9">
        <f t="shared" si="51"/>
        <v>41845.927106481482</v>
      </c>
      <c r="L698">
        <v>1403734502</v>
      </c>
      <c r="M698" s="9">
        <f t="shared" si="52"/>
        <v>41815.927106481482</v>
      </c>
      <c r="N698" s="13">
        <f t="shared" si="53"/>
        <v>30</v>
      </c>
      <c r="O698" t="b">
        <v>0</v>
      </c>
      <c r="P698">
        <v>1</v>
      </c>
      <c r="Q698" s="8">
        <f t="shared" si="54"/>
        <v>1</v>
      </c>
      <c r="R698" t="b">
        <v>0</v>
      </c>
      <c r="S698" t="s">
        <v>8275</v>
      </c>
      <c r="T698" t="s">
        <v>8277</v>
      </c>
    </row>
    <row r="699" spans="1:20" ht="42.8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 s="9">
        <f t="shared" si="51"/>
        <v>42403.523020833338</v>
      </c>
      <c r="L699">
        <v>1453206789</v>
      </c>
      <c r="M699" s="9">
        <f t="shared" si="52"/>
        <v>42388.523020833338</v>
      </c>
      <c r="N699" s="13">
        <f t="shared" si="53"/>
        <v>15</v>
      </c>
      <c r="O699" t="b">
        <v>0</v>
      </c>
      <c r="P699">
        <v>114</v>
      </c>
      <c r="Q699" s="8">
        <f t="shared" si="54"/>
        <v>20.34</v>
      </c>
      <c r="R699" t="b">
        <v>0</v>
      </c>
      <c r="S699" t="s">
        <v>8275</v>
      </c>
      <c r="T699" t="s">
        <v>8277</v>
      </c>
    </row>
    <row r="700" spans="1:20" ht="42.8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 s="9">
        <f t="shared" si="51"/>
        <v>41900.083333333336</v>
      </c>
      <c r="L700">
        <v>1408141245</v>
      </c>
      <c r="M700" s="9">
        <f t="shared" si="52"/>
        <v>41866.931076388886</v>
      </c>
      <c r="N700" s="13">
        <f t="shared" si="53"/>
        <v>33</v>
      </c>
      <c r="O700" t="b">
        <v>0</v>
      </c>
      <c r="P700">
        <v>29</v>
      </c>
      <c r="Q700" s="8">
        <f t="shared" si="54"/>
        <v>530.69000000000005</v>
      </c>
      <c r="R700" t="b">
        <v>0</v>
      </c>
      <c r="S700" t="s">
        <v>8275</v>
      </c>
      <c r="T700" t="s">
        <v>8277</v>
      </c>
    </row>
    <row r="701" spans="1:20" ht="42.8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 s="9">
        <f t="shared" si="51"/>
        <v>41600.666666666664</v>
      </c>
      <c r="L701">
        <v>1381923548</v>
      </c>
      <c r="M701" s="9">
        <f t="shared" si="52"/>
        <v>41563.485509259262</v>
      </c>
      <c r="N701" s="13">
        <f t="shared" si="53"/>
        <v>37</v>
      </c>
      <c r="O701" t="b">
        <v>0</v>
      </c>
      <c r="P701">
        <v>890</v>
      </c>
      <c r="Q701" s="8">
        <f t="shared" si="54"/>
        <v>120.39</v>
      </c>
      <c r="R701" t="b">
        <v>0</v>
      </c>
      <c r="S701" t="s">
        <v>8275</v>
      </c>
      <c r="T701" t="s">
        <v>8277</v>
      </c>
    </row>
    <row r="702" spans="1:20" ht="42.8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 s="9">
        <f t="shared" si="51"/>
        <v>42745.688437500001</v>
      </c>
      <c r="L702">
        <v>1481473881</v>
      </c>
      <c r="M702" s="9">
        <f t="shared" si="52"/>
        <v>42715.688437500001</v>
      </c>
      <c r="N702" s="13">
        <f t="shared" si="53"/>
        <v>30</v>
      </c>
      <c r="O702" t="b">
        <v>0</v>
      </c>
      <c r="P702">
        <v>31</v>
      </c>
      <c r="Q702" s="8">
        <f t="shared" si="54"/>
        <v>13</v>
      </c>
      <c r="R702" t="b">
        <v>0</v>
      </c>
      <c r="S702" t="s">
        <v>8275</v>
      </c>
      <c r="T702" t="s">
        <v>8277</v>
      </c>
    </row>
    <row r="703" spans="1:20" ht="42.8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 s="9">
        <f t="shared" si="51"/>
        <v>41843.662962962961</v>
      </c>
      <c r="L703">
        <v>1403538880</v>
      </c>
      <c r="M703" s="9">
        <f t="shared" si="52"/>
        <v>41813.662962962961</v>
      </c>
      <c r="N703" s="13">
        <f t="shared" si="53"/>
        <v>30</v>
      </c>
      <c r="O703" t="b">
        <v>0</v>
      </c>
      <c r="P703">
        <v>21</v>
      </c>
      <c r="Q703" s="8">
        <f t="shared" si="54"/>
        <v>291.33</v>
      </c>
      <c r="R703" t="b">
        <v>0</v>
      </c>
      <c r="S703" t="s">
        <v>8275</v>
      </c>
      <c r="T703" t="s">
        <v>8277</v>
      </c>
    </row>
    <row r="704" spans="1:20" ht="42.8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 s="9">
        <f t="shared" si="51"/>
        <v>42698.768368055549</v>
      </c>
      <c r="L704">
        <v>1477416387</v>
      </c>
      <c r="M704" s="9">
        <f t="shared" si="52"/>
        <v>42668.726701388892</v>
      </c>
      <c r="N704" s="13">
        <f t="shared" si="53"/>
        <v>30</v>
      </c>
      <c r="O704" t="b">
        <v>0</v>
      </c>
      <c r="P704">
        <v>37</v>
      </c>
      <c r="Q704" s="8">
        <f t="shared" si="54"/>
        <v>124.92</v>
      </c>
      <c r="R704" t="b">
        <v>0</v>
      </c>
      <c r="S704" t="s">
        <v>8275</v>
      </c>
      <c r="T704" t="s">
        <v>8277</v>
      </c>
    </row>
    <row r="705" spans="1:20" ht="42.8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 s="9">
        <f t="shared" si="51"/>
        <v>42766.98055555555</v>
      </c>
      <c r="L705">
        <v>1481150949</v>
      </c>
      <c r="M705" s="9">
        <f t="shared" si="52"/>
        <v>42711.950798611113</v>
      </c>
      <c r="N705" s="13">
        <f t="shared" si="53"/>
        <v>55</v>
      </c>
      <c r="O705" t="b">
        <v>0</v>
      </c>
      <c r="P705">
        <v>7</v>
      </c>
      <c r="Q705" s="8">
        <f t="shared" si="54"/>
        <v>119.57</v>
      </c>
      <c r="R705" t="b">
        <v>0</v>
      </c>
      <c r="S705" t="s">
        <v>8275</v>
      </c>
      <c r="T705" t="s">
        <v>8277</v>
      </c>
    </row>
    <row r="706" spans="1:20" ht="42.8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>
        <f t="shared" ref="F706:F769" si="55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 s="9">
        <f t="shared" si="51"/>
        <v>42786.192916666667</v>
      </c>
      <c r="L706">
        <v>1482381468</v>
      </c>
      <c r="M706" s="9">
        <f t="shared" si="52"/>
        <v>42726.192916666667</v>
      </c>
      <c r="N706" s="13">
        <f t="shared" si="53"/>
        <v>60</v>
      </c>
      <c r="O706" t="b">
        <v>0</v>
      </c>
      <c r="P706">
        <v>4</v>
      </c>
      <c r="Q706" s="8">
        <f t="shared" si="54"/>
        <v>120.25</v>
      </c>
      <c r="R706" t="b">
        <v>0</v>
      </c>
      <c r="S706" t="s">
        <v>8275</v>
      </c>
      <c r="T706" t="s">
        <v>8277</v>
      </c>
    </row>
    <row r="707" spans="1:20" ht="28.55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>
        <f t="shared" si="55"/>
        <v>1</v>
      </c>
      <c r="G707" t="s">
        <v>8220</v>
      </c>
      <c r="H707" t="s">
        <v>8232</v>
      </c>
      <c r="I707" t="s">
        <v>8248</v>
      </c>
      <c r="J707">
        <v>1484999278</v>
      </c>
      <c r="K707" s="9">
        <f t="shared" ref="K707:K770" si="56">(((J707/60)/60)/24)+DATE(1970,1,1)</f>
        <v>42756.491643518515</v>
      </c>
      <c r="L707">
        <v>1482407278</v>
      </c>
      <c r="M707" s="9">
        <f t="shared" ref="M707:M770" si="57">(((L707/60)/60)/24)+DATE(1970,1,1)</f>
        <v>42726.491643518515</v>
      </c>
      <c r="N707" s="13">
        <f t="shared" ref="N707:N770" si="58">ROUND(K707-M707,0)</f>
        <v>30</v>
      </c>
      <c r="O707" t="b">
        <v>0</v>
      </c>
      <c r="P707">
        <v>5</v>
      </c>
      <c r="Q707" s="8">
        <f t="shared" ref="Q707:Q770" si="59">IFERROR(ROUND(E707/P707,2),0)</f>
        <v>195.4</v>
      </c>
      <c r="R707" t="b">
        <v>0</v>
      </c>
      <c r="S707" t="s">
        <v>8275</v>
      </c>
      <c r="T707" t="s">
        <v>8277</v>
      </c>
    </row>
    <row r="708" spans="1:20" ht="42.8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 s="9">
        <f t="shared" si="56"/>
        <v>42718.777083333334</v>
      </c>
      <c r="L708">
        <v>1478130783</v>
      </c>
      <c r="M708" s="9">
        <f t="shared" si="57"/>
        <v>42676.995173611111</v>
      </c>
      <c r="N708" s="13">
        <f t="shared" si="58"/>
        <v>42</v>
      </c>
      <c r="O708" t="b">
        <v>0</v>
      </c>
      <c r="P708">
        <v>0</v>
      </c>
      <c r="Q708" s="8">
        <f t="shared" si="59"/>
        <v>0</v>
      </c>
      <c r="R708" t="b">
        <v>0</v>
      </c>
      <c r="S708" t="s">
        <v>8275</v>
      </c>
      <c r="T708" t="s">
        <v>8277</v>
      </c>
    </row>
    <row r="709" spans="1:20" ht="42.8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 s="9">
        <f t="shared" si="56"/>
        <v>42736.663506944446</v>
      </c>
      <c r="L709">
        <v>1479830127</v>
      </c>
      <c r="M709" s="9">
        <f t="shared" si="57"/>
        <v>42696.663506944446</v>
      </c>
      <c r="N709" s="13">
        <f t="shared" si="58"/>
        <v>40</v>
      </c>
      <c r="O709" t="b">
        <v>0</v>
      </c>
      <c r="P709">
        <v>456</v>
      </c>
      <c r="Q709" s="8">
        <f t="shared" si="59"/>
        <v>117.7</v>
      </c>
      <c r="R709" t="b">
        <v>0</v>
      </c>
      <c r="S709" t="s">
        <v>8275</v>
      </c>
      <c r="T709" t="s">
        <v>8277</v>
      </c>
    </row>
    <row r="710" spans="1:20" ht="42.8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 s="9">
        <f t="shared" si="56"/>
        <v>41895.581018518518</v>
      </c>
      <c r="L710">
        <v>1405432600</v>
      </c>
      <c r="M710" s="9">
        <f t="shared" si="57"/>
        <v>41835.581018518518</v>
      </c>
      <c r="N710" s="13">
        <f t="shared" si="58"/>
        <v>60</v>
      </c>
      <c r="O710" t="b">
        <v>0</v>
      </c>
      <c r="P710">
        <v>369</v>
      </c>
      <c r="Q710" s="8">
        <f t="shared" si="59"/>
        <v>23.95</v>
      </c>
      <c r="R710" t="b">
        <v>0</v>
      </c>
      <c r="S710" t="s">
        <v>8275</v>
      </c>
      <c r="T710" t="s">
        <v>8277</v>
      </c>
    </row>
    <row r="711" spans="1:20" ht="28.55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 s="9">
        <f t="shared" si="56"/>
        <v>41978.041192129633</v>
      </c>
      <c r="L711">
        <v>1415149159</v>
      </c>
      <c r="M711" s="9">
        <f t="shared" si="57"/>
        <v>41948.041192129633</v>
      </c>
      <c r="N711" s="13">
        <f t="shared" si="58"/>
        <v>30</v>
      </c>
      <c r="O711" t="b">
        <v>0</v>
      </c>
      <c r="P711">
        <v>2</v>
      </c>
      <c r="Q711" s="8">
        <f t="shared" si="59"/>
        <v>30.5</v>
      </c>
      <c r="R711" t="b">
        <v>0</v>
      </c>
      <c r="S711" t="s">
        <v>8275</v>
      </c>
      <c r="T711" t="s">
        <v>8277</v>
      </c>
    </row>
    <row r="712" spans="1:20" ht="28.5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 s="9">
        <f t="shared" si="56"/>
        <v>41871.030555555553</v>
      </c>
      <c r="L712">
        <v>1405640302</v>
      </c>
      <c r="M712" s="9">
        <f t="shared" si="57"/>
        <v>41837.984976851854</v>
      </c>
      <c r="N712" s="13">
        <f t="shared" si="58"/>
        <v>33</v>
      </c>
      <c r="O712" t="b">
        <v>0</v>
      </c>
      <c r="P712">
        <v>0</v>
      </c>
      <c r="Q712" s="8">
        <f t="shared" si="59"/>
        <v>0</v>
      </c>
      <c r="R712" t="b">
        <v>0</v>
      </c>
      <c r="S712" t="s">
        <v>8275</v>
      </c>
      <c r="T712" t="s">
        <v>8277</v>
      </c>
    </row>
    <row r="713" spans="1:20" ht="42.8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 s="9">
        <f t="shared" si="56"/>
        <v>42718.500787037032</v>
      </c>
      <c r="L713">
        <v>1478257268</v>
      </c>
      <c r="M713" s="9">
        <f t="shared" si="57"/>
        <v>42678.459120370375</v>
      </c>
      <c r="N713" s="13">
        <f t="shared" si="58"/>
        <v>40</v>
      </c>
      <c r="O713" t="b">
        <v>0</v>
      </c>
      <c r="P713">
        <v>338</v>
      </c>
      <c r="Q713" s="8">
        <f t="shared" si="59"/>
        <v>99.97</v>
      </c>
      <c r="R713" t="b">
        <v>0</v>
      </c>
      <c r="S713" t="s">
        <v>8275</v>
      </c>
      <c r="T713" t="s">
        <v>8277</v>
      </c>
    </row>
    <row r="714" spans="1:20" ht="57.1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 s="9">
        <f t="shared" si="56"/>
        <v>42414.680925925932</v>
      </c>
      <c r="L714">
        <v>1452874832</v>
      </c>
      <c r="M714" s="9">
        <f t="shared" si="57"/>
        <v>42384.680925925932</v>
      </c>
      <c r="N714" s="13">
        <f t="shared" si="58"/>
        <v>30</v>
      </c>
      <c r="O714" t="b">
        <v>0</v>
      </c>
      <c r="P714">
        <v>4</v>
      </c>
      <c r="Q714" s="8">
        <f t="shared" si="59"/>
        <v>26.25</v>
      </c>
      <c r="R714" t="b">
        <v>0</v>
      </c>
      <c r="S714" t="s">
        <v>8275</v>
      </c>
      <c r="T714" t="s">
        <v>8277</v>
      </c>
    </row>
    <row r="715" spans="1:20" ht="42.8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 s="9">
        <f t="shared" si="56"/>
        <v>42526.529305555552</v>
      </c>
      <c r="L715">
        <v>1462538532</v>
      </c>
      <c r="M715" s="9">
        <f t="shared" si="57"/>
        <v>42496.529305555552</v>
      </c>
      <c r="N715" s="13">
        <f t="shared" si="58"/>
        <v>30</v>
      </c>
      <c r="O715" t="b">
        <v>0</v>
      </c>
      <c r="P715">
        <v>1</v>
      </c>
      <c r="Q715" s="8">
        <f t="shared" si="59"/>
        <v>199</v>
      </c>
      <c r="R715" t="b">
        <v>0</v>
      </c>
      <c r="S715" t="s">
        <v>8275</v>
      </c>
      <c r="T715" t="s">
        <v>8277</v>
      </c>
    </row>
    <row r="716" spans="1:20" ht="42.8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 s="9">
        <f t="shared" si="56"/>
        <v>42794.787986111114</v>
      </c>
      <c r="L716">
        <v>1483124082</v>
      </c>
      <c r="M716" s="9">
        <f t="shared" si="57"/>
        <v>42734.787986111114</v>
      </c>
      <c r="N716" s="13">
        <f t="shared" si="58"/>
        <v>60</v>
      </c>
      <c r="O716" t="b">
        <v>0</v>
      </c>
      <c r="P716">
        <v>28</v>
      </c>
      <c r="Q716" s="8">
        <f t="shared" si="59"/>
        <v>80.319999999999993</v>
      </c>
      <c r="R716" t="b">
        <v>0</v>
      </c>
      <c r="S716" t="s">
        <v>8275</v>
      </c>
      <c r="T716" t="s">
        <v>8277</v>
      </c>
    </row>
    <row r="717" spans="1:20" ht="57.1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 s="9">
        <f t="shared" si="56"/>
        <v>42313.132407407407</v>
      </c>
      <c r="L717">
        <v>1443233440</v>
      </c>
      <c r="M717" s="9">
        <f t="shared" si="57"/>
        <v>42273.090740740736</v>
      </c>
      <c r="N717" s="13">
        <f t="shared" si="58"/>
        <v>40</v>
      </c>
      <c r="O717" t="b">
        <v>0</v>
      </c>
      <c r="P717">
        <v>12</v>
      </c>
      <c r="Q717" s="8">
        <f t="shared" si="59"/>
        <v>115.75</v>
      </c>
      <c r="R717" t="b">
        <v>0</v>
      </c>
      <c r="S717" t="s">
        <v>8275</v>
      </c>
      <c r="T717" t="s">
        <v>8277</v>
      </c>
    </row>
    <row r="718" spans="1:20" ht="42.8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 s="9">
        <f t="shared" si="56"/>
        <v>41974</v>
      </c>
      <c r="L718">
        <v>1414511307</v>
      </c>
      <c r="M718" s="9">
        <f t="shared" si="57"/>
        <v>41940.658645833333</v>
      </c>
      <c r="N718" s="13">
        <f t="shared" si="58"/>
        <v>33</v>
      </c>
      <c r="O718" t="b">
        <v>0</v>
      </c>
      <c r="P718">
        <v>16</v>
      </c>
      <c r="Q718" s="8">
        <f t="shared" si="59"/>
        <v>44.69</v>
      </c>
      <c r="R718" t="b">
        <v>0</v>
      </c>
      <c r="S718" t="s">
        <v>8275</v>
      </c>
      <c r="T718" t="s">
        <v>8277</v>
      </c>
    </row>
    <row r="719" spans="1:2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 s="9">
        <f t="shared" si="56"/>
        <v>41887.854189814818</v>
      </c>
      <c r="L719">
        <v>1407357002</v>
      </c>
      <c r="M719" s="9">
        <f t="shared" si="57"/>
        <v>41857.854189814818</v>
      </c>
      <c r="N719" s="13">
        <f t="shared" si="58"/>
        <v>30</v>
      </c>
      <c r="O719" t="b">
        <v>0</v>
      </c>
      <c r="P719">
        <v>4</v>
      </c>
      <c r="Q719" s="8">
        <f t="shared" si="59"/>
        <v>76.25</v>
      </c>
      <c r="R719" t="b">
        <v>0</v>
      </c>
      <c r="S719" t="s">
        <v>8275</v>
      </c>
      <c r="T719" t="s">
        <v>8277</v>
      </c>
    </row>
    <row r="720" spans="1:20" ht="42.8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 s="9">
        <f t="shared" si="56"/>
        <v>42784.249305555553</v>
      </c>
      <c r="L720">
        <v>1484684247</v>
      </c>
      <c r="M720" s="9">
        <f t="shared" si="57"/>
        <v>42752.845451388886</v>
      </c>
      <c r="N720" s="13">
        <f t="shared" si="58"/>
        <v>31</v>
      </c>
      <c r="O720" t="b">
        <v>0</v>
      </c>
      <c r="P720">
        <v>4</v>
      </c>
      <c r="Q720" s="8">
        <f t="shared" si="59"/>
        <v>22.5</v>
      </c>
      <c r="R720" t="b">
        <v>0</v>
      </c>
      <c r="S720" t="s">
        <v>8275</v>
      </c>
      <c r="T720" t="s">
        <v>8277</v>
      </c>
    </row>
    <row r="721" spans="1:20" ht="42.8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 s="9">
        <f t="shared" si="56"/>
        <v>42423.040231481486</v>
      </c>
      <c r="L721">
        <v>1454979476</v>
      </c>
      <c r="M721" s="9">
        <f t="shared" si="57"/>
        <v>42409.040231481486</v>
      </c>
      <c r="N721" s="13">
        <f t="shared" si="58"/>
        <v>14</v>
      </c>
      <c r="O721" t="b">
        <v>0</v>
      </c>
      <c r="P721">
        <v>10</v>
      </c>
      <c r="Q721" s="8">
        <f t="shared" si="59"/>
        <v>19.399999999999999</v>
      </c>
      <c r="R721" t="b">
        <v>0</v>
      </c>
      <c r="S721" t="s">
        <v>8275</v>
      </c>
      <c r="T721" t="s">
        <v>8277</v>
      </c>
    </row>
    <row r="722" spans="1:20" ht="42.8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 s="9">
        <f t="shared" si="56"/>
        <v>40937.649201388893</v>
      </c>
      <c r="L722">
        <v>1325432091</v>
      </c>
      <c r="M722" s="9">
        <f t="shared" si="57"/>
        <v>40909.649201388893</v>
      </c>
      <c r="N722" s="13">
        <f t="shared" si="58"/>
        <v>28</v>
      </c>
      <c r="O722" t="b">
        <v>0</v>
      </c>
      <c r="P722">
        <v>41</v>
      </c>
      <c r="Q722" s="8">
        <f t="shared" si="59"/>
        <v>66.709999999999994</v>
      </c>
      <c r="R722" t="b">
        <v>1</v>
      </c>
      <c r="S722" t="s">
        <v>8278</v>
      </c>
      <c r="T722" t="s">
        <v>8279</v>
      </c>
    </row>
    <row r="723" spans="1:20" ht="57.1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 s="9">
        <f t="shared" si="56"/>
        <v>41852.571840277778</v>
      </c>
      <c r="L723">
        <v>1403012607</v>
      </c>
      <c r="M723" s="9">
        <f t="shared" si="57"/>
        <v>41807.571840277778</v>
      </c>
      <c r="N723" s="13">
        <f t="shared" si="58"/>
        <v>45</v>
      </c>
      <c r="O723" t="b">
        <v>0</v>
      </c>
      <c r="P723">
        <v>119</v>
      </c>
      <c r="Q723" s="8">
        <f t="shared" si="59"/>
        <v>84.14</v>
      </c>
      <c r="R723" t="b">
        <v>1</v>
      </c>
      <c r="S723" t="s">
        <v>8278</v>
      </c>
      <c r="T723" t="s">
        <v>8279</v>
      </c>
    </row>
    <row r="724" spans="1:20" ht="42.8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 s="9">
        <f t="shared" si="56"/>
        <v>41007.76363425926</v>
      </c>
      <c r="L724">
        <v>1331320778</v>
      </c>
      <c r="M724" s="9">
        <f t="shared" si="57"/>
        <v>40977.805300925924</v>
      </c>
      <c r="N724" s="13">
        <f t="shared" si="58"/>
        <v>30</v>
      </c>
      <c r="O724" t="b">
        <v>0</v>
      </c>
      <c r="P724">
        <v>153</v>
      </c>
      <c r="Q724" s="8">
        <f t="shared" si="59"/>
        <v>215.73</v>
      </c>
      <c r="R724" t="b">
        <v>1</v>
      </c>
      <c r="S724" t="s">
        <v>8278</v>
      </c>
      <c r="T724" t="s">
        <v>8279</v>
      </c>
    </row>
    <row r="725" spans="1:20" ht="28.5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 s="9">
        <f t="shared" si="56"/>
        <v>42215.165972222225</v>
      </c>
      <c r="L725">
        <v>1435606549</v>
      </c>
      <c r="M725" s="9">
        <f t="shared" si="57"/>
        <v>42184.816539351858</v>
      </c>
      <c r="N725" s="13">
        <f t="shared" si="58"/>
        <v>30</v>
      </c>
      <c r="O725" t="b">
        <v>0</v>
      </c>
      <c r="P725">
        <v>100</v>
      </c>
      <c r="Q725" s="8">
        <f t="shared" si="59"/>
        <v>54.69</v>
      </c>
      <c r="R725" t="b">
        <v>1</v>
      </c>
      <c r="S725" t="s">
        <v>8278</v>
      </c>
      <c r="T725" t="s">
        <v>8279</v>
      </c>
    </row>
    <row r="726" spans="1:20" ht="42.8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 s="9">
        <f t="shared" si="56"/>
        <v>40724.638460648144</v>
      </c>
      <c r="L726">
        <v>1306855163</v>
      </c>
      <c r="M726" s="9">
        <f t="shared" si="57"/>
        <v>40694.638460648144</v>
      </c>
      <c r="N726" s="13">
        <f t="shared" si="58"/>
        <v>30</v>
      </c>
      <c r="O726" t="b">
        <v>0</v>
      </c>
      <c r="P726">
        <v>143</v>
      </c>
      <c r="Q726" s="8">
        <f t="shared" si="59"/>
        <v>51.63</v>
      </c>
      <c r="R726" t="b">
        <v>1</v>
      </c>
      <c r="S726" t="s">
        <v>8278</v>
      </c>
      <c r="T726" t="s">
        <v>8279</v>
      </c>
    </row>
    <row r="727" spans="1:20" ht="42.8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 s="9">
        <f t="shared" si="56"/>
        <v>42351.626296296294</v>
      </c>
      <c r="L727">
        <v>1447426912</v>
      </c>
      <c r="M727" s="9">
        <f t="shared" si="57"/>
        <v>42321.626296296294</v>
      </c>
      <c r="N727" s="13">
        <f t="shared" si="58"/>
        <v>30</v>
      </c>
      <c r="O727" t="b">
        <v>0</v>
      </c>
      <c r="P727">
        <v>140</v>
      </c>
      <c r="Q727" s="8">
        <f t="shared" si="59"/>
        <v>143.36000000000001</v>
      </c>
      <c r="R727" t="b">
        <v>1</v>
      </c>
      <c r="S727" t="s">
        <v>8278</v>
      </c>
      <c r="T727" t="s">
        <v>8279</v>
      </c>
    </row>
    <row r="728" spans="1:20" ht="42.8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 s="9">
        <f t="shared" si="56"/>
        <v>41376.042673611111</v>
      </c>
      <c r="L728">
        <v>1363136487</v>
      </c>
      <c r="M728" s="9">
        <f t="shared" si="57"/>
        <v>41346.042673611111</v>
      </c>
      <c r="N728" s="13">
        <f t="shared" si="58"/>
        <v>30</v>
      </c>
      <c r="O728" t="b">
        <v>0</v>
      </c>
      <c r="P728">
        <v>35</v>
      </c>
      <c r="Q728" s="8">
        <f t="shared" si="59"/>
        <v>72.430000000000007</v>
      </c>
      <c r="R728" t="b">
        <v>1</v>
      </c>
      <c r="S728" t="s">
        <v>8278</v>
      </c>
      <c r="T728" t="s">
        <v>8279</v>
      </c>
    </row>
    <row r="729" spans="1:20" ht="57.1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 s="9">
        <f t="shared" si="56"/>
        <v>41288.888888888891</v>
      </c>
      <c r="L729">
        <v>1354580949</v>
      </c>
      <c r="M729" s="9">
        <f t="shared" si="57"/>
        <v>41247.020243055551</v>
      </c>
      <c r="N729" s="13">
        <f t="shared" si="58"/>
        <v>42</v>
      </c>
      <c r="O729" t="b">
        <v>0</v>
      </c>
      <c r="P729">
        <v>149</v>
      </c>
      <c r="Q729" s="8">
        <f t="shared" si="59"/>
        <v>36.53</v>
      </c>
      <c r="R729" t="b">
        <v>1</v>
      </c>
      <c r="S729" t="s">
        <v>8278</v>
      </c>
      <c r="T729" t="s">
        <v>8279</v>
      </c>
    </row>
    <row r="730" spans="1:20" ht="42.8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 s="9">
        <f t="shared" si="56"/>
        <v>40776.837465277778</v>
      </c>
      <c r="L730">
        <v>1310069157</v>
      </c>
      <c r="M730" s="9">
        <f t="shared" si="57"/>
        <v>40731.837465277778</v>
      </c>
      <c r="N730" s="13">
        <f t="shared" si="58"/>
        <v>45</v>
      </c>
      <c r="O730" t="b">
        <v>0</v>
      </c>
      <c r="P730">
        <v>130</v>
      </c>
      <c r="Q730" s="8">
        <f t="shared" si="59"/>
        <v>60.9</v>
      </c>
      <c r="R730" t="b">
        <v>1</v>
      </c>
      <c r="S730" t="s">
        <v>8278</v>
      </c>
      <c r="T730" t="s">
        <v>8279</v>
      </c>
    </row>
    <row r="731" spans="1:20" ht="42.8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 s="9">
        <f t="shared" si="56"/>
        <v>41171.185891203706</v>
      </c>
      <c r="L731">
        <v>1342844861</v>
      </c>
      <c r="M731" s="9">
        <f t="shared" si="57"/>
        <v>41111.185891203706</v>
      </c>
      <c r="N731" s="13">
        <f t="shared" si="58"/>
        <v>60</v>
      </c>
      <c r="O731" t="b">
        <v>0</v>
      </c>
      <c r="P731">
        <v>120</v>
      </c>
      <c r="Q731" s="8">
        <f t="shared" si="59"/>
        <v>43.55</v>
      </c>
      <c r="R731" t="b">
        <v>1</v>
      </c>
      <c r="S731" t="s">
        <v>8278</v>
      </c>
      <c r="T731" t="s">
        <v>8279</v>
      </c>
    </row>
    <row r="732" spans="1:20" ht="28.55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 s="9">
        <f t="shared" si="56"/>
        <v>40884.745266203703</v>
      </c>
      <c r="L732">
        <v>1320688391</v>
      </c>
      <c r="M732" s="9">
        <f t="shared" si="57"/>
        <v>40854.745266203703</v>
      </c>
      <c r="N732" s="13">
        <f t="shared" si="58"/>
        <v>30</v>
      </c>
      <c r="O732" t="b">
        <v>0</v>
      </c>
      <c r="P732">
        <v>265</v>
      </c>
      <c r="Q732" s="8">
        <f t="shared" si="59"/>
        <v>99.77</v>
      </c>
      <c r="R732" t="b">
        <v>1</v>
      </c>
      <c r="S732" t="s">
        <v>8278</v>
      </c>
      <c r="T732" t="s">
        <v>8279</v>
      </c>
    </row>
    <row r="733" spans="1:20" ht="42.8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 s="9">
        <f t="shared" si="56"/>
        <v>40930.25</v>
      </c>
      <c r="L733">
        <v>1322852747</v>
      </c>
      <c r="M733" s="9">
        <f t="shared" si="57"/>
        <v>40879.795682870368</v>
      </c>
      <c r="N733" s="13">
        <f t="shared" si="58"/>
        <v>50</v>
      </c>
      <c r="O733" t="b">
        <v>0</v>
      </c>
      <c r="P733">
        <v>71</v>
      </c>
      <c r="Q733" s="8">
        <f t="shared" si="59"/>
        <v>88.73</v>
      </c>
      <c r="R733" t="b">
        <v>1</v>
      </c>
      <c r="S733" t="s">
        <v>8278</v>
      </c>
      <c r="T733" t="s">
        <v>8279</v>
      </c>
    </row>
    <row r="734" spans="1:20" ht="42.8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 s="9">
        <f t="shared" si="56"/>
        <v>41546.424317129626</v>
      </c>
      <c r="L734">
        <v>1375265461</v>
      </c>
      <c r="M734" s="9">
        <f t="shared" si="57"/>
        <v>41486.424317129626</v>
      </c>
      <c r="N734" s="13">
        <f t="shared" si="58"/>
        <v>60</v>
      </c>
      <c r="O734" t="b">
        <v>0</v>
      </c>
      <c r="P734">
        <v>13</v>
      </c>
      <c r="Q734" s="8">
        <f t="shared" si="59"/>
        <v>4.92</v>
      </c>
      <c r="R734" t="b">
        <v>1</v>
      </c>
      <c r="S734" t="s">
        <v>8278</v>
      </c>
      <c r="T734" t="s">
        <v>8279</v>
      </c>
    </row>
    <row r="735" spans="1:20" ht="57.1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 s="9">
        <f t="shared" si="56"/>
        <v>41628.420046296298</v>
      </c>
      <c r="L735">
        <v>1384941892</v>
      </c>
      <c r="M735" s="9">
        <f t="shared" si="57"/>
        <v>41598.420046296298</v>
      </c>
      <c r="N735" s="13">
        <f t="shared" si="58"/>
        <v>30</v>
      </c>
      <c r="O735" t="b">
        <v>0</v>
      </c>
      <c r="P735">
        <v>169</v>
      </c>
      <c r="Q735" s="8">
        <f t="shared" si="59"/>
        <v>17.82</v>
      </c>
      <c r="R735" t="b">
        <v>1</v>
      </c>
      <c r="S735" t="s">
        <v>8278</v>
      </c>
      <c r="T735" t="s">
        <v>8279</v>
      </c>
    </row>
    <row r="736" spans="1:20" ht="42.8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 s="9">
        <f t="shared" si="56"/>
        <v>42133.208333333328</v>
      </c>
      <c r="L736">
        <v>1428465420</v>
      </c>
      <c r="M736" s="9">
        <f t="shared" si="57"/>
        <v>42102.164583333331</v>
      </c>
      <c r="N736" s="13">
        <f t="shared" si="58"/>
        <v>31</v>
      </c>
      <c r="O736" t="b">
        <v>0</v>
      </c>
      <c r="P736">
        <v>57</v>
      </c>
      <c r="Q736" s="8">
        <f t="shared" si="59"/>
        <v>187.19</v>
      </c>
      <c r="R736" t="b">
        <v>1</v>
      </c>
      <c r="S736" t="s">
        <v>8278</v>
      </c>
      <c r="T736" t="s">
        <v>8279</v>
      </c>
    </row>
    <row r="737" spans="1:20" ht="42.8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 s="9">
        <f t="shared" si="56"/>
        <v>41977.027083333334</v>
      </c>
      <c r="L737">
        <v>1414975346</v>
      </c>
      <c r="M737" s="9">
        <f t="shared" si="57"/>
        <v>41946.029467592591</v>
      </c>
      <c r="N737" s="13">
        <f t="shared" si="58"/>
        <v>31</v>
      </c>
      <c r="O737" t="b">
        <v>0</v>
      </c>
      <c r="P737">
        <v>229</v>
      </c>
      <c r="Q737" s="8">
        <f t="shared" si="59"/>
        <v>234.81</v>
      </c>
      <c r="R737" t="b">
        <v>1</v>
      </c>
      <c r="S737" t="s">
        <v>8278</v>
      </c>
      <c r="T737" t="s">
        <v>8279</v>
      </c>
    </row>
    <row r="738" spans="1:20" ht="42.8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 s="9">
        <f t="shared" si="56"/>
        <v>41599.207638888889</v>
      </c>
      <c r="L738">
        <v>1383327440</v>
      </c>
      <c r="M738" s="9">
        <f t="shared" si="57"/>
        <v>41579.734259259261</v>
      </c>
      <c r="N738" s="13">
        <f t="shared" si="58"/>
        <v>19</v>
      </c>
      <c r="O738" t="b">
        <v>0</v>
      </c>
      <c r="P738">
        <v>108</v>
      </c>
      <c r="Q738" s="8">
        <f t="shared" si="59"/>
        <v>105.05</v>
      </c>
      <c r="R738" t="b">
        <v>1</v>
      </c>
      <c r="S738" t="s">
        <v>8278</v>
      </c>
      <c r="T738" t="s">
        <v>8279</v>
      </c>
    </row>
    <row r="739" spans="1:20" ht="42.8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 s="9">
        <f t="shared" si="56"/>
        <v>41684.833333333336</v>
      </c>
      <c r="L739">
        <v>1390890987</v>
      </c>
      <c r="M739" s="9">
        <f t="shared" si="57"/>
        <v>41667.275312500002</v>
      </c>
      <c r="N739" s="13">
        <f t="shared" si="58"/>
        <v>18</v>
      </c>
      <c r="O739" t="b">
        <v>0</v>
      </c>
      <c r="P739">
        <v>108</v>
      </c>
      <c r="Q739" s="8">
        <f t="shared" si="59"/>
        <v>56.67</v>
      </c>
      <c r="R739" t="b">
        <v>1</v>
      </c>
      <c r="S739" t="s">
        <v>8278</v>
      </c>
      <c r="T739" t="s">
        <v>8279</v>
      </c>
    </row>
    <row r="740" spans="1:20" ht="28.55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 s="9">
        <f t="shared" si="56"/>
        <v>41974.207638888889</v>
      </c>
      <c r="L740">
        <v>1414765794</v>
      </c>
      <c r="M740" s="9">
        <f t="shared" si="57"/>
        <v>41943.604097222218</v>
      </c>
      <c r="N740" s="13">
        <f t="shared" si="58"/>
        <v>31</v>
      </c>
      <c r="O740" t="b">
        <v>0</v>
      </c>
      <c r="P740">
        <v>41</v>
      </c>
      <c r="Q740" s="8">
        <f t="shared" si="59"/>
        <v>39.049999999999997</v>
      </c>
      <c r="R740" t="b">
        <v>1</v>
      </c>
      <c r="S740" t="s">
        <v>8278</v>
      </c>
      <c r="T740" t="s">
        <v>8279</v>
      </c>
    </row>
    <row r="741" spans="1:20" ht="42.8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 s="9">
        <f t="shared" si="56"/>
        <v>41862.502650462964</v>
      </c>
      <c r="L741">
        <v>1404907429</v>
      </c>
      <c r="M741" s="9">
        <f t="shared" si="57"/>
        <v>41829.502650462964</v>
      </c>
      <c r="N741" s="13">
        <f t="shared" si="58"/>
        <v>33</v>
      </c>
      <c r="O741" t="b">
        <v>0</v>
      </c>
      <c r="P741">
        <v>139</v>
      </c>
      <c r="Q741" s="8">
        <f t="shared" si="59"/>
        <v>68.349999999999994</v>
      </c>
      <c r="R741" t="b">
        <v>1</v>
      </c>
      <c r="S741" t="s">
        <v>8278</v>
      </c>
      <c r="T741" t="s">
        <v>8279</v>
      </c>
    </row>
    <row r="742" spans="1:20" ht="57.1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 s="9">
        <f t="shared" si="56"/>
        <v>42176.146782407406</v>
      </c>
      <c r="L742">
        <v>1433647882</v>
      </c>
      <c r="M742" s="9">
        <f t="shared" si="57"/>
        <v>42162.146782407406</v>
      </c>
      <c r="N742" s="13">
        <f t="shared" si="58"/>
        <v>14</v>
      </c>
      <c r="O742" t="b">
        <v>0</v>
      </c>
      <c r="P742">
        <v>19</v>
      </c>
      <c r="Q742" s="8">
        <f t="shared" si="59"/>
        <v>169.58</v>
      </c>
      <c r="R742" t="b">
        <v>1</v>
      </c>
      <c r="S742" t="s">
        <v>8278</v>
      </c>
      <c r="T742" t="s">
        <v>8279</v>
      </c>
    </row>
    <row r="743" spans="1:20" ht="28.55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 s="9">
        <f t="shared" si="56"/>
        <v>41436.648217592592</v>
      </c>
      <c r="L743">
        <v>1367940806</v>
      </c>
      <c r="M743" s="9">
        <f t="shared" si="57"/>
        <v>41401.648217592592</v>
      </c>
      <c r="N743" s="13">
        <f t="shared" si="58"/>
        <v>35</v>
      </c>
      <c r="O743" t="b">
        <v>0</v>
      </c>
      <c r="P743">
        <v>94</v>
      </c>
      <c r="Q743" s="8">
        <f t="shared" si="59"/>
        <v>141.41999999999999</v>
      </c>
      <c r="R743" t="b">
        <v>1</v>
      </c>
      <c r="S743" t="s">
        <v>8278</v>
      </c>
      <c r="T743" t="s">
        <v>8279</v>
      </c>
    </row>
    <row r="744" spans="1:20" ht="57.1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 s="9">
        <f t="shared" si="56"/>
        <v>41719.876296296294</v>
      </c>
      <c r="L744">
        <v>1392847312</v>
      </c>
      <c r="M744" s="9">
        <f t="shared" si="57"/>
        <v>41689.917962962965</v>
      </c>
      <c r="N744" s="13">
        <f t="shared" si="58"/>
        <v>30</v>
      </c>
      <c r="O744" t="b">
        <v>0</v>
      </c>
      <c r="P744">
        <v>23</v>
      </c>
      <c r="Q744" s="8">
        <f t="shared" si="59"/>
        <v>67.39</v>
      </c>
      <c r="R744" t="b">
        <v>1</v>
      </c>
      <c r="S744" t="s">
        <v>8278</v>
      </c>
      <c r="T744" t="s">
        <v>8279</v>
      </c>
    </row>
    <row r="745" spans="1:20" ht="42.8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 s="9">
        <f t="shared" si="56"/>
        <v>41015.875</v>
      </c>
      <c r="L745">
        <v>1332435685</v>
      </c>
      <c r="M745" s="9">
        <f t="shared" si="57"/>
        <v>40990.709317129629</v>
      </c>
      <c r="N745" s="13">
        <f t="shared" si="58"/>
        <v>25</v>
      </c>
      <c r="O745" t="b">
        <v>0</v>
      </c>
      <c r="P745">
        <v>15</v>
      </c>
      <c r="Q745" s="8">
        <f t="shared" si="59"/>
        <v>54.27</v>
      </c>
      <c r="R745" t="b">
        <v>1</v>
      </c>
      <c r="S745" t="s">
        <v>8278</v>
      </c>
      <c r="T745" t="s">
        <v>8279</v>
      </c>
    </row>
    <row r="746" spans="1:20" ht="42.8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 s="9">
        <f t="shared" si="56"/>
        <v>41256.95721064815</v>
      </c>
      <c r="L746">
        <v>1352847503</v>
      </c>
      <c r="M746" s="9">
        <f t="shared" si="57"/>
        <v>41226.95721064815</v>
      </c>
      <c r="N746" s="13">
        <f t="shared" si="58"/>
        <v>30</v>
      </c>
      <c r="O746" t="b">
        <v>0</v>
      </c>
      <c r="P746">
        <v>62</v>
      </c>
      <c r="Q746" s="8">
        <f t="shared" si="59"/>
        <v>82.52</v>
      </c>
      <c r="R746" t="b">
        <v>1</v>
      </c>
      <c r="S746" t="s">
        <v>8278</v>
      </c>
      <c r="T746" t="s">
        <v>8279</v>
      </c>
    </row>
    <row r="747" spans="1:20" ht="42.8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 s="9">
        <f t="shared" si="56"/>
        <v>41397.572280092594</v>
      </c>
      <c r="L747">
        <v>1364996645</v>
      </c>
      <c r="M747" s="9">
        <f t="shared" si="57"/>
        <v>41367.572280092594</v>
      </c>
      <c r="N747" s="13">
        <f t="shared" si="58"/>
        <v>30</v>
      </c>
      <c r="O747" t="b">
        <v>0</v>
      </c>
      <c r="P747">
        <v>74</v>
      </c>
      <c r="Q747" s="8">
        <f t="shared" si="59"/>
        <v>53.73</v>
      </c>
      <c r="R747" t="b">
        <v>1</v>
      </c>
      <c r="S747" t="s">
        <v>8278</v>
      </c>
      <c r="T747" t="s">
        <v>8279</v>
      </c>
    </row>
    <row r="748" spans="1:20" ht="28.55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 s="9">
        <f t="shared" si="56"/>
        <v>41175.165972222225</v>
      </c>
      <c r="L748">
        <v>1346806909</v>
      </c>
      <c r="M748" s="9">
        <f t="shared" si="57"/>
        <v>41157.042928240742</v>
      </c>
      <c r="N748" s="13">
        <f t="shared" si="58"/>
        <v>18</v>
      </c>
      <c r="O748" t="b">
        <v>0</v>
      </c>
      <c r="P748">
        <v>97</v>
      </c>
      <c r="Q748" s="8">
        <f t="shared" si="59"/>
        <v>34.21</v>
      </c>
      <c r="R748" t="b">
        <v>1</v>
      </c>
      <c r="S748" t="s">
        <v>8278</v>
      </c>
      <c r="T748" t="s">
        <v>8279</v>
      </c>
    </row>
    <row r="749" spans="1:20" ht="42.8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 s="9">
        <f t="shared" si="56"/>
        <v>42019.454166666663</v>
      </c>
      <c r="L749">
        <v>1418649019</v>
      </c>
      <c r="M749" s="9">
        <f t="shared" si="57"/>
        <v>41988.548831018517</v>
      </c>
      <c r="N749" s="13">
        <f t="shared" si="58"/>
        <v>31</v>
      </c>
      <c r="O749" t="b">
        <v>0</v>
      </c>
      <c r="P749">
        <v>55</v>
      </c>
      <c r="Q749" s="8">
        <f t="shared" si="59"/>
        <v>127.33</v>
      </c>
      <c r="R749" t="b">
        <v>1</v>
      </c>
      <c r="S749" t="s">
        <v>8278</v>
      </c>
      <c r="T749" t="s">
        <v>8279</v>
      </c>
    </row>
    <row r="750" spans="1:20" ht="42.8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 s="9">
        <f t="shared" si="56"/>
        <v>41861.846828703703</v>
      </c>
      <c r="L750">
        <v>1405109966</v>
      </c>
      <c r="M750" s="9">
        <f t="shared" si="57"/>
        <v>41831.846828703703</v>
      </c>
      <c r="N750" s="13">
        <f t="shared" si="58"/>
        <v>30</v>
      </c>
      <c r="O750" t="b">
        <v>0</v>
      </c>
      <c r="P750">
        <v>44</v>
      </c>
      <c r="Q750" s="8">
        <f t="shared" si="59"/>
        <v>45.57</v>
      </c>
      <c r="R750" t="b">
        <v>1</v>
      </c>
      <c r="S750" t="s">
        <v>8278</v>
      </c>
      <c r="T750" t="s">
        <v>8279</v>
      </c>
    </row>
    <row r="751" spans="1:20" ht="42.8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 s="9">
        <f t="shared" si="56"/>
        <v>42763.94131944445</v>
      </c>
      <c r="L751">
        <v>1483050930</v>
      </c>
      <c r="M751" s="9">
        <f t="shared" si="57"/>
        <v>42733.94131944445</v>
      </c>
      <c r="N751" s="13">
        <f t="shared" si="58"/>
        <v>30</v>
      </c>
      <c r="O751" t="b">
        <v>0</v>
      </c>
      <c r="P751">
        <v>110</v>
      </c>
      <c r="Q751" s="8">
        <f t="shared" si="59"/>
        <v>95.96</v>
      </c>
      <c r="R751" t="b">
        <v>1</v>
      </c>
      <c r="S751" t="s">
        <v>8278</v>
      </c>
      <c r="T751" t="s">
        <v>8279</v>
      </c>
    </row>
    <row r="752" spans="1:20" ht="42.8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 s="9">
        <f t="shared" si="56"/>
        <v>41329.878148148149</v>
      </c>
      <c r="L752">
        <v>1359147872</v>
      </c>
      <c r="M752" s="9">
        <f t="shared" si="57"/>
        <v>41299.878148148149</v>
      </c>
      <c r="N752" s="13">
        <f t="shared" si="58"/>
        <v>30</v>
      </c>
      <c r="O752" t="b">
        <v>0</v>
      </c>
      <c r="P752">
        <v>59</v>
      </c>
      <c r="Q752" s="8">
        <f t="shared" si="59"/>
        <v>77.27</v>
      </c>
      <c r="R752" t="b">
        <v>1</v>
      </c>
      <c r="S752" t="s">
        <v>8278</v>
      </c>
      <c r="T752" t="s">
        <v>8279</v>
      </c>
    </row>
    <row r="753" spans="1:20" ht="42.8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 s="9">
        <f t="shared" si="56"/>
        <v>40759.630497685182</v>
      </c>
      <c r="L753">
        <v>1308496075</v>
      </c>
      <c r="M753" s="9">
        <f t="shared" si="57"/>
        <v>40713.630497685182</v>
      </c>
      <c r="N753" s="13">
        <f t="shared" si="58"/>
        <v>46</v>
      </c>
      <c r="O753" t="b">
        <v>0</v>
      </c>
      <c r="P753">
        <v>62</v>
      </c>
      <c r="Q753" s="8">
        <f t="shared" si="59"/>
        <v>57.34</v>
      </c>
      <c r="R753" t="b">
        <v>1</v>
      </c>
      <c r="S753" t="s">
        <v>8278</v>
      </c>
      <c r="T753" t="s">
        <v>8279</v>
      </c>
    </row>
    <row r="754" spans="1:20" ht="57.1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 s="9">
        <f t="shared" si="56"/>
        <v>42659.458333333328</v>
      </c>
      <c r="L754">
        <v>1474884417</v>
      </c>
      <c r="M754" s="9">
        <f t="shared" si="57"/>
        <v>42639.421493055561</v>
      </c>
      <c r="N754" s="13">
        <f t="shared" si="58"/>
        <v>20</v>
      </c>
      <c r="O754" t="b">
        <v>0</v>
      </c>
      <c r="P754">
        <v>105</v>
      </c>
      <c r="Q754" s="8">
        <f t="shared" si="59"/>
        <v>53.19</v>
      </c>
      <c r="R754" t="b">
        <v>1</v>
      </c>
      <c r="S754" t="s">
        <v>8278</v>
      </c>
      <c r="T754" t="s">
        <v>8279</v>
      </c>
    </row>
    <row r="755" spans="1:20" ht="42.8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 s="9">
        <f t="shared" si="56"/>
        <v>42049.590173611112</v>
      </c>
      <c r="L755">
        <v>1421330991</v>
      </c>
      <c r="M755" s="9">
        <f t="shared" si="57"/>
        <v>42019.590173611112</v>
      </c>
      <c r="N755" s="13">
        <f t="shared" si="58"/>
        <v>30</v>
      </c>
      <c r="O755" t="b">
        <v>0</v>
      </c>
      <c r="P755">
        <v>26</v>
      </c>
      <c r="Q755" s="8">
        <f t="shared" si="59"/>
        <v>492.31</v>
      </c>
      <c r="R755" t="b">
        <v>1</v>
      </c>
      <c r="S755" t="s">
        <v>8278</v>
      </c>
      <c r="T755" t="s">
        <v>8279</v>
      </c>
    </row>
    <row r="756" spans="1:20" ht="42.8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 s="9">
        <f t="shared" si="56"/>
        <v>41279.749085648145</v>
      </c>
      <c r="L756">
        <v>1354816721</v>
      </c>
      <c r="M756" s="9">
        <f t="shared" si="57"/>
        <v>41249.749085648145</v>
      </c>
      <c r="N756" s="13">
        <f t="shared" si="58"/>
        <v>30</v>
      </c>
      <c r="O756" t="b">
        <v>0</v>
      </c>
      <c r="P756">
        <v>49</v>
      </c>
      <c r="Q756" s="8">
        <f t="shared" si="59"/>
        <v>42.35</v>
      </c>
      <c r="R756" t="b">
        <v>1</v>
      </c>
      <c r="S756" t="s">
        <v>8278</v>
      </c>
      <c r="T756" t="s">
        <v>8279</v>
      </c>
    </row>
    <row r="757" spans="1:20" ht="42.8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 s="9">
        <f t="shared" si="56"/>
        <v>41414.02847222222</v>
      </c>
      <c r="L757">
        <v>1366381877</v>
      </c>
      <c r="M757" s="9">
        <f t="shared" si="57"/>
        <v>41383.605057870373</v>
      </c>
      <c r="N757" s="13">
        <f t="shared" si="58"/>
        <v>30</v>
      </c>
      <c r="O757" t="b">
        <v>0</v>
      </c>
      <c r="P757">
        <v>68</v>
      </c>
      <c r="Q757" s="8">
        <f t="shared" si="59"/>
        <v>37.47</v>
      </c>
      <c r="R757" t="b">
        <v>1</v>
      </c>
      <c r="S757" t="s">
        <v>8278</v>
      </c>
      <c r="T757" t="s">
        <v>8279</v>
      </c>
    </row>
    <row r="758" spans="1:20" ht="42.8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 s="9">
        <f t="shared" si="56"/>
        <v>40651.725219907406</v>
      </c>
      <c r="L758">
        <v>1297880659</v>
      </c>
      <c r="M758" s="9">
        <f t="shared" si="57"/>
        <v>40590.766886574071</v>
      </c>
      <c r="N758" s="13">
        <f t="shared" si="58"/>
        <v>61</v>
      </c>
      <c r="O758" t="b">
        <v>0</v>
      </c>
      <c r="P758">
        <v>22</v>
      </c>
      <c r="Q758" s="8">
        <f t="shared" si="59"/>
        <v>37.450000000000003</v>
      </c>
      <c r="R758" t="b">
        <v>1</v>
      </c>
      <c r="S758" t="s">
        <v>8278</v>
      </c>
      <c r="T758" t="s">
        <v>8279</v>
      </c>
    </row>
    <row r="759" spans="1:20" ht="42.8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 s="9">
        <f t="shared" si="56"/>
        <v>41249.054560185185</v>
      </c>
      <c r="L759">
        <v>1353547114</v>
      </c>
      <c r="M759" s="9">
        <f t="shared" si="57"/>
        <v>41235.054560185185</v>
      </c>
      <c r="N759" s="13">
        <f t="shared" si="58"/>
        <v>14</v>
      </c>
      <c r="O759" t="b">
        <v>0</v>
      </c>
      <c r="P759">
        <v>18</v>
      </c>
      <c r="Q759" s="8">
        <f t="shared" si="59"/>
        <v>33.06</v>
      </c>
      <c r="R759" t="b">
        <v>1</v>
      </c>
      <c r="S759" t="s">
        <v>8278</v>
      </c>
      <c r="T759" t="s">
        <v>8279</v>
      </c>
    </row>
    <row r="760" spans="1:20" ht="28.5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 s="9">
        <f t="shared" si="56"/>
        <v>40459.836435185185</v>
      </c>
      <c r="L760">
        <v>1283976268</v>
      </c>
      <c r="M760" s="9">
        <f t="shared" si="57"/>
        <v>40429.836435185185</v>
      </c>
      <c r="N760" s="13">
        <f t="shared" si="58"/>
        <v>30</v>
      </c>
      <c r="O760" t="b">
        <v>0</v>
      </c>
      <c r="P760">
        <v>19</v>
      </c>
      <c r="Q760" s="8">
        <f t="shared" si="59"/>
        <v>134.21</v>
      </c>
      <c r="R760" t="b">
        <v>1</v>
      </c>
      <c r="S760" t="s">
        <v>8278</v>
      </c>
      <c r="T760" t="s">
        <v>8279</v>
      </c>
    </row>
    <row r="761" spans="1:20" ht="42.8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 s="9">
        <f t="shared" si="56"/>
        <v>41829.330312500002</v>
      </c>
      <c r="L761">
        <v>1401436539</v>
      </c>
      <c r="M761" s="9">
        <f t="shared" si="57"/>
        <v>41789.330312500002</v>
      </c>
      <c r="N761" s="13">
        <f t="shared" si="58"/>
        <v>40</v>
      </c>
      <c r="O761" t="b">
        <v>0</v>
      </c>
      <c r="P761">
        <v>99</v>
      </c>
      <c r="Q761" s="8">
        <f t="shared" si="59"/>
        <v>51.47</v>
      </c>
      <c r="R761" t="b">
        <v>1</v>
      </c>
      <c r="S761" t="s">
        <v>8278</v>
      </c>
      <c r="T761" t="s">
        <v>8279</v>
      </c>
    </row>
    <row r="762" spans="1:20" ht="42.8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 s="9">
        <f t="shared" si="56"/>
        <v>42700.805706018517</v>
      </c>
      <c r="L762">
        <v>1477592413</v>
      </c>
      <c r="M762" s="9">
        <f t="shared" si="57"/>
        <v>42670.764039351852</v>
      </c>
      <c r="N762" s="13">
        <f t="shared" si="58"/>
        <v>30</v>
      </c>
      <c r="O762" t="b">
        <v>0</v>
      </c>
      <c r="P762">
        <v>0</v>
      </c>
      <c r="Q762" s="8">
        <f t="shared" si="59"/>
        <v>0</v>
      </c>
      <c r="R762" t="b">
        <v>0</v>
      </c>
      <c r="S762" t="s">
        <v>8278</v>
      </c>
      <c r="T762" t="s">
        <v>8280</v>
      </c>
    </row>
    <row r="763" spans="1:20" ht="42.8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 s="9">
        <f t="shared" si="56"/>
        <v>41672.751458333332</v>
      </c>
      <c r="L763">
        <v>1388772126</v>
      </c>
      <c r="M763" s="9">
        <f t="shared" si="57"/>
        <v>41642.751458333332</v>
      </c>
      <c r="N763" s="13">
        <f t="shared" si="58"/>
        <v>30</v>
      </c>
      <c r="O763" t="b">
        <v>0</v>
      </c>
      <c r="P763">
        <v>6</v>
      </c>
      <c r="Q763" s="8">
        <f t="shared" si="59"/>
        <v>39.17</v>
      </c>
      <c r="R763" t="b">
        <v>0</v>
      </c>
      <c r="S763" t="s">
        <v>8278</v>
      </c>
      <c r="T763" t="s">
        <v>8280</v>
      </c>
    </row>
    <row r="764" spans="1:20" ht="42.8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 s="9">
        <f t="shared" si="56"/>
        <v>42708.25</v>
      </c>
      <c r="L764">
        <v>1479328570</v>
      </c>
      <c r="M764" s="9">
        <f t="shared" si="57"/>
        <v>42690.858449074076</v>
      </c>
      <c r="N764" s="13">
        <f t="shared" si="58"/>
        <v>17</v>
      </c>
      <c r="O764" t="b">
        <v>0</v>
      </c>
      <c r="P764">
        <v>0</v>
      </c>
      <c r="Q764" s="8">
        <f t="shared" si="59"/>
        <v>0</v>
      </c>
      <c r="R764" t="b">
        <v>0</v>
      </c>
      <c r="S764" t="s">
        <v>8278</v>
      </c>
      <c r="T764" t="s">
        <v>8280</v>
      </c>
    </row>
    <row r="765" spans="1:20" ht="42.8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 s="9">
        <f t="shared" si="56"/>
        <v>41501.446851851848</v>
      </c>
      <c r="L765">
        <v>1373971408</v>
      </c>
      <c r="M765" s="9">
        <f t="shared" si="57"/>
        <v>41471.446851851848</v>
      </c>
      <c r="N765" s="13">
        <f t="shared" si="58"/>
        <v>30</v>
      </c>
      <c r="O765" t="b">
        <v>0</v>
      </c>
      <c r="P765">
        <v>1</v>
      </c>
      <c r="Q765" s="8">
        <f t="shared" si="59"/>
        <v>5</v>
      </c>
      <c r="R765" t="b">
        <v>0</v>
      </c>
      <c r="S765" t="s">
        <v>8278</v>
      </c>
      <c r="T765" t="s">
        <v>8280</v>
      </c>
    </row>
    <row r="766" spans="1:20" ht="42.8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 s="9">
        <f t="shared" si="56"/>
        <v>42257.173159722224</v>
      </c>
      <c r="L766">
        <v>1439266161</v>
      </c>
      <c r="M766" s="9">
        <f t="shared" si="57"/>
        <v>42227.173159722224</v>
      </c>
      <c r="N766" s="13">
        <f t="shared" si="58"/>
        <v>30</v>
      </c>
      <c r="O766" t="b">
        <v>0</v>
      </c>
      <c r="P766">
        <v>0</v>
      </c>
      <c r="Q766" s="8">
        <f t="shared" si="59"/>
        <v>0</v>
      </c>
      <c r="R766" t="b">
        <v>0</v>
      </c>
      <c r="S766" t="s">
        <v>8278</v>
      </c>
      <c r="T766" t="s">
        <v>8280</v>
      </c>
    </row>
    <row r="767" spans="1:20" ht="42.8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 s="9">
        <f t="shared" si="56"/>
        <v>41931.542638888888</v>
      </c>
      <c r="L767">
        <v>1411131684</v>
      </c>
      <c r="M767" s="9">
        <f t="shared" si="57"/>
        <v>41901.542638888888</v>
      </c>
      <c r="N767" s="13">
        <f t="shared" si="58"/>
        <v>30</v>
      </c>
      <c r="O767" t="b">
        <v>0</v>
      </c>
      <c r="P767">
        <v>44</v>
      </c>
      <c r="Q767" s="8">
        <f t="shared" si="59"/>
        <v>57.3</v>
      </c>
      <c r="R767" t="b">
        <v>0</v>
      </c>
      <c r="S767" t="s">
        <v>8278</v>
      </c>
      <c r="T767" t="s">
        <v>8280</v>
      </c>
    </row>
    <row r="768" spans="1:20" ht="42.8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 s="9">
        <f t="shared" si="56"/>
        <v>42051.783368055556</v>
      </c>
      <c r="L768">
        <v>1421520483</v>
      </c>
      <c r="M768" s="9">
        <f t="shared" si="57"/>
        <v>42021.783368055556</v>
      </c>
      <c r="N768" s="13">
        <f t="shared" si="58"/>
        <v>30</v>
      </c>
      <c r="O768" t="b">
        <v>0</v>
      </c>
      <c r="P768">
        <v>0</v>
      </c>
      <c r="Q768" s="8">
        <f t="shared" si="59"/>
        <v>0</v>
      </c>
      <c r="R768" t="b">
        <v>0</v>
      </c>
      <c r="S768" t="s">
        <v>8278</v>
      </c>
      <c r="T768" t="s">
        <v>8280</v>
      </c>
    </row>
    <row r="769" spans="1:20" ht="57.1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 s="9">
        <f t="shared" si="56"/>
        <v>42145.143634259264</v>
      </c>
      <c r="L769">
        <v>1429586810</v>
      </c>
      <c r="M769" s="9">
        <f t="shared" si="57"/>
        <v>42115.143634259264</v>
      </c>
      <c r="N769" s="13">
        <f t="shared" si="58"/>
        <v>30</v>
      </c>
      <c r="O769" t="b">
        <v>0</v>
      </c>
      <c r="P769">
        <v>3</v>
      </c>
      <c r="Q769" s="8">
        <f t="shared" si="59"/>
        <v>59</v>
      </c>
      <c r="R769" t="b">
        <v>0</v>
      </c>
      <c r="S769" t="s">
        <v>8278</v>
      </c>
      <c r="T769" t="s">
        <v>8280</v>
      </c>
    </row>
    <row r="770" spans="1:20" ht="42.8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>
        <f t="shared" ref="F770:F833" si="60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 s="9">
        <f t="shared" si="56"/>
        <v>41624.207060185188</v>
      </c>
      <c r="L770">
        <v>1384577890</v>
      </c>
      <c r="M770" s="9">
        <f t="shared" si="57"/>
        <v>41594.207060185188</v>
      </c>
      <c r="N770" s="13">
        <f t="shared" si="58"/>
        <v>30</v>
      </c>
      <c r="O770" t="b">
        <v>0</v>
      </c>
      <c r="P770">
        <v>0</v>
      </c>
      <c r="Q770" s="8">
        <f t="shared" si="59"/>
        <v>0</v>
      </c>
      <c r="R770" t="b">
        <v>0</v>
      </c>
      <c r="S770" t="s">
        <v>8278</v>
      </c>
      <c r="T770" t="s">
        <v>8280</v>
      </c>
    </row>
    <row r="771" spans="1:20" ht="57.1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>
        <f t="shared" si="60"/>
        <v>41</v>
      </c>
      <c r="G771" t="s">
        <v>8220</v>
      </c>
      <c r="H771" t="s">
        <v>8223</v>
      </c>
      <c r="I771" t="s">
        <v>8245</v>
      </c>
      <c r="J771">
        <v>1388102094</v>
      </c>
      <c r="K771" s="9">
        <f t="shared" ref="K771:K834" si="61">(((J771/60)/60)/24)+DATE(1970,1,1)</f>
        <v>41634.996458333335</v>
      </c>
      <c r="L771">
        <v>1385510094</v>
      </c>
      <c r="M771" s="9">
        <f t="shared" ref="M771:M834" si="62">(((L771/60)/60)/24)+DATE(1970,1,1)</f>
        <v>41604.996458333335</v>
      </c>
      <c r="N771" s="13">
        <f t="shared" ref="N771:N834" si="63">ROUND(K771-M771,0)</f>
        <v>30</v>
      </c>
      <c r="O771" t="b">
        <v>0</v>
      </c>
      <c r="P771">
        <v>52</v>
      </c>
      <c r="Q771" s="8">
        <f t="shared" ref="Q771:Q834" si="64">IFERROR(ROUND(E771/P771,2),0)</f>
        <v>31.85</v>
      </c>
      <c r="R771" t="b">
        <v>0</v>
      </c>
      <c r="S771" t="s">
        <v>8278</v>
      </c>
      <c r="T771" t="s">
        <v>8280</v>
      </c>
    </row>
    <row r="772" spans="1:20" ht="42.8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 s="9">
        <f t="shared" si="61"/>
        <v>41329.999641203707</v>
      </c>
      <c r="L772">
        <v>1358294369</v>
      </c>
      <c r="M772" s="9">
        <f t="shared" si="62"/>
        <v>41289.999641203707</v>
      </c>
      <c r="N772" s="13">
        <f t="shared" si="63"/>
        <v>40</v>
      </c>
      <c r="O772" t="b">
        <v>0</v>
      </c>
      <c r="P772">
        <v>0</v>
      </c>
      <c r="Q772" s="8">
        <f t="shared" si="64"/>
        <v>0</v>
      </c>
      <c r="R772" t="b">
        <v>0</v>
      </c>
      <c r="S772" t="s">
        <v>8278</v>
      </c>
      <c r="T772" t="s">
        <v>8280</v>
      </c>
    </row>
    <row r="773" spans="1:20" ht="42.8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 s="9">
        <f t="shared" si="61"/>
        <v>42399.824097222227</v>
      </c>
      <c r="L773">
        <v>1449863202</v>
      </c>
      <c r="M773" s="9">
        <f t="shared" si="62"/>
        <v>42349.824097222227</v>
      </c>
      <c r="N773" s="13">
        <f t="shared" si="63"/>
        <v>50</v>
      </c>
      <c r="O773" t="b">
        <v>0</v>
      </c>
      <c r="P773">
        <v>1</v>
      </c>
      <c r="Q773" s="8">
        <f t="shared" si="64"/>
        <v>10</v>
      </c>
      <c r="R773" t="b">
        <v>0</v>
      </c>
      <c r="S773" t="s">
        <v>8278</v>
      </c>
      <c r="T773" t="s">
        <v>8280</v>
      </c>
    </row>
    <row r="774" spans="1:20" ht="57.1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 s="9">
        <f t="shared" si="61"/>
        <v>40118.165972222225</v>
      </c>
      <c r="L774">
        <v>1252718519</v>
      </c>
      <c r="M774" s="9">
        <f t="shared" si="62"/>
        <v>40068.056932870371</v>
      </c>
      <c r="N774" s="13">
        <f t="shared" si="63"/>
        <v>50</v>
      </c>
      <c r="O774" t="b">
        <v>0</v>
      </c>
      <c r="P774">
        <v>1</v>
      </c>
      <c r="Q774" s="8">
        <f t="shared" si="64"/>
        <v>50</v>
      </c>
      <c r="R774" t="b">
        <v>0</v>
      </c>
      <c r="S774" t="s">
        <v>8278</v>
      </c>
      <c r="T774" t="s">
        <v>8280</v>
      </c>
    </row>
    <row r="775" spans="1:20" ht="42.8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 s="9">
        <f t="shared" si="61"/>
        <v>42134.959027777775</v>
      </c>
      <c r="L775">
        <v>1428341985</v>
      </c>
      <c r="M775" s="9">
        <f t="shared" si="62"/>
        <v>42100.735937499994</v>
      </c>
      <c r="N775" s="13">
        <f t="shared" si="63"/>
        <v>34</v>
      </c>
      <c r="O775" t="b">
        <v>0</v>
      </c>
      <c r="P775">
        <v>2</v>
      </c>
      <c r="Q775" s="8">
        <f t="shared" si="64"/>
        <v>16</v>
      </c>
      <c r="R775" t="b">
        <v>0</v>
      </c>
      <c r="S775" t="s">
        <v>8278</v>
      </c>
      <c r="T775" t="s">
        <v>8280</v>
      </c>
    </row>
    <row r="776" spans="1:20" ht="42.8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 s="9">
        <f t="shared" si="61"/>
        <v>41693.780300925922</v>
      </c>
      <c r="L776">
        <v>1390589018</v>
      </c>
      <c r="M776" s="9">
        <f t="shared" si="62"/>
        <v>41663.780300925922</v>
      </c>
      <c r="N776" s="13">
        <f t="shared" si="63"/>
        <v>30</v>
      </c>
      <c r="O776" t="b">
        <v>0</v>
      </c>
      <c r="P776">
        <v>9</v>
      </c>
      <c r="Q776" s="8">
        <f t="shared" si="64"/>
        <v>39</v>
      </c>
      <c r="R776" t="b">
        <v>0</v>
      </c>
      <c r="S776" t="s">
        <v>8278</v>
      </c>
      <c r="T776" t="s">
        <v>8280</v>
      </c>
    </row>
    <row r="777" spans="1:20" ht="42.8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 s="9">
        <f t="shared" si="61"/>
        <v>40893.060127314813</v>
      </c>
      <c r="L777">
        <v>1321406795</v>
      </c>
      <c r="M777" s="9">
        <f t="shared" si="62"/>
        <v>40863.060127314813</v>
      </c>
      <c r="N777" s="13">
        <f t="shared" si="63"/>
        <v>30</v>
      </c>
      <c r="O777" t="b">
        <v>0</v>
      </c>
      <c r="P777">
        <v>5</v>
      </c>
      <c r="Q777" s="8">
        <f t="shared" si="64"/>
        <v>34</v>
      </c>
      <c r="R777" t="b">
        <v>0</v>
      </c>
      <c r="S777" t="s">
        <v>8278</v>
      </c>
      <c r="T777" t="s">
        <v>8280</v>
      </c>
    </row>
    <row r="778" spans="1:20" ht="42.8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 s="9">
        <f t="shared" si="61"/>
        <v>42288.208333333328</v>
      </c>
      <c r="L778">
        <v>1441297645</v>
      </c>
      <c r="M778" s="9">
        <f t="shared" si="62"/>
        <v>42250.685706018514</v>
      </c>
      <c r="N778" s="13">
        <f t="shared" si="63"/>
        <v>38</v>
      </c>
      <c r="O778" t="b">
        <v>0</v>
      </c>
      <c r="P778">
        <v>57</v>
      </c>
      <c r="Q778" s="8">
        <f t="shared" si="64"/>
        <v>63.12</v>
      </c>
      <c r="R778" t="b">
        <v>0</v>
      </c>
      <c r="S778" t="s">
        <v>8278</v>
      </c>
      <c r="T778" t="s">
        <v>8280</v>
      </c>
    </row>
    <row r="779" spans="1:20" ht="42.8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 s="9">
        <f t="shared" si="61"/>
        <v>41486.981215277774</v>
      </c>
      <c r="L779">
        <v>1372721577</v>
      </c>
      <c r="M779" s="9">
        <f t="shared" si="62"/>
        <v>41456.981215277774</v>
      </c>
      <c r="N779" s="13">
        <f t="shared" si="63"/>
        <v>30</v>
      </c>
      <c r="O779" t="b">
        <v>0</v>
      </c>
      <c r="P779">
        <v>3</v>
      </c>
      <c r="Q779" s="8">
        <f t="shared" si="64"/>
        <v>7</v>
      </c>
      <c r="R779" t="b">
        <v>0</v>
      </c>
      <c r="S779" t="s">
        <v>8278</v>
      </c>
      <c r="T779" t="s">
        <v>8280</v>
      </c>
    </row>
    <row r="780" spans="1:20" ht="42.8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 s="9">
        <f t="shared" si="61"/>
        <v>41759.702314814815</v>
      </c>
      <c r="L780">
        <v>1396284680</v>
      </c>
      <c r="M780" s="9">
        <f t="shared" si="62"/>
        <v>41729.702314814815</v>
      </c>
      <c r="N780" s="13">
        <f t="shared" si="63"/>
        <v>30</v>
      </c>
      <c r="O780" t="b">
        <v>0</v>
      </c>
      <c r="P780">
        <v>1</v>
      </c>
      <c r="Q780" s="8">
        <f t="shared" si="64"/>
        <v>2</v>
      </c>
      <c r="R780" t="b">
        <v>0</v>
      </c>
      <c r="S780" t="s">
        <v>8278</v>
      </c>
      <c r="T780" t="s">
        <v>8280</v>
      </c>
    </row>
    <row r="781" spans="1:20" ht="57.1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 s="9">
        <f t="shared" si="61"/>
        <v>40466.166666666664</v>
      </c>
      <c r="L781">
        <v>1284567905</v>
      </c>
      <c r="M781" s="9">
        <f t="shared" si="62"/>
        <v>40436.68408564815</v>
      </c>
      <c r="N781" s="13">
        <f t="shared" si="63"/>
        <v>29</v>
      </c>
      <c r="O781" t="b">
        <v>0</v>
      </c>
      <c r="P781">
        <v>6</v>
      </c>
      <c r="Q781" s="8">
        <f t="shared" si="64"/>
        <v>66.67</v>
      </c>
      <c r="R781" t="b">
        <v>0</v>
      </c>
      <c r="S781" t="s">
        <v>8278</v>
      </c>
      <c r="T781" t="s">
        <v>8280</v>
      </c>
    </row>
    <row r="782" spans="1:20" ht="42.8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 s="9">
        <f t="shared" si="61"/>
        <v>40666.673900462964</v>
      </c>
      <c r="L782">
        <v>1301847025</v>
      </c>
      <c r="M782" s="9">
        <f t="shared" si="62"/>
        <v>40636.673900462964</v>
      </c>
      <c r="N782" s="13">
        <f t="shared" si="63"/>
        <v>30</v>
      </c>
      <c r="O782" t="b">
        <v>0</v>
      </c>
      <c r="P782">
        <v>27</v>
      </c>
      <c r="Q782" s="8">
        <f t="shared" si="64"/>
        <v>38.520000000000003</v>
      </c>
      <c r="R782" t="b">
        <v>1</v>
      </c>
      <c r="S782" t="s">
        <v>8281</v>
      </c>
      <c r="T782" t="s">
        <v>8282</v>
      </c>
    </row>
    <row r="783" spans="1:20" ht="42.8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 s="9">
        <f t="shared" si="61"/>
        <v>41433.000856481485</v>
      </c>
      <c r="L783">
        <v>1368057674</v>
      </c>
      <c r="M783" s="9">
        <f t="shared" si="62"/>
        <v>41403.000856481485</v>
      </c>
      <c r="N783" s="13">
        <f t="shared" si="63"/>
        <v>30</v>
      </c>
      <c r="O783" t="b">
        <v>0</v>
      </c>
      <c r="P783">
        <v>25</v>
      </c>
      <c r="Q783" s="8">
        <f t="shared" si="64"/>
        <v>42.61</v>
      </c>
      <c r="R783" t="b">
        <v>1</v>
      </c>
      <c r="S783" t="s">
        <v>8281</v>
      </c>
      <c r="T783" t="s">
        <v>8282</v>
      </c>
    </row>
    <row r="784" spans="1:20" ht="42.8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 s="9">
        <f t="shared" si="61"/>
        <v>41146.758125</v>
      </c>
      <c r="L784">
        <v>1343326302</v>
      </c>
      <c r="M784" s="9">
        <f t="shared" si="62"/>
        <v>41116.758125</v>
      </c>
      <c r="N784" s="13">
        <f t="shared" si="63"/>
        <v>30</v>
      </c>
      <c r="O784" t="b">
        <v>0</v>
      </c>
      <c r="P784">
        <v>14</v>
      </c>
      <c r="Q784" s="8">
        <f t="shared" si="64"/>
        <v>50</v>
      </c>
      <c r="R784" t="b">
        <v>1</v>
      </c>
      <c r="S784" t="s">
        <v>8281</v>
      </c>
      <c r="T784" t="s">
        <v>8282</v>
      </c>
    </row>
    <row r="785" spans="1:20" ht="42.8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 s="9">
        <f t="shared" si="61"/>
        <v>41026.916666666664</v>
      </c>
      <c r="L785">
        <v>1332182049</v>
      </c>
      <c r="M785" s="9">
        <f t="shared" si="62"/>
        <v>40987.773715277777</v>
      </c>
      <c r="N785" s="13">
        <f t="shared" si="63"/>
        <v>39</v>
      </c>
      <c r="O785" t="b">
        <v>0</v>
      </c>
      <c r="P785">
        <v>35</v>
      </c>
      <c r="Q785" s="8">
        <f t="shared" si="64"/>
        <v>63.49</v>
      </c>
      <c r="R785" t="b">
        <v>1</v>
      </c>
      <c r="S785" t="s">
        <v>8281</v>
      </c>
      <c r="T785" t="s">
        <v>8282</v>
      </c>
    </row>
    <row r="786" spans="1:20" ht="42.8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 s="9">
        <f t="shared" si="61"/>
        <v>41715.107858796298</v>
      </c>
      <c r="L786">
        <v>1391571319</v>
      </c>
      <c r="M786" s="9">
        <f t="shared" si="62"/>
        <v>41675.149525462963</v>
      </c>
      <c r="N786" s="13">
        <f t="shared" si="63"/>
        <v>40</v>
      </c>
      <c r="O786" t="b">
        <v>0</v>
      </c>
      <c r="P786">
        <v>10</v>
      </c>
      <c r="Q786" s="8">
        <f t="shared" si="64"/>
        <v>102.5</v>
      </c>
      <c r="R786" t="b">
        <v>1</v>
      </c>
      <c r="S786" t="s">
        <v>8281</v>
      </c>
      <c r="T786" t="s">
        <v>8282</v>
      </c>
    </row>
    <row r="787" spans="1:20" ht="42.8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 s="9">
        <f t="shared" si="61"/>
        <v>41333.593923611108</v>
      </c>
      <c r="L787">
        <v>1359468915</v>
      </c>
      <c r="M787" s="9">
        <f t="shared" si="62"/>
        <v>41303.593923611108</v>
      </c>
      <c r="N787" s="13">
        <f t="shared" si="63"/>
        <v>30</v>
      </c>
      <c r="O787" t="b">
        <v>0</v>
      </c>
      <c r="P787">
        <v>29</v>
      </c>
      <c r="Q787" s="8">
        <f t="shared" si="64"/>
        <v>31.14</v>
      </c>
      <c r="R787" t="b">
        <v>1</v>
      </c>
      <c r="S787" t="s">
        <v>8281</v>
      </c>
      <c r="T787" t="s">
        <v>8282</v>
      </c>
    </row>
    <row r="788" spans="1:20" ht="42.8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 s="9">
        <f t="shared" si="61"/>
        <v>41040.657638888886</v>
      </c>
      <c r="L788">
        <v>1331774434</v>
      </c>
      <c r="M788" s="9">
        <f t="shared" si="62"/>
        <v>40983.055949074071</v>
      </c>
      <c r="N788" s="13">
        <f t="shared" si="63"/>
        <v>58</v>
      </c>
      <c r="O788" t="b">
        <v>0</v>
      </c>
      <c r="P788">
        <v>44</v>
      </c>
      <c r="Q788" s="8">
        <f t="shared" si="64"/>
        <v>162.27000000000001</v>
      </c>
      <c r="R788" t="b">
        <v>1</v>
      </c>
      <c r="S788" t="s">
        <v>8281</v>
      </c>
      <c r="T788" t="s">
        <v>8282</v>
      </c>
    </row>
    <row r="789" spans="1:20" ht="42.8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 s="9">
        <f t="shared" si="61"/>
        <v>41579.627615740741</v>
      </c>
      <c r="L789">
        <v>1380726226</v>
      </c>
      <c r="M789" s="9">
        <f t="shared" si="62"/>
        <v>41549.627615740741</v>
      </c>
      <c r="N789" s="13">
        <f t="shared" si="63"/>
        <v>30</v>
      </c>
      <c r="O789" t="b">
        <v>0</v>
      </c>
      <c r="P789">
        <v>17</v>
      </c>
      <c r="Q789" s="8">
        <f t="shared" si="64"/>
        <v>80.59</v>
      </c>
      <c r="R789" t="b">
        <v>1</v>
      </c>
      <c r="S789" t="s">
        <v>8281</v>
      </c>
      <c r="T789" t="s">
        <v>8282</v>
      </c>
    </row>
    <row r="790" spans="1:20" ht="42.8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 s="9">
        <f t="shared" si="61"/>
        <v>41097.165972222225</v>
      </c>
      <c r="L790">
        <v>1338336588</v>
      </c>
      <c r="M790" s="9">
        <f t="shared" si="62"/>
        <v>41059.006805555553</v>
      </c>
      <c r="N790" s="13">
        <f t="shared" si="63"/>
        <v>38</v>
      </c>
      <c r="O790" t="b">
        <v>0</v>
      </c>
      <c r="P790">
        <v>34</v>
      </c>
      <c r="Q790" s="8">
        <f t="shared" si="64"/>
        <v>59.85</v>
      </c>
      <c r="R790" t="b">
        <v>1</v>
      </c>
      <c r="S790" t="s">
        <v>8281</v>
      </c>
      <c r="T790" t="s">
        <v>8282</v>
      </c>
    </row>
    <row r="791" spans="1:20" ht="42.8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 s="9">
        <f t="shared" si="61"/>
        <v>41295.332638888889</v>
      </c>
      <c r="L791">
        <v>1357187280</v>
      </c>
      <c r="M791" s="9">
        <f t="shared" si="62"/>
        <v>41277.186111111114</v>
      </c>
      <c r="N791" s="13">
        <f t="shared" si="63"/>
        <v>18</v>
      </c>
      <c r="O791" t="b">
        <v>0</v>
      </c>
      <c r="P791">
        <v>14</v>
      </c>
      <c r="Q791" s="8">
        <f t="shared" si="64"/>
        <v>132.86000000000001</v>
      </c>
      <c r="R791" t="b">
        <v>1</v>
      </c>
      <c r="S791" t="s">
        <v>8281</v>
      </c>
      <c r="T791" t="s">
        <v>8282</v>
      </c>
    </row>
    <row r="792" spans="1:20" ht="42.8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 s="9">
        <f t="shared" si="61"/>
        <v>41306.047905092593</v>
      </c>
      <c r="L792">
        <v>1357088939</v>
      </c>
      <c r="M792" s="9">
        <f t="shared" si="62"/>
        <v>41276.047905092593</v>
      </c>
      <c r="N792" s="13">
        <f t="shared" si="63"/>
        <v>30</v>
      </c>
      <c r="O792" t="b">
        <v>0</v>
      </c>
      <c r="P792">
        <v>156</v>
      </c>
      <c r="Q792" s="8">
        <f t="shared" si="64"/>
        <v>92.55</v>
      </c>
      <c r="R792" t="b">
        <v>1</v>
      </c>
      <c r="S792" t="s">
        <v>8281</v>
      </c>
      <c r="T792" t="s">
        <v>8282</v>
      </c>
    </row>
    <row r="793" spans="1:20" ht="42.8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 s="9">
        <f t="shared" si="61"/>
        <v>41591.249305555553</v>
      </c>
      <c r="L793">
        <v>1381430646</v>
      </c>
      <c r="M793" s="9">
        <f t="shared" si="62"/>
        <v>41557.780624999999</v>
      </c>
      <c r="N793" s="13">
        <f t="shared" si="63"/>
        <v>33</v>
      </c>
      <c r="O793" t="b">
        <v>0</v>
      </c>
      <c r="P793">
        <v>128</v>
      </c>
      <c r="Q793" s="8">
        <f t="shared" si="64"/>
        <v>60.86</v>
      </c>
      <c r="R793" t="b">
        <v>1</v>
      </c>
      <c r="S793" t="s">
        <v>8281</v>
      </c>
      <c r="T793" t="s">
        <v>8282</v>
      </c>
    </row>
    <row r="794" spans="1:20" ht="28.55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 s="9">
        <f t="shared" si="61"/>
        <v>41585.915312500001</v>
      </c>
      <c r="L794">
        <v>1381265883</v>
      </c>
      <c r="M794" s="9">
        <f t="shared" si="62"/>
        <v>41555.873645833337</v>
      </c>
      <c r="N794" s="13">
        <f t="shared" si="63"/>
        <v>30</v>
      </c>
      <c r="O794" t="b">
        <v>0</v>
      </c>
      <c r="P794">
        <v>60</v>
      </c>
      <c r="Q794" s="8">
        <f t="shared" si="64"/>
        <v>41.85</v>
      </c>
      <c r="R794" t="b">
        <v>1</v>
      </c>
      <c r="S794" t="s">
        <v>8281</v>
      </c>
      <c r="T794" t="s">
        <v>8282</v>
      </c>
    </row>
    <row r="795" spans="1:20" ht="42.8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 s="9">
        <f t="shared" si="61"/>
        <v>41458.207638888889</v>
      </c>
      <c r="L795">
        <v>1371491244</v>
      </c>
      <c r="M795" s="9">
        <f t="shared" si="62"/>
        <v>41442.741249999999</v>
      </c>
      <c r="N795" s="13">
        <f t="shared" si="63"/>
        <v>15</v>
      </c>
      <c r="O795" t="b">
        <v>0</v>
      </c>
      <c r="P795">
        <v>32</v>
      </c>
      <c r="Q795" s="8">
        <f t="shared" si="64"/>
        <v>88.33</v>
      </c>
      <c r="R795" t="b">
        <v>1</v>
      </c>
      <c r="S795" t="s">
        <v>8281</v>
      </c>
      <c r="T795" t="s">
        <v>8282</v>
      </c>
    </row>
    <row r="796" spans="1:20" ht="42.8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 s="9">
        <f t="shared" si="61"/>
        <v>40791.712500000001</v>
      </c>
      <c r="L796">
        <v>1310438737</v>
      </c>
      <c r="M796" s="9">
        <f t="shared" si="62"/>
        <v>40736.115011574075</v>
      </c>
      <c r="N796" s="13">
        <f t="shared" si="63"/>
        <v>56</v>
      </c>
      <c r="O796" t="b">
        <v>0</v>
      </c>
      <c r="P796">
        <v>53</v>
      </c>
      <c r="Q796" s="8">
        <f t="shared" si="64"/>
        <v>158.96</v>
      </c>
      <c r="R796" t="b">
        <v>1</v>
      </c>
      <c r="S796" t="s">
        <v>8281</v>
      </c>
      <c r="T796" t="s">
        <v>8282</v>
      </c>
    </row>
    <row r="797" spans="1:20" ht="42.8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 s="9">
        <f t="shared" si="61"/>
        <v>41006.207638888889</v>
      </c>
      <c r="L797">
        <v>1330094566</v>
      </c>
      <c r="M797" s="9">
        <f t="shared" si="62"/>
        <v>40963.613032407404</v>
      </c>
      <c r="N797" s="13">
        <f t="shared" si="63"/>
        <v>43</v>
      </c>
      <c r="O797" t="b">
        <v>0</v>
      </c>
      <c r="P797">
        <v>184</v>
      </c>
      <c r="Q797" s="8">
        <f t="shared" si="64"/>
        <v>85.05</v>
      </c>
      <c r="R797" t="b">
        <v>1</v>
      </c>
      <c r="S797" t="s">
        <v>8281</v>
      </c>
      <c r="T797" t="s">
        <v>8282</v>
      </c>
    </row>
    <row r="798" spans="1:20" ht="57.1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 s="9">
        <f t="shared" si="61"/>
        <v>41532.881944444445</v>
      </c>
      <c r="L798">
        <v>1376687485</v>
      </c>
      <c r="M798" s="9">
        <f t="shared" si="62"/>
        <v>41502.882928240739</v>
      </c>
      <c r="N798" s="13">
        <f t="shared" si="63"/>
        <v>30</v>
      </c>
      <c r="O798" t="b">
        <v>0</v>
      </c>
      <c r="P798">
        <v>90</v>
      </c>
      <c r="Q798" s="8">
        <f t="shared" si="64"/>
        <v>112.61</v>
      </c>
      <c r="R798" t="b">
        <v>1</v>
      </c>
      <c r="S798" t="s">
        <v>8281</v>
      </c>
      <c r="T798" t="s">
        <v>8282</v>
      </c>
    </row>
    <row r="799" spans="1:20" ht="42.8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 s="9">
        <f t="shared" si="61"/>
        <v>41028.166666666664</v>
      </c>
      <c r="L799">
        <v>1332978688</v>
      </c>
      <c r="M799" s="9">
        <f t="shared" si="62"/>
        <v>40996.994074074071</v>
      </c>
      <c r="N799" s="13">
        <f t="shared" si="63"/>
        <v>31</v>
      </c>
      <c r="O799" t="b">
        <v>0</v>
      </c>
      <c r="P799">
        <v>71</v>
      </c>
      <c r="Q799" s="8">
        <f t="shared" si="64"/>
        <v>45.44</v>
      </c>
      <c r="R799" t="b">
        <v>1</v>
      </c>
      <c r="S799" t="s">
        <v>8281</v>
      </c>
      <c r="T799" t="s">
        <v>8282</v>
      </c>
    </row>
    <row r="800" spans="1:20" ht="42.8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 s="9">
        <f t="shared" si="61"/>
        <v>41912.590127314819</v>
      </c>
      <c r="L800">
        <v>1409494187</v>
      </c>
      <c r="M800" s="9">
        <f t="shared" si="62"/>
        <v>41882.590127314819</v>
      </c>
      <c r="N800" s="13">
        <f t="shared" si="63"/>
        <v>30</v>
      </c>
      <c r="O800" t="b">
        <v>0</v>
      </c>
      <c r="P800">
        <v>87</v>
      </c>
      <c r="Q800" s="8">
        <f t="shared" si="64"/>
        <v>46.22</v>
      </c>
      <c r="R800" t="b">
        <v>1</v>
      </c>
      <c r="S800" t="s">
        <v>8281</v>
      </c>
      <c r="T800" t="s">
        <v>8282</v>
      </c>
    </row>
    <row r="801" spans="1:20" ht="42.8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 s="9">
        <f t="shared" si="61"/>
        <v>41026.667199074072</v>
      </c>
      <c r="L801">
        <v>1332950446</v>
      </c>
      <c r="M801" s="9">
        <f t="shared" si="62"/>
        <v>40996.667199074072</v>
      </c>
      <c r="N801" s="13">
        <f t="shared" si="63"/>
        <v>30</v>
      </c>
      <c r="O801" t="b">
        <v>0</v>
      </c>
      <c r="P801">
        <v>28</v>
      </c>
      <c r="Q801" s="8">
        <f t="shared" si="64"/>
        <v>178.61</v>
      </c>
      <c r="R801" t="b">
        <v>1</v>
      </c>
      <c r="S801" t="s">
        <v>8281</v>
      </c>
      <c r="T801" t="s">
        <v>8282</v>
      </c>
    </row>
    <row r="802" spans="1:20" ht="42.8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 s="9">
        <f t="shared" si="61"/>
        <v>41893.433495370373</v>
      </c>
      <c r="L802">
        <v>1407839054</v>
      </c>
      <c r="M802" s="9">
        <f t="shared" si="62"/>
        <v>41863.433495370373</v>
      </c>
      <c r="N802" s="13">
        <f t="shared" si="63"/>
        <v>30</v>
      </c>
      <c r="O802" t="b">
        <v>0</v>
      </c>
      <c r="P802">
        <v>56</v>
      </c>
      <c r="Q802" s="8">
        <f t="shared" si="64"/>
        <v>40.75</v>
      </c>
      <c r="R802" t="b">
        <v>1</v>
      </c>
      <c r="S802" t="s">
        <v>8281</v>
      </c>
      <c r="T802" t="s">
        <v>8282</v>
      </c>
    </row>
    <row r="803" spans="1:20" ht="42.8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 s="9">
        <f t="shared" si="61"/>
        <v>40725.795370370368</v>
      </c>
      <c r="L803">
        <v>1306955120</v>
      </c>
      <c r="M803" s="9">
        <f t="shared" si="62"/>
        <v>40695.795370370368</v>
      </c>
      <c r="N803" s="13">
        <f t="shared" si="63"/>
        <v>30</v>
      </c>
      <c r="O803" t="b">
        <v>0</v>
      </c>
      <c r="P803">
        <v>51</v>
      </c>
      <c r="Q803" s="8">
        <f t="shared" si="64"/>
        <v>43.73</v>
      </c>
      <c r="R803" t="b">
        <v>1</v>
      </c>
      <c r="S803" t="s">
        <v>8281</v>
      </c>
      <c r="T803" t="s">
        <v>8282</v>
      </c>
    </row>
    <row r="804" spans="1:20" ht="57.1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 s="9">
        <f t="shared" si="61"/>
        <v>41169.170138888891</v>
      </c>
      <c r="L804">
        <v>1343867524</v>
      </c>
      <c r="M804" s="9">
        <f t="shared" si="62"/>
        <v>41123.022268518522</v>
      </c>
      <c r="N804" s="13">
        <f t="shared" si="63"/>
        <v>46</v>
      </c>
      <c r="O804" t="b">
        <v>0</v>
      </c>
      <c r="P804">
        <v>75</v>
      </c>
      <c r="Q804" s="8">
        <f t="shared" si="64"/>
        <v>81.069999999999993</v>
      </c>
      <c r="R804" t="b">
        <v>1</v>
      </c>
      <c r="S804" t="s">
        <v>8281</v>
      </c>
      <c r="T804" t="s">
        <v>8282</v>
      </c>
    </row>
    <row r="805" spans="1:20" ht="42.8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 s="9">
        <f t="shared" si="61"/>
        <v>40692.041666666664</v>
      </c>
      <c r="L805">
        <v>1304376478</v>
      </c>
      <c r="M805" s="9">
        <f t="shared" si="62"/>
        <v>40665.949976851851</v>
      </c>
      <c r="N805" s="13">
        <f t="shared" si="63"/>
        <v>26</v>
      </c>
      <c r="O805" t="b">
        <v>0</v>
      </c>
      <c r="P805">
        <v>38</v>
      </c>
      <c r="Q805" s="8">
        <f t="shared" si="64"/>
        <v>74.61</v>
      </c>
      <c r="R805" t="b">
        <v>1</v>
      </c>
      <c r="S805" t="s">
        <v>8281</v>
      </c>
      <c r="T805" t="s">
        <v>8282</v>
      </c>
    </row>
    <row r="806" spans="1:20" ht="42.8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 s="9">
        <f t="shared" si="61"/>
        <v>40747.165972222225</v>
      </c>
      <c r="L806">
        <v>1309919526</v>
      </c>
      <c r="M806" s="9">
        <f t="shared" si="62"/>
        <v>40730.105625000004</v>
      </c>
      <c r="N806" s="13">
        <f t="shared" si="63"/>
        <v>17</v>
      </c>
      <c r="O806" t="b">
        <v>0</v>
      </c>
      <c r="P806">
        <v>18</v>
      </c>
      <c r="Q806" s="8">
        <f t="shared" si="64"/>
        <v>305.56</v>
      </c>
      <c r="R806" t="b">
        <v>1</v>
      </c>
      <c r="S806" t="s">
        <v>8281</v>
      </c>
      <c r="T806" t="s">
        <v>8282</v>
      </c>
    </row>
    <row r="807" spans="1:20" ht="42.8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 s="9">
        <f t="shared" si="61"/>
        <v>40740.958333333336</v>
      </c>
      <c r="L807">
        <v>1306525512</v>
      </c>
      <c r="M807" s="9">
        <f t="shared" si="62"/>
        <v>40690.823055555556</v>
      </c>
      <c r="N807" s="13">
        <f t="shared" si="63"/>
        <v>50</v>
      </c>
      <c r="O807" t="b">
        <v>0</v>
      </c>
      <c r="P807">
        <v>54</v>
      </c>
      <c r="Q807" s="8">
        <f t="shared" si="64"/>
        <v>58.33</v>
      </c>
      <c r="R807" t="b">
        <v>1</v>
      </c>
      <c r="S807" t="s">
        <v>8281</v>
      </c>
      <c r="T807" t="s">
        <v>8282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 s="9">
        <f t="shared" si="61"/>
        <v>40793.691423611112</v>
      </c>
      <c r="L808">
        <v>1312821339</v>
      </c>
      <c r="M808" s="9">
        <f t="shared" si="62"/>
        <v>40763.691423611112</v>
      </c>
      <c r="N808" s="13">
        <f t="shared" si="63"/>
        <v>30</v>
      </c>
      <c r="O808" t="b">
        <v>0</v>
      </c>
      <c r="P808">
        <v>71</v>
      </c>
      <c r="Q808" s="8">
        <f t="shared" si="64"/>
        <v>117.68</v>
      </c>
      <c r="R808" t="b">
        <v>1</v>
      </c>
      <c r="S808" t="s">
        <v>8281</v>
      </c>
      <c r="T808" t="s">
        <v>8282</v>
      </c>
    </row>
    <row r="809" spans="1:20" ht="28.55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 s="9">
        <f t="shared" si="61"/>
        <v>42795.083333333328</v>
      </c>
      <c r="L809">
        <v>1485270311</v>
      </c>
      <c r="M809" s="9">
        <f t="shared" si="62"/>
        <v>42759.628599537042</v>
      </c>
      <c r="N809" s="13">
        <f t="shared" si="63"/>
        <v>35</v>
      </c>
      <c r="O809" t="b">
        <v>0</v>
      </c>
      <c r="P809">
        <v>57</v>
      </c>
      <c r="Q809" s="8">
        <f t="shared" si="64"/>
        <v>73.77</v>
      </c>
      <c r="R809" t="b">
        <v>1</v>
      </c>
      <c r="S809" t="s">
        <v>8281</v>
      </c>
      <c r="T809" t="s">
        <v>8282</v>
      </c>
    </row>
    <row r="810" spans="1:20" ht="42.8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 s="9">
        <f t="shared" si="61"/>
        <v>41995.207638888889</v>
      </c>
      <c r="L810">
        <v>1416363886</v>
      </c>
      <c r="M810" s="9">
        <f t="shared" si="62"/>
        <v>41962.100532407407</v>
      </c>
      <c r="N810" s="13">
        <f t="shared" si="63"/>
        <v>33</v>
      </c>
      <c r="O810" t="b">
        <v>0</v>
      </c>
      <c r="P810">
        <v>43</v>
      </c>
      <c r="Q810" s="8">
        <f t="shared" si="64"/>
        <v>104.65</v>
      </c>
      <c r="R810" t="b">
        <v>1</v>
      </c>
      <c r="S810" t="s">
        <v>8281</v>
      </c>
      <c r="T810" t="s">
        <v>8282</v>
      </c>
    </row>
    <row r="811" spans="1:20" ht="42.8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 s="9">
        <f t="shared" si="61"/>
        <v>41658.833680555559</v>
      </c>
      <c r="L811">
        <v>1387569630</v>
      </c>
      <c r="M811" s="9">
        <f t="shared" si="62"/>
        <v>41628.833680555559</v>
      </c>
      <c r="N811" s="13">
        <f t="shared" si="63"/>
        <v>30</v>
      </c>
      <c r="O811" t="b">
        <v>0</v>
      </c>
      <c r="P811">
        <v>52</v>
      </c>
      <c r="Q811" s="8">
        <f t="shared" si="64"/>
        <v>79.83</v>
      </c>
      <c r="R811" t="b">
        <v>1</v>
      </c>
      <c r="S811" t="s">
        <v>8281</v>
      </c>
      <c r="T811" t="s">
        <v>8282</v>
      </c>
    </row>
    <row r="812" spans="1:20" ht="42.8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 s="9">
        <f t="shared" si="61"/>
        <v>41153.056273148148</v>
      </c>
      <c r="L812">
        <v>1343870462</v>
      </c>
      <c r="M812" s="9">
        <f t="shared" si="62"/>
        <v>41123.056273148148</v>
      </c>
      <c r="N812" s="13">
        <f t="shared" si="63"/>
        <v>30</v>
      </c>
      <c r="O812" t="b">
        <v>0</v>
      </c>
      <c r="P812">
        <v>27</v>
      </c>
      <c r="Q812" s="8">
        <f t="shared" si="64"/>
        <v>58.33</v>
      </c>
      <c r="R812" t="b">
        <v>1</v>
      </c>
      <c r="S812" t="s">
        <v>8281</v>
      </c>
      <c r="T812" t="s">
        <v>8282</v>
      </c>
    </row>
    <row r="813" spans="1:20" ht="28.5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 s="9">
        <f t="shared" si="61"/>
        <v>41465.702777777777</v>
      </c>
      <c r="L813">
        <v>1371569202</v>
      </c>
      <c r="M813" s="9">
        <f t="shared" si="62"/>
        <v>41443.643541666665</v>
      </c>
      <c r="N813" s="13">
        <f t="shared" si="63"/>
        <v>22</v>
      </c>
      <c r="O813" t="b">
        <v>0</v>
      </c>
      <c r="P813">
        <v>12</v>
      </c>
      <c r="Q813" s="8">
        <f t="shared" si="64"/>
        <v>86.67</v>
      </c>
      <c r="R813" t="b">
        <v>1</v>
      </c>
      <c r="S813" t="s">
        <v>8281</v>
      </c>
      <c r="T813" t="s">
        <v>8282</v>
      </c>
    </row>
    <row r="814" spans="1:20" ht="42.8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 s="9">
        <f t="shared" si="61"/>
        <v>41334.581944444442</v>
      </c>
      <c r="L814">
        <v>1357604752</v>
      </c>
      <c r="M814" s="9">
        <f t="shared" si="62"/>
        <v>41282.017962962964</v>
      </c>
      <c r="N814" s="13">
        <f t="shared" si="63"/>
        <v>53</v>
      </c>
      <c r="O814" t="b">
        <v>0</v>
      </c>
      <c r="P814">
        <v>33</v>
      </c>
      <c r="Q814" s="8">
        <f t="shared" si="64"/>
        <v>27.61</v>
      </c>
      <c r="R814" t="b">
        <v>1</v>
      </c>
      <c r="S814" t="s">
        <v>8281</v>
      </c>
      <c r="T814" t="s">
        <v>8282</v>
      </c>
    </row>
    <row r="815" spans="1:20" ht="28.55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 s="9">
        <f t="shared" si="61"/>
        <v>41110.960243055553</v>
      </c>
      <c r="L815">
        <v>1340233365</v>
      </c>
      <c r="M815" s="9">
        <f t="shared" si="62"/>
        <v>41080.960243055553</v>
      </c>
      <c r="N815" s="13">
        <f t="shared" si="63"/>
        <v>30</v>
      </c>
      <c r="O815" t="b">
        <v>0</v>
      </c>
      <c r="P815">
        <v>96</v>
      </c>
      <c r="Q815" s="8">
        <f t="shared" si="64"/>
        <v>25</v>
      </c>
      <c r="R815" t="b">
        <v>1</v>
      </c>
      <c r="S815" t="s">
        <v>8281</v>
      </c>
      <c r="T815" t="s">
        <v>8282</v>
      </c>
    </row>
    <row r="816" spans="1:20" ht="42.8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 s="9">
        <f t="shared" si="61"/>
        <v>40694.75277777778</v>
      </c>
      <c r="L816">
        <v>1305568201</v>
      </c>
      <c r="M816" s="9">
        <f t="shared" si="62"/>
        <v>40679.743067129632</v>
      </c>
      <c r="N816" s="13">
        <f t="shared" si="63"/>
        <v>15</v>
      </c>
      <c r="O816" t="b">
        <v>0</v>
      </c>
      <c r="P816">
        <v>28</v>
      </c>
      <c r="Q816" s="8">
        <f t="shared" si="64"/>
        <v>45.46</v>
      </c>
      <c r="R816" t="b">
        <v>1</v>
      </c>
      <c r="S816" t="s">
        <v>8281</v>
      </c>
      <c r="T816" t="s">
        <v>8282</v>
      </c>
    </row>
    <row r="817" spans="1:20" ht="28.55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 s="9">
        <f t="shared" si="61"/>
        <v>41944.917858796296</v>
      </c>
      <c r="L817">
        <v>1412287303</v>
      </c>
      <c r="M817" s="9">
        <f t="shared" si="62"/>
        <v>41914.917858796296</v>
      </c>
      <c r="N817" s="13">
        <f t="shared" si="63"/>
        <v>30</v>
      </c>
      <c r="O817" t="b">
        <v>0</v>
      </c>
      <c r="P817">
        <v>43</v>
      </c>
      <c r="Q817" s="8">
        <f t="shared" si="64"/>
        <v>99.53</v>
      </c>
      <c r="R817" t="b">
        <v>1</v>
      </c>
      <c r="S817" t="s">
        <v>8281</v>
      </c>
      <c r="T817" t="s">
        <v>8282</v>
      </c>
    </row>
    <row r="818" spans="1:20" ht="28.5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 s="9">
        <f t="shared" si="61"/>
        <v>41373.270833333336</v>
      </c>
      <c r="L818">
        <v>1362776043</v>
      </c>
      <c r="M818" s="9">
        <f t="shared" si="62"/>
        <v>41341.870868055557</v>
      </c>
      <c r="N818" s="13">
        <f t="shared" si="63"/>
        <v>31</v>
      </c>
      <c r="O818" t="b">
        <v>0</v>
      </c>
      <c r="P818">
        <v>205</v>
      </c>
      <c r="Q818" s="8">
        <f t="shared" si="64"/>
        <v>39.31</v>
      </c>
      <c r="R818" t="b">
        <v>1</v>
      </c>
      <c r="S818" t="s">
        <v>8281</v>
      </c>
      <c r="T818" t="s">
        <v>8282</v>
      </c>
    </row>
    <row r="819" spans="1:20" ht="42.8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 s="9">
        <f t="shared" si="61"/>
        <v>40979.207638888889</v>
      </c>
      <c r="L819">
        <v>1326810211</v>
      </c>
      <c r="M819" s="9">
        <f t="shared" si="62"/>
        <v>40925.599664351852</v>
      </c>
      <c r="N819" s="13">
        <f t="shared" si="63"/>
        <v>54</v>
      </c>
      <c r="O819" t="b">
        <v>0</v>
      </c>
      <c r="P819">
        <v>23</v>
      </c>
      <c r="Q819" s="8">
        <f t="shared" si="64"/>
        <v>89.42</v>
      </c>
      <c r="R819" t="b">
        <v>1</v>
      </c>
      <c r="S819" t="s">
        <v>8281</v>
      </c>
      <c r="T819" t="s">
        <v>8282</v>
      </c>
    </row>
    <row r="820" spans="1:20" ht="42.8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 s="9">
        <f t="shared" si="61"/>
        <v>41128.709027777775</v>
      </c>
      <c r="L820">
        <v>1343682681</v>
      </c>
      <c r="M820" s="9">
        <f t="shared" si="62"/>
        <v>41120.882881944446</v>
      </c>
      <c r="N820" s="13">
        <f t="shared" si="63"/>
        <v>8</v>
      </c>
      <c r="O820" t="b">
        <v>0</v>
      </c>
      <c r="P820">
        <v>19</v>
      </c>
      <c r="Q820" s="8">
        <f t="shared" si="64"/>
        <v>28.68</v>
      </c>
      <c r="R820" t="b">
        <v>1</v>
      </c>
      <c r="S820" t="s">
        <v>8281</v>
      </c>
      <c r="T820" t="s">
        <v>8282</v>
      </c>
    </row>
    <row r="821" spans="1:20" ht="28.55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 s="9">
        <f t="shared" si="61"/>
        <v>41629.197222222225</v>
      </c>
      <c r="L821">
        <v>1386806254</v>
      </c>
      <c r="M821" s="9">
        <f t="shared" si="62"/>
        <v>41619.998310185183</v>
      </c>
      <c r="N821" s="13">
        <f t="shared" si="63"/>
        <v>9</v>
      </c>
      <c r="O821" t="b">
        <v>0</v>
      </c>
      <c r="P821">
        <v>14</v>
      </c>
      <c r="Q821" s="8">
        <f t="shared" si="64"/>
        <v>31.07</v>
      </c>
      <c r="R821" t="b">
        <v>1</v>
      </c>
      <c r="S821" t="s">
        <v>8281</v>
      </c>
      <c r="T821" t="s">
        <v>8282</v>
      </c>
    </row>
    <row r="822" spans="1:20" ht="42.8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 s="9">
        <f t="shared" si="61"/>
        <v>41799.208333333336</v>
      </c>
      <c r="L822">
        <v>1399666342</v>
      </c>
      <c r="M822" s="9">
        <f t="shared" si="62"/>
        <v>41768.841921296298</v>
      </c>
      <c r="N822" s="13">
        <f t="shared" si="63"/>
        <v>30</v>
      </c>
      <c r="O822" t="b">
        <v>0</v>
      </c>
      <c r="P822">
        <v>38</v>
      </c>
      <c r="Q822" s="8">
        <f t="shared" si="64"/>
        <v>70.55</v>
      </c>
      <c r="R822" t="b">
        <v>1</v>
      </c>
      <c r="S822" t="s">
        <v>8281</v>
      </c>
      <c r="T822" t="s">
        <v>8282</v>
      </c>
    </row>
    <row r="823" spans="1:20" ht="42.8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 s="9">
        <f t="shared" si="61"/>
        <v>42128.167361111111</v>
      </c>
      <c r="L823">
        <v>1427753265</v>
      </c>
      <c r="M823" s="9">
        <f t="shared" si="62"/>
        <v>42093.922048611115</v>
      </c>
      <c r="N823" s="13">
        <f t="shared" si="63"/>
        <v>34</v>
      </c>
      <c r="O823" t="b">
        <v>0</v>
      </c>
      <c r="P823">
        <v>78</v>
      </c>
      <c r="Q823" s="8">
        <f t="shared" si="64"/>
        <v>224.13</v>
      </c>
      <c r="R823" t="b">
        <v>1</v>
      </c>
      <c r="S823" t="s">
        <v>8281</v>
      </c>
      <c r="T823" t="s">
        <v>8282</v>
      </c>
    </row>
    <row r="824" spans="1:20" ht="42.8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 s="9">
        <f t="shared" si="61"/>
        <v>41187.947337962964</v>
      </c>
      <c r="L824">
        <v>1346885050</v>
      </c>
      <c r="M824" s="9">
        <f t="shared" si="62"/>
        <v>41157.947337962964</v>
      </c>
      <c r="N824" s="13">
        <f t="shared" si="63"/>
        <v>30</v>
      </c>
      <c r="O824" t="b">
        <v>0</v>
      </c>
      <c r="P824">
        <v>69</v>
      </c>
      <c r="Q824" s="8">
        <f t="shared" si="64"/>
        <v>51.81</v>
      </c>
      <c r="R824" t="b">
        <v>1</v>
      </c>
      <c r="S824" t="s">
        <v>8281</v>
      </c>
      <c r="T824" t="s">
        <v>8282</v>
      </c>
    </row>
    <row r="825" spans="1:20" ht="42.8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 s="9">
        <f t="shared" si="61"/>
        <v>42085.931157407409</v>
      </c>
      <c r="L825">
        <v>1424474452</v>
      </c>
      <c r="M825" s="9">
        <f t="shared" si="62"/>
        <v>42055.972824074073</v>
      </c>
      <c r="N825" s="13">
        <f t="shared" si="63"/>
        <v>30</v>
      </c>
      <c r="O825" t="b">
        <v>0</v>
      </c>
      <c r="P825">
        <v>33</v>
      </c>
      <c r="Q825" s="8">
        <f t="shared" si="64"/>
        <v>43.52</v>
      </c>
      <c r="R825" t="b">
        <v>1</v>
      </c>
      <c r="S825" t="s">
        <v>8281</v>
      </c>
      <c r="T825" t="s">
        <v>8282</v>
      </c>
    </row>
    <row r="826" spans="1:20" ht="57.1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 s="9">
        <f t="shared" si="61"/>
        <v>40286.290972222225</v>
      </c>
      <c r="L826">
        <v>1268459318</v>
      </c>
      <c r="M826" s="9">
        <f t="shared" si="62"/>
        <v>40250.242106481484</v>
      </c>
      <c r="N826" s="13">
        <f t="shared" si="63"/>
        <v>36</v>
      </c>
      <c r="O826" t="b">
        <v>0</v>
      </c>
      <c r="P826">
        <v>54</v>
      </c>
      <c r="Q826" s="8">
        <f t="shared" si="64"/>
        <v>39.82</v>
      </c>
      <c r="R826" t="b">
        <v>1</v>
      </c>
      <c r="S826" t="s">
        <v>8281</v>
      </c>
      <c r="T826" t="s">
        <v>8282</v>
      </c>
    </row>
    <row r="827" spans="1:20" ht="28.5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 s="9">
        <f t="shared" si="61"/>
        <v>41211.306527777779</v>
      </c>
      <c r="L827">
        <v>1349335284</v>
      </c>
      <c r="M827" s="9">
        <f t="shared" si="62"/>
        <v>41186.306527777779</v>
      </c>
      <c r="N827" s="13">
        <f t="shared" si="63"/>
        <v>25</v>
      </c>
      <c r="O827" t="b">
        <v>0</v>
      </c>
      <c r="P827">
        <v>99</v>
      </c>
      <c r="Q827" s="8">
        <f t="shared" si="64"/>
        <v>126.81</v>
      </c>
      <c r="R827" t="b">
        <v>1</v>
      </c>
      <c r="S827" t="s">
        <v>8281</v>
      </c>
      <c r="T827" t="s">
        <v>8282</v>
      </c>
    </row>
    <row r="828" spans="1:20" ht="42.8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 s="9">
        <f t="shared" si="61"/>
        <v>40993.996874999997</v>
      </c>
      <c r="L828">
        <v>1330908930</v>
      </c>
      <c r="M828" s="9">
        <f t="shared" si="62"/>
        <v>40973.038541666669</v>
      </c>
      <c r="N828" s="13">
        <f t="shared" si="63"/>
        <v>21</v>
      </c>
      <c r="O828" t="b">
        <v>0</v>
      </c>
      <c r="P828">
        <v>49</v>
      </c>
      <c r="Q828" s="8">
        <f t="shared" si="64"/>
        <v>113.88</v>
      </c>
      <c r="R828" t="b">
        <v>1</v>
      </c>
      <c r="S828" t="s">
        <v>8281</v>
      </c>
      <c r="T828" t="s">
        <v>8282</v>
      </c>
    </row>
    <row r="829" spans="1:20" ht="57.1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 s="9">
        <f t="shared" si="61"/>
        <v>40953.825694444444</v>
      </c>
      <c r="L829">
        <v>1326972107</v>
      </c>
      <c r="M829" s="9">
        <f t="shared" si="62"/>
        <v>40927.473460648151</v>
      </c>
      <c r="N829" s="13">
        <f t="shared" si="63"/>
        <v>26</v>
      </c>
      <c r="O829" t="b">
        <v>0</v>
      </c>
      <c r="P829">
        <v>11</v>
      </c>
      <c r="Q829" s="8">
        <f t="shared" si="64"/>
        <v>28.18</v>
      </c>
      <c r="R829" t="b">
        <v>1</v>
      </c>
      <c r="S829" t="s">
        <v>8281</v>
      </c>
      <c r="T829" t="s">
        <v>8282</v>
      </c>
    </row>
    <row r="830" spans="1:20" ht="57.1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 s="9">
        <f t="shared" si="61"/>
        <v>41085.683333333334</v>
      </c>
      <c r="L830">
        <v>1339549982</v>
      </c>
      <c r="M830" s="9">
        <f t="shared" si="62"/>
        <v>41073.050717592596</v>
      </c>
      <c r="N830" s="13">
        <f t="shared" si="63"/>
        <v>13</v>
      </c>
      <c r="O830" t="b">
        <v>0</v>
      </c>
      <c r="P830">
        <v>38</v>
      </c>
      <c r="Q830" s="8">
        <f t="shared" si="64"/>
        <v>36.61</v>
      </c>
      <c r="R830" t="b">
        <v>1</v>
      </c>
      <c r="S830" t="s">
        <v>8281</v>
      </c>
      <c r="T830" t="s">
        <v>8282</v>
      </c>
    </row>
    <row r="831" spans="1:20" ht="57.1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 s="9">
        <f t="shared" si="61"/>
        <v>42564.801388888889</v>
      </c>
      <c r="L831">
        <v>1463253240</v>
      </c>
      <c r="M831" s="9">
        <f t="shared" si="62"/>
        <v>42504.801388888889</v>
      </c>
      <c r="N831" s="13">
        <f t="shared" si="63"/>
        <v>60</v>
      </c>
      <c r="O831" t="b">
        <v>0</v>
      </c>
      <c r="P831">
        <v>16</v>
      </c>
      <c r="Q831" s="8">
        <f t="shared" si="64"/>
        <v>32.5</v>
      </c>
      <c r="R831" t="b">
        <v>1</v>
      </c>
      <c r="S831" t="s">
        <v>8281</v>
      </c>
      <c r="T831" t="s">
        <v>8282</v>
      </c>
    </row>
    <row r="832" spans="1:20" ht="42.8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 s="9">
        <f t="shared" si="61"/>
        <v>41355.484085648146</v>
      </c>
      <c r="L832">
        <v>1361363825</v>
      </c>
      <c r="M832" s="9">
        <f t="shared" si="62"/>
        <v>41325.525752314818</v>
      </c>
      <c r="N832" s="13">
        <f t="shared" si="63"/>
        <v>30</v>
      </c>
      <c r="O832" t="b">
        <v>0</v>
      </c>
      <c r="P832">
        <v>32</v>
      </c>
      <c r="Q832" s="8">
        <f t="shared" si="64"/>
        <v>60.66</v>
      </c>
      <c r="R832" t="b">
        <v>1</v>
      </c>
      <c r="S832" t="s">
        <v>8281</v>
      </c>
      <c r="T832" t="s">
        <v>8282</v>
      </c>
    </row>
    <row r="833" spans="1:20" ht="28.5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 s="9">
        <f t="shared" si="61"/>
        <v>41026.646921296298</v>
      </c>
      <c r="L833">
        <v>1332948694</v>
      </c>
      <c r="M833" s="9">
        <f t="shared" si="62"/>
        <v>40996.646921296298</v>
      </c>
      <c r="N833" s="13">
        <f t="shared" si="63"/>
        <v>30</v>
      </c>
      <c r="O833" t="b">
        <v>0</v>
      </c>
      <c r="P833">
        <v>20</v>
      </c>
      <c r="Q833" s="8">
        <f t="shared" si="64"/>
        <v>175</v>
      </c>
      <c r="R833" t="b">
        <v>1</v>
      </c>
      <c r="S833" t="s">
        <v>8281</v>
      </c>
      <c r="T833" t="s">
        <v>8282</v>
      </c>
    </row>
    <row r="834" spans="1:20" ht="42.8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>
        <f t="shared" ref="F834:F897" si="65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 s="9">
        <f t="shared" si="61"/>
        <v>40929.342361111114</v>
      </c>
      <c r="L834">
        <v>1321978335</v>
      </c>
      <c r="M834" s="9">
        <f t="shared" si="62"/>
        <v>40869.675173611111</v>
      </c>
      <c r="N834" s="13">
        <f t="shared" si="63"/>
        <v>60</v>
      </c>
      <c r="O834" t="b">
        <v>0</v>
      </c>
      <c r="P834">
        <v>154</v>
      </c>
      <c r="Q834" s="8">
        <f t="shared" si="64"/>
        <v>97.99</v>
      </c>
      <c r="R834" t="b">
        <v>1</v>
      </c>
      <c r="S834" t="s">
        <v>8281</v>
      </c>
      <c r="T834" t="s">
        <v>8282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>
        <f t="shared" si="65"/>
        <v>102</v>
      </c>
      <c r="G835" t="s">
        <v>8218</v>
      </c>
      <c r="H835" t="s">
        <v>8223</v>
      </c>
      <c r="I835" t="s">
        <v>8245</v>
      </c>
      <c r="J835">
        <v>1397941475</v>
      </c>
      <c r="K835" s="9">
        <f t="shared" ref="K835:K898" si="66">(((J835/60)/60)/24)+DATE(1970,1,1)</f>
        <v>41748.878182870372</v>
      </c>
      <c r="L835">
        <v>1395349475</v>
      </c>
      <c r="M835" s="9">
        <f t="shared" ref="M835:M898" si="67">(((L835/60)/60)/24)+DATE(1970,1,1)</f>
        <v>41718.878182870372</v>
      </c>
      <c r="N835" s="13">
        <f t="shared" ref="N835:N898" si="68">ROUND(K835-M835,0)</f>
        <v>30</v>
      </c>
      <c r="O835" t="b">
        <v>0</v>
      </c>
      <c r="P835">
        <v>41</v>
      </c>
      <c r="Q835" s="8">
        <f t="shared" ref="Q835:Q898" si="69">IFERROR(ROUND(E835/P835,2),0)</f>
        <v>148.78</v>
      </c>
      <c r="R835" t="b">
        <v>1</v>
      </c>
      <c r="S835" t="s">
        <v>8281</v>
      </c>
      <c r="T835" t="s">
        <v>8282</v>
      </c>
    </row>
    <row r="836" spans="1:20" ht="57.1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 s="9">
        <f t="shared" si="66"/>
        <v>41456.165972222225</v>
      </c>
      <c r="L836">
        <v>1369770292</v>
      </c>
      <c r="M836" s="9">
        <f t="shared" si="67"/>
        <v>41422.822824074072</v>
      </c>
      <c r="N836" s="13">
        <f t="shared" si="68"/>
        <v>33</v>
      </c>
      <c r="O836" t="b">
        <v>0</v>
      </c>
      <c r="P836">
        <v>75</v>
      </c>
      <c r="Q836" s="8">
        <f t="shared" si="69"/>
        <v>96.08</v>
      </c>
      <c r="R836" t="b">
        <v>1</v>
      </c>
      <c r="S836" t="s">
        <v>8281</v>
      </c>
      <c r="T836" t="s">
        <v>8282</v>
      </c>
    </row>
    <row r="837" spans="1:20" ht="42.8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 s="9">
        <f t="shared" si="66"/>
        <v>41048.125</v>
      </c>
      <c r="L837">
        <v>1333709958</v>
      </c>
      <c r="M837" s="9">
        <f t="shared" si="67"/>
        <v>41005.45784722222</v>
      </c>
      <c r="N837" s="13">
        <f t="shared" si="68"/>
        <v>43</v>
      </c>
      <c r="O837" t="b">
        <v>0</v>
      </c>
      <c r="P837">
        <v>40</v>
      </c>
      <c r="Q837" s="8">
        <f t="shared" si="69"/>
        <v>58.63</v>
      </c>
      <c r="R837" t="b">
        <v>1</v>
      </c>
      <c r="S837" t="s">
        <v>8281</v>
      </c>
      <c r="T837" t="s">
        <v>8282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 s="9">
        <f t="shared" si="66"/>
        <v>41554.056921296295</v>
      </c>
      <c r="L838">
        <v>1378516918</v>
      </c>
      <c r="M838" s="9">
        <f t="shared" si="67"/>
        <v>41524.056921296295</v>
      </c>
      <c r="N838" s="13">
        <f t="shared" si="68"/>
        <v>30</v>
      </c>
      <c r="O838" t="b">
        <v>0</v>
      </c>
      <c r="P838">
        <v>46</v>
      </c>
      <c r="Q838" s="8">
        <f t="shared" si="69"/>
        <v>109.71</v>
      </c>
      <c r="R838" t="b">
        <v>1</v>
      </c>
      <c r="S838" t="s">
        <v>8281</v>
      </c>
      <c r="T838" t="s">
        <v>8282</v>
      </c>
    </row>
    <row r="839" spans="1:20" ht="42.8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 s="9">
        <f t="shared" si="66"/>
        <v>41760.998402777775</v>
      </c>
      <c r="L839">
        <v>1396396662</v>
      </c>
      <c r="M839" s="9">
        <f t="shared" si="67"/>
        <v>41730.998402777775</v>
      </c>
      <c r="N839" s="13">
        <f t="shared" si="68"/>
        <v>30</v>
      </c>
      <c r="O839" t="b">
        <v>0</v>
      </c>
      <c r="P839">
        <v>62</v>
      </c>
      <c r="Q839" s="8">
        <f t="shared" si="69"/>
        <v>49.11</v>
      </c>
      <c r="R839" t="b">
        <v>1</v>
      </c>
      <c r="S839" t="s">
        <v>8281</v>
      </c>
      <c r="T839" t="s">
        <v>8282</v>
      </c>
    </row>
    <row r="840" spans="1:20" ht="42.8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 s="9">
        <f t="shared" si="66"/>
        <v>40925.897974537038</v>
      </c>
      <c r="L840">
        <v>1324243985</v>
      </c>
      <c r="M840" s="9">
        <f t="shared" si="67"/>
        <v>40895.897974537038</v>
      </c>
      <c r="N840" s="13">
        <f t="shared" si="68"/>
        <v>30</v>
      </c>
      <c r="O840" t="b">
        <v>0</v>
      </c>
      <c r="P840">
        <v>61</v>
      </c>
      <c r="Q840" s="8">
        <f t="shared" si="69"/>
        <v>47.67</v>
      </c>
      <c r="R840" t="b">
        <v>1</v>
      </c>
      <c r="S840" t="s">
        <v>8281</v>
      </c>
      <c r="T840" t="s">
        <v>8282</v>
      </c>
    </row>
    <row r="841" spans="1:20" ht="42.8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 s="9">
        <f t="shared" si="66"/>
        <v>41174.763379629629</v>
      </c>
      <c r="L841">
        <v>1345745956</v>
      </c>
      <c r="M841" s="9">
        <f t="shared" si="67"/>
        <v>41144.763379629629</v>
      </c>
      <c r="N841" s="13">
        <f t="shared" si="68"/>
        <v>30</v>
      </c>
      <c r="O841" t="b">
        <v>0</v>
      </c>
      <c r="P841">
        <v>96</v>
      </c>
      <c r="Q841" s="8">
        <f t="shared" si="69"/>
        <v>60.74</v>
      </c>
      <c r="R841" t="b">
        <v>1</v>
      </c>
      <c r="S841" t="s">
        <v>8281</v>
      </c>
      <c r="T841" t="s">
        <v>8282</v>
      </c>
    </row>
    <row r="842" spans="1:20" ht="42.8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 s="9">
        <f t="shared" si="66"/>
        <v>42637.226701388892</v>
      </c>
      <c r="L842">
        <v>1472102787</v>
      </c>
      <c r="M842" s="9">
        <f t="shared" si="67"/>
        <v>42607.226701388892</v>
      </c>
      <c r="N842" s="13">
        <f t="shared" si="68"/>
        <v>30</v>
      </c>
      <c r="O842" t="b">
        <v>0</v>
      </c>
      <c r="P842">
        <v>190</v>
      </c>
      <c r="Q842" s="8">
        <f t="shared" si="69"/>
        <v>63.38</v>
      </c>
      <c r="R842" t="b">
        <v>1</v>
      </c>
      <c r="S842" t="s">
        <v>8281</v>
      </c>
      <c r="T842" t="s">
        <v>8283</v>
      </c>
    </row>
    <row r="843" spans="1:20" ht="57.1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 s="9">
        <f t="shared" si="66"/>
        <v>41953.88035879629</v>
      </c>
      <c r="L843">
        <v>1413058063</v>
      </c>
      <c r="M843" s="9">
        <f t="shared" si="67"/>
        <v>41923.838692129626</v>
      </c>
      <c r="N843" s="13">
        <f t="shared" si="68"/>
        <v>30</v>
      </c>
      <c r="O843" t="b">
        <v>1</v>
      </c>
      <c r="P843">
        <v>94</v>
      </c>
      <c r="Q843" s="8">
        <f t="shared" si="69"/>
        <v>53.89</v>
      </c>
      <c r="R843" t="b">
        <v>1</v>
      </c>
      <c r="S843" t="s">
        <v>8281</v>
      </c>
      <c r="T843" t="s">
        <v>8283</v>
      </c>
    </row>
    <row r="844" spans="1:20" ht="42.8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 s="9">
        <f t="shared" si="66"/>
        <v>41561.165972222225</v>
      </c>
      <c r="L844">
        <v>1378735983</v>
      </c>
      <c r="M844" s="9">
        <f t="shared" si="67"/>
        <v>41526.592395833337</v>
      </c>
      <c r="N844" s="13">
        <f t="shared" si="68"/>
        <v>35</v>
      </c>
      <c r="O844" t="b">
        <v>1</v>
      </c>
      <c r="P844">
        <v>39</v>
      </c>
      <c r="Q844" s="8">
        <f t="shared" si="69"/>
        <v>66.87</v>
      </c>
      <c r="R844" t="b">
        <v>1</v>
      </c>
      <c r="S844" t="s">
        <v>8281</v>
      </c>
      <c r="T844" t="s">
        <v>8283</v>
      </c>
    </row>
    <row r="845" spans="1:20" ht="42.8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 s="9">
        <f t="shared" si="66"/>
        <v>42712.333333333328</v>
      </c>
      <c r="L845">
        <v>1479708680</v>
      </c>
      <c r="M845" s="9">
        <f t="shared" si="67"/>
        <v>42695.257870370369</v>
      </c>
      <c r="N845" s="13">
        <f t="shared" si="68"/>
        <v>17</v>
      </c>
      <c r="O845" t="b">
        <v>0</v>
      </c>
      <c r="P845">
        <v>127</v>
      </c>
      <c r="Q845" s="8">
        <f t="shared" si="69"/>
        <v>63.1</v>
      </c>
      <c r="R845" t="b">
        <v>1</v>
      </c>
      <c r="S845" t="s">
        <v>8281</v>
      </c>
      <c r="T845" t="s">
        <v>8283</v>
      </c>
    </row>
    <row r="846" spans="1:20" ht="57.1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 s="9">
        <f t="shared" si="66"/>
        <v>41944.207638888889</v>
      </c>
      <c r="L846">
        <v>1411489552</v>
      </c>
      <c r="M846" s="9">
        <f t="shared" si="67"/>
        <v>41905.684629629628</v>
      </c>
      <c r="N846" s="13">
        <f t="shared" si="68"/>
        <v>39</v>
      </c>
      <c r="O846" t="b">
        <v>1</v>
      </c>
      <c r="P846">
        <v>159</v>
      </c>
      <c r="Q846" s="8">
        <f t="shared" si="69"/>
        <v>36.630000000000003</v>
      </c>
      <c r="R846" t="b">
        <v>1</v>
      </c>
      <c r="S846" t="s">
        <v>8281</v>
      </c>
      <c r="T846" t="s">
        <v>8283</v>
      </c>
    </row>
    <row r="847" spans="1:20" ht="42.8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 s="9">
        <f t="shared" si="66"/>
        <v>42618.165972222225</v>
      </c>
      <c r="L847">
        <v>1469595396</v>
      </c>
      <c r="M847" s="9">
        <f t="shared" si="67"/>
        <v>42578.205972222218</v>
      </c>
      <c r="N847" s="13">
        <f t="shared" si="68"/>
        <v>40</v>
      </c>
      <c r="O847" t="b">
        <v>0</v>
      </c>
      <c r="P847">
        <v>177</v>
      </c>
      <c r="Q847" s="8">
        <f t="shared" si="69"/>
        <v>34.01</v>
      </c>
      <c r="R847" t="b">
        <v>1</v>
      </c>
      <c r="S847" t="s">
        <v>8281</v>
      </c>
      <c r="T847" t="s">
        <v>8283</v>
      </c>
    </row>
    <row r="848" spans="1:20" ht="42.8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 s="9">
        <f t="shared" si="66"/>
        <v>41708.583333333336</v>
      </c>
      <c r="L848">
        <v>1393233855</v>
      </c>
      <c r="M848" s="9">
        <f t="shared" si="67"/>
        <v>41694.391840277778</v>
      </c>
      <c r="N848" s="13">
        <f t="shared" si="68"/>
        <v>14</v>
      </c>
      <c r="O848" t="b">
        <v>0</v>
      </c>
      <c r="P848">
        <v>47</v>
      </c>
      <c r="Q848" s="8">
        <f t="shared" si="69"/>
        <v>28.55</v>
      </c>
      <c r="R848" t="b">
        <v>1</v>
      </c>
      <c r="S848" t="s">
        <v>8281</v>
      </c>
      <c r="T848" t="s">
        <v>8283</v>
      </c>
    </row>
    <row r="849" spans="1:20" ht="28.55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 s="9">
        <f t="shared" si="66"/>
        <v>42195.79833333334</v>
      </c>
      <c r="L849">
        <v>1433963376</v>
      </c>
      <c r="M849" s="9">
        <f t="shared" si="67"/>
        <v>42165.79833333334</v>
      </c>
      <c r="N849" s="13">
        <f t="shared" si="68"/>
        <v>30</v>
      </c>
      <c r="O849" t="b">
        <v>0</v>
      </c>
      <c r="P849">
        <v>1</v>
      </c>
      <c r="Q849" s="8">
        <f t="shared" si="69"/>
        <v>10</v>
      </c>
      <c r="R849" t="b">
        <v>1</v>
      </c>
      <c r="S849" t="s">
        <v>8281</v>
      </c>
      <c r="T849" t="s">
        <v>8283</v>
      </c>
    </row>
    <row r="850" spans="1:20" ht="42.8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 s="9">
        <f t="shared" si="66"/>
        <v>42108.792048611111</v>
      </c>
      <c r="L850">
        <v>1426446033</v>
      </c>
      <c r="M850" s="9">
        <f t="shared" si="67"/>
        <v>42078.792048611111</v>
      </c>
      <c r="N850" s="13">
        <f t="shared" si="68"/>
        <v>30</v>
      </c>
      <c r="O850" t="b">
        <v>0</v>
      </c>
      <c r="P850">
        <v>16</v>
      </c>
      <c r="Q850" s="8">
        <f t="shared" si="69"/>
        <v>18.75</v>
      </c>
      <c r="R850" t="b">
        <v>1</v>
      </c>
      <c r="S850" t="s">
        <v>8281</v>
      </c>
      <c r="T850" t="s">
        <v>8283</v>
      </c>
    </row>
    <row r="851" spans="1:20" ht="57.1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 s="9">
        <f t="shared" si="66"/>
        <v>42079.107222222221</v>
      </c>
      <c r="L851">
        <v>1424057664</v>
      </c>
      <c r="M851" s="9">
        <f t="shared" si="67"/>
        <v>42051.148888888885</v>
      </c>
      <c r="N851" s="13">
        <f t="shared" si="68"/>
        <v>28</v>
      </c>
      <c r="O851" t="b">
        <v>0</v>
      </c>
      <c r="P851">
        <v>115</v>
      </c>
      <c r="Q851" s="8">
        <f t="shared" si="69"/>
        <v>41.7</v>
      </c>
      <c r="R851" t="b">
        <v>1</v>
      </c>
      <c r="S851" t="s">
        <v>8281</v>
      </c>
      <c r="T851" t="s">
        <v>8283</v>
      </c>
    </row>
    <row r="852" spans="1:20" ht="42.8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 s="9">
        <f t="shared" si="66"/>
        <v>42485.207638888889</v>
      </c>
      <c r="L852">
        <v>1458762717</v>
      </c>
      <c r="M852" s="9">
        <f t="shared" si="67"/>
        <v>42452.827743055561</v>
      </c>
      <c r="N852" s="13">
        <f t="shared" si="68"/>
        <v>32</v>
      </c>
      <c r="O852" t="b">
        <v>0</v>
      </c>
      <c r="P852">
        <v>133</v>
      </c>
      <c r="Q852" s="8">
        <f t="shared" si="69"/>
        <v>46.67</v>
      </c>
      <c r="R852" t="b">
        <v>1</v>
      </c>
      <c r="S852" t="s">
        <v>8281</v>
      </c>
      <c r="T852" t="s">
        <v>8283</v>
      </c>
    </row>
    <row r="853" spans="1:20" ht="42.8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 s="9">
        <f t="shared" si="66"/>
        <v>42582.822916666672</v>
      </c>
      <c r="L853">
        <v>1464815253</v>
      </c>
      <c r="M853" s="9">
        <f t="shared" si="67"/>
        <v>42522.880243055552</v>
      </c>
      <c r="N853" s="13">
        <f t="shared" si="68"/>
        <v>60</v>
      </c>
      <c r="O853" t="b">
        <v>0</v>
      </c>
      <c r="P853">
        <v>70</v>
      </c>
      <c r="Q853" s="8">
        <f t="shared" si="69"/>
        <v>37.270000000000003</v>
      </c>
      <c r="R853" t="b">
        <v>1</v>
      </c>
      <c r="S853" t="s">
        <v>8281</v>
      </c>
      <c r="T853" t="s">
        <v>8283</v>
      </c>
    </row>
    <row r="854" spans="1:20" ht="28.55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 s="9">
        <f t="shared" si="66"/>
        <v>42667.875</v>
      </c>
      <c r="L854">
        <v>1476386395</v>
      </c>
      <c r="M854" s="9">
        <f t="shared" si="67"/>
        <v>42656.805497685185</v>
      </c>
      <c r="N854" s="13">
        <f t="shared" si="68"/>
        <v>11</v>
      </c>
      <c r="O854" t="b">
        <v>0</v>
      </c>
      <c r="P854">
        <v>62</v>
      </c>
      <c r="Q854" s="8">
        <f t="shared" si="69"/>
        <v>59.26</v>
      </c>
      <c r="R854" t="b">
        <v>1</v>
      </c>
      <c r="S854" t="s">
        <v>8281</v>
      </c>
      <c r="T854" t="s">
        <v>8283</v>
      </c>
    </row>
    <row r="855" spans="1:20" ht="42.8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 s="9">
        <f t="shared" si="66"/>
        <v>42051.832280092596</v>
      </c>
      <c r="L855">
        <v>1421524709</v>
      </c>
      <c r="M855" s="9">
        <f t="shared" si="67"/>
        <v>42021.832280092596</v>
      </c>
      <c r="N855" s="13">
        <f t="shared" si="68"/>
        <v>30</v>
      </c>
      <c r="O855" t="b">
        <v>0</v>
      </c>
      <c r="P855">
        <v>10</v>
      </c>
      <c r="Q855" s="8">
        <f t="shared" si="69"/>
        <v>30</v>
      </c>
      <c r="R855" t="b">
        <v>1</v>
      </c>
      <c r="S855" t="s">
        <v>8281</v>
      </c>
      <c r="T855" t="s">
        <v>8283</v>
      </c>
    </row>
    <row r="856" spans="1:20" ht="42.8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 s="9">
        <f t="shared" si="66"/>
        <v>42732.212337962963</v>
      </c>
      <c r="L856">
        <v>1480309546</v>
      </c>
      <c r="M856" s="9">
        <f t="shared" si="67"/>
        <v>42702.212337962963</v>
      </c>
      <c r="N856" s="13">
        <f t="shared" si="68"/>
        <v>30</v>
      </c>
      <c r="O856" t="b">
        <v>0</v>
      </c>
      <c r="P856">
        <v>499</v>
      </c>
      <c r="Q856" s="8">
        <f t="shared" si="69"/>
        <v>65.86</v>
      </c>
      <c r="R856" t="b">
        <v>1</v>
      </c>
      <c r="S856" t="s">
        <v>8281</v>
      </c>
      <c r="T856" t="s">
        <v>8283</v>
      </c>
    </row>
    <row r="857" spans="1:20" ht="28.5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 s="9">
        <f t="shared" si="66"/>
        <v>42575.125196759262</v>
      </c>
      <c r="L857">
        <v>1466737217</v>
      </c>
      <c r="M857" s="9">
        <f t="shared" si="67"/>
        <v>42545.125196759262</v>
      </c>
      <c r="N857" s="13">
        <f t="shared" si="68"/>
        <v>30</v>
      </c>
      <c r="O857" t="b">
        <v>0</v>
      </c>
      <c r="P857">
        <v>47</v>
      </c>
      <c r="Q857" s="8">
        <f t="shared" si="69"/>
        <v>31.91</v>
      </c>
      <c r="R857" t="b">
        <v>1</v>
      </c>
      <c r="S857" t="s">
        <v>8281</v>
      </c>
      <c r="T857" t="s">
        <v>8283</v>
      </c>
    </row>
    <row r="858" spans="1:20" ht="57.1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 s="9">
        <f t="shared" si="66"/>
        <v>42668.791666666672</v>
      </c>
      <c r="L858">
        <v>1472282956</v>
      </c>
      <c r="M858" s="9">
        <f t="shared" si="67"/>
        <v>42609.311990740738</v>
      </c>
      <c r="N858" s="13">
        <f t="shared" si="68"/>
        <v>59</v>
      </c>
      <c r="O858" t="b">
        <v>0</v>
      </c>
      <c r="P858">
        <v>28</v>
      </c>
      <c r="Q858" s="8">
        <f t="shared" si="69"/>
        <v>19.46</v>
      </c>
      <c r="R858" t="b">
        <v>1</v>
      </c>
      <c r="S858" t="s">
        <v>8281</v>
      </c>
      <c r="T858" t="s">
        <v>8283</v>
      </c>
    </row>
    <row r="859" spans="1:20" ht="42.8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 s="9">
        <f t="shared" si="66"/>
        <v>42333.623043981483</v>
      </c>
      <c r="L859">
        <v>1444831031</v>
      </c>
      <c r="M859" s="9">
        <f t="shared" si="67"/>
        <v>42291.581377314811</v>
      </c>
      <c r="N859" s="13">
        <f t="shared" si="68"/>
        <v>42</v>
      </c>
      <c r="O859" t="b">
        <v>0</v>
      </c>
      <c r="P859">
        <v>24</v>
      </c>
      <c r="Q859" s="8">
        <f t="shared" si="69"/>
        <v>50</v>
      </c>
      <c r="R859" t="b">
        <v>1</v>
      </c>
      <c r="S859" t="s">
        <v>8281</v>
      </c>
      <c r="T859" t="s">
        <v>8283</v>
      </c>
    </row>
    <row r="860" spans="1:20" ht="42.8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 s="9">
        <f t="shared" si="66"/>
        <v>42109.957638888889</v>
      </c>
      <c r="L860">
        <v>1426528418</v>
      </c>
      <c r="M860" s="9">
        <f t="shared" si="67"/>
        <v>42079.745578703703</v>
      </c>
      <c r="N860" s="13">
        <f t="shared" si="68"/>
        <v>30</v>
      </c>
      <c r="O860" t="b">
        <v>0</v>
      </c>
      <c r="P860">
        <v>76</v>
      </c>
      <c r="Q860" s="8">
        <f t="shared" si="69"/>
        <v>22.74</v>
      </c>
      <c r="R860" t="b">
        <v>1</v>
      </c>
      <c r="S860" t="s">
        <v>8281</v>
      </c>
      <c r="T860" t="s">
        <v>8283</v>
      </c>
    </row>
    <row r="861" spans="1:20" ht="42.8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 s="9">
        <f t="shared" si="66"/>
        <v>42159</v>
      </c>
      <c r="L861">
        <v>1430768468</v>
      </c>
      <c r="M861" s="9">
        <f t="shared" si="67"/>
        <v>42128.820231481484</v>
      </c>
      <c r="N861" s="13">
        <f t="shared" si="68"/>
        <v>30</v>
      </c>
      <c r="O861" t="b">
        <v>0</v>
      </c>
      <c r="P861">
        <v>98</v>
      </c>
      <c r="Q861" s="8">
        <f t="shared" si="69"/>
        <v>42.72</v>
      </c>
      <c r="R861" t="b">
        <v>1</v>
      </c>
      <c r="S861" t="s">
        <v>8281</v>
      </c>
      <c r="T861" t="s">
        <v>8283</v>
      </c>
    </row>
    <row r="862" spans="1:20" ht="42.8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 s="9">
        <f t="shared" si="66"/>
        <v>41600.524456018517</v>
      </c>
      <c r="L862">
        <v>1382528113</v>
      </c>
      <c r="M862" s="9">
        <f t="shared" si="67"/>
        <v>41570.482789351852</v>
      </c>
      <c r="N862" s="13">
        <f t="shared" si="68"/>
        <v>30</v>
      </c>
      <c r="O862" t="b">
        <v>0</v>
      </c>
      <c r="P862">
        <v>48</v>
      </c>
      <c r="Q862" s="8">
        <f t="shared" si="69"/>
        <v>52.92</v>
      </c>
      <c r="R862" t="b">
        <v>0</v>
      </c>
      <c r="S862" t="s">
        <v>8281</v>
      </c>
      <c r="T862" t="s">
        <v>8284</v>
      </c>
    </row>
    <row r="863" spans="1:20" ht="42.8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 s="9">
        <f t="shared" si="66"/>
        <v>42629.965324074074</v>
      </c>
      <c r="L863">
        <v>1471475404</v>
      </c>
      <c r="M863" s="9">
        <f t="shared" si="67"/>
        <v>42599.965324074074</v>
      </c>
      <c r="N863" s="13">
        <f t="shared" si="68"/>
        <v>30</v>
      </c>
      <c r="O863" t="b">
        <v>0</v>
      </c>
      <c r="P863">
        <v>2</v>
      </c>
      <c r="Q863" s="8">
        <f t="shared" si="69"/>
        <v>50.5</v>
      </c>
      <c r="R863" t="b">
        <v>0</v>
      </c>
      <c r="S863" t="s">
        <v>8281</v>
      </c>
      <c r="T863" t="s">
        <v>8284</v>
      </c>
    </row>
    <row r="864" spans="1:20" ht="42.8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 s="9">
        <f t="shared" si="66"/>
        <v>41589.596620370372</v>
      </c>
      <c r="L864">
        <v>1381583948</v>
      </c>
      <c r="M864" s="9">
        <f t="shared" si="67"/>
        <v>41559.5549537037</v>
      </c>
      <c r="N864" s="13">
        <f t="shared" si="68"/>
        <v>30</v>
      </c>
      <c r="O864" t="b">
        <v>0</v>
      </c>
      <c r="P864">
        <v>4</v>
      </c>
      <c r="Q864" s="8">
        <f t="shared" si="69"/>
        <v>42.5</v>
      </c>
      <c r="R864" t="b">
        <v>0</v>
      </c>
      <c r="S864" t="s">
        <v>8281</v>
      </c>
      <c r="T864" t="s">
        <v>8284</v>
      </c>
    </row>
    <row r="865" spans="1:20" ht="42.8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 s="9">
        <f t="shared" si="66"/>
        <v>40951.117662037039</v>
      </c>
      <c r="L865">
        <v>1326422966</v>
      </c>
      <c r="M865" s="9">
        <f t="shared" si="67"/>
        <v>40921.117662037039</v>
      </c>
      <c r="N865" s="13">
        <f t="shared" si="68"/>
        <v>30</v>
      </c>
      <c r="O865" t="b">
        <v>0</v>
      </c>
      <c r="P865">
        <v>5</v>
      </c>
      <c r="Q865" s="8">
        <f t="shared" si="69"/>
        <v>18</v>
      </c>
      <c r="R865" t="b">
        <v>0</v>
      </c>
      <c r="S865" t="s">
        <v>8281</v>
      </c>
      <c r="T865" t="s">
        <v>8284</v>
      </c>
    </row>
    <row r="866" spans="1:20" ht="42.8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 s="9">
        <f t="shared" si="66"/>
        <v>41563.415972222225</v>
      </c>
      <c r="L866">
        <v>1379990038</v>
      </c>
      <c r="M866" s="9">
        <f t="shared" si="67"/>
        <v>41541.106921296298</v>
      </c>
      <c r="N866" s="13">
        <f t="shared" si="68"/>
        <v>22</v>
      </c>
      <c r="O866" t="b">
        <v>0</v>
      </c>
      <c r="P866">
        <v>79</v>
      </c>
      <c r="Q866" s="8">
        <f t="shared" si="69"/>
        <v>34.18</v>
      </c>
      <c r="R866" t="b">
        <v>0</v>
      </c>
      <c r="S866" t="s">
        <v>8281</v>
      </c>
      <c r="T866" t="s">
        <v>8284</v>
      </c>
    </row>
    <row r="867" spans="1:20" ht="42.8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 s="9">
        <f t="shared" si="66"/>
        <v>41290.77311342593</v>
      </c>
      <c r="L867">
        <v>1353177197</v>
      </c>
      <c r="M867" s="9">
        <f t="shared" si="67"/>
        <v>41230.77311342593</v>
      </c>
      <c r="N867" s="13">
        <f t="shared" si="68"/>
        <v>60</v>
      </c>
      <c r="O867" t="b">
        <v>0</v>
      </c>
      <c r="P867">
        <v>2</v>
      </c>
      <c r="Q867" s="8">
        <f t="shared" si="69"/>
        <v>22.5</v>
      </c>
      <c r="R867" t="b">
        <v>0</v>
      </c>
      <c r="S867" t="s">
        <v>8281</v>
      </c>
      <c r="T867" t="s">
        <v>8284</v>
      </c>
    </row>
    <row r="868" spans="1:20" ht="42.8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 s="9">
        <f t="shared" si="66"/>
        <v>42063.631944444445</v>
      </c>
      <c r="L868">
        <v>1421853518</v>
      </c>
      <c r="M868" s="9">
        <f t="shared" si="67"/>
        <v>42025.637939814813</v>
      </c>
      <c r="N868" s="13">
        <f t="shared" si="68"/>
        <v>38</v>
      </c>
      <c r="O868" t="b">
        <v>0</v>
      </c>
      <c r="P868">
        <v>11</v>
      </c>
      <c r="Q868" s="8">
        <f t="shared" si="69"/>
        <v>58.18</v>
      </c>
      <c r="R868" t="b">
        <v>0</v>
      </c>
      <c r="S868" t="s">
        <v>8281</v>
      </c>
      <c r="T868" t="s">
        <v>8284</v>
      </c>
    </row>
    <row r="869" spans="1:20" ht="57.1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 s="9">
        <f t="shared" si="66"/>
        <v>40148.207638888889</v>
      </c>
      <c r="L869">
        <v>1254450706</v>
      </c>
      <c r="M869" s="9">
        <f t="shared" si="67"/>
        <v>40088.105393518519</v>
      </c>
      <c r="N869" s="13">
        <f t="shared" si="68"/>
        <v>60</v>
      </c>
      <c r="O869" t="b">
        <v>0</v>
      </c>
      <c r="P869">
        <v>11</v>
      </c>
      <c r="Q869" s="8">
        <f t="shared" si="69"/>
        <v>109.18</v>
      </c>
      <c r="R869" t="b">
        <v>0</v>
      </c>
      <c r="S869" t="s">
        <v>8281</v>
      </c>
      <c r="T869" t="s">
        <v>8284</v>
      </c>
    </row>
    <row r="870" spans="1:20" ht="57.1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 s="9">
        <f t="shared" si="66"/>
        <v>41646.027754629627</v>
      </c>
      <c r="L870">
        <v>1386463198</v>
      </c>
      <c r="M870" s="9">
        <f t="shared" si="67"/>
        <v>41616.027754629627</v>
      </c>
      <c r="N870" s="13">
        <f t="shared" si="68"/>
        <v>30</v>
      </c>
      <c r="O870" t="b">
        <v>0</v>
      </c>
      <c r="P870">
        <v>1</v>
      </c>
      <c r="Q870" s="8">
        <f t="shared" si="69"/>
        <v>50</v>
      </c>
      <c r="R870" t="b">
        <v>0</v>
      </c>
      <c r="S870" t="s">
        <v>8281</v>
      </c>
      <c r="T870" t="s">
        <v>8284</v>
      </c>
    </row>
    <row r="871" spans="1:20" ht="57.1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 s="9">
        <f t="shared" si="66"/>
        <v>41372.803900462961</v>
      </c>
      <c r="L871">
        <v>1362860257</v>
      </c>
      <c r="M871" s="9">
        <f t="shared" si="67"/>
        <v>41342.845567129632</v>
      </c>
      <c r="N871" s="13">
        <f t="shared" si="68"/>
        <v>30</v>
      </c>
      <c r="O871" t="b">
        <v>0</v>
      </c>
      <c r="P871">
        <v>3</v>
      </c>
      <c r="Q871" s="8">
        <f t="shared" si="69"/>
        <v>346.67</v>
      </c>
      <c r="R871" t="b">
        <v>0</v>
      </c>
      <c r="S871" t="s">
        <v>8281</v>
      </c>
      <c r="T871" t="s">
        <v>8284</v>
      </c>
    </row>
    <row r="872" spans="1:20" ht="42.8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 s="9">
        <f t="shared" si="66"/>
        <v>41518.022256944445</v>
      </c>
      <c r="L872">
        <v>1375403523</v>
      </c>
      <c r="M872" s="9">
        <f t="shared" si="67"/>
        <v>41488.022256944445</v>
      </c>
      <c r="N872" s="13">
        <f t="shared" si="68"/>
        <v>30</v>
      </c>
      <c r="O872" t="b">
        <v>0</v>
      </c>
      <c r="P872">
        <v>5</v>
      </c>
      <c r="Q872" s="8">
        <f t="shared" si="69"/>
        <v>12.4</v>
      </c>
      <c r="R872" t="b">
        <v>0</v>
      </c>
      <c r="S872" t="s">
        <v>8281</v>
      </c>
      <c r="T872" t="s">
        <v>8284</v>
      </c>
    </row>
    <row r="873" spans="1:20" ht="42.8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 s="9">
        <f t="shared" si="66"/>
        <v>41607.602951388886</v>
      </c>
      <c r="L873">
        <v>1383139695</v>
      </c>
      <c r="M873" s="9">
        <f t="shared" si="67"/>
        <v>41577.561284722222</v>
      </c>
      <c r="N873" s="13">
        <f t="shared" si="68"/>
        <v>30</v>
      </c>
      <c r="O873" t="b">
        <v>0</v>
      </c>
      <c r="P873">
        <v>12</v>
      </c>
      <c r="Q873" s="8">
        <f t="shared" si="69"/>
        <v>27.08</v>
      </c>
      <c r="R873" t="b">
        <v>0</v>
      </c>
      <c r="S873" t="s">
        <v>8281</v>
      </c>
      <c r="T873" t="s">
        <v>8284</v>
      </c>
    </row>
    <row r="874" spans="1:20" ht="42.8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 s="9">
        <f t="shared" si="66"/>
        <v>40612.825543981482</v>
      </c>
      <c r="L874">
        <v>1295898527</v>
      </c>
      <c r="M874" s="9">
        <f t="shared" si="67"/>
        <v>40567.825543981482</v>
      </c>
      <c r="N874" s="13">
        <f t="shared" si="68"/>
        <v>45</v>
      </c>
      <c r="O874" t="b">
        <v>0</v>
      </c>
      <c r="P874">
        <v>2</v>
      </c>
      <c r="Q874" s="8">
        <f t="shared" si="69"/>
        <v>32.5</v>
      </c>
      <c r="R874" t="b">
        <v>0</v>
      </c>
      <c r="S874" t="s">
        <v>8281</v>
      </c>
      <c r="T874" t="s">
        <v>8284</v>
      </c>
    </row>
    <row r="875" spans="1:20" ht="28.5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 s="9">
        <f t="shared" si="66"/>
        <v>41224.208796296298</v>
      </c>
      <c r="L875">
        <v>1349150440</v>
      </c>
      <c r="M875" s="9">
        <f t="shared" si="67"/>
        <v>41184.167129629634</v>
      </c>
      <c r="N875" s="13">
        <f t="shared" si="68"/>
        <v>40</v>
      </c>
      <c r="O875" t="b">
        <v>0</v>
      </c>
      <c r="P875">
        <v>5</v>
      </c>
      <c r="Q875" s="8">
        <f t="shared" si="69"/>
        <v>9</v>
      </c>
      <c r="R875" t="b">
        <v>0</v>
      </c>
      <c r="S875" t="s">
        <v>8281</v>
      </c>
      <c r="T875" t="s">
        <v>8284</v>
      </c>
    </row>
    <row r="876" spans="1:20" ht="57.1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 s="9">
        <f t="shared" si="66"/>
        <v>41398.583726851852</v>
      </c>
      <c r="L876">
        <v>1365084034</v>
      </c>
      <c r="M876" s="9">
        <f t="shared" si="67"/>
        <v>41368.583726851852</v>
      </c>
      <c r="N876" s="13">
        <f t="shared" si="68"/>
        <v>30</v>
      </c>
      <c r="O876" t="b">
        <v>0</v>
      </c>
      <c r="P876">
        <v>21</v>
      </c>
      <c r="Q876" s="8">
        <f t="shared" si="69"/>
        <v>34.76</v>
      </c>
      <c r="R876" t="b">
        <v>0</v>
      </c>
      <c r="S876" t="s">
        <v>8281</v>
      </c>
      <c r="T876" t="s">
        <v>8284</v>
      </c>
    </row>
    <row r="877" spans="1:20" ht="57.1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 s="9">
        <f t="shared" si="66"/>
        <v>42268.723738425921</v>
      </c>
      <c r="L877">
        <v>1441128131</v>
      </c>
      <c r="M877" s="9">
        <f t="shared" si="67"/>
        <v>42248.723738425921</v>
      </c>
      <c r="N877" s="13">
        <f t="shared" si="68"/>
        <v>20</v>
      </c>
      <c r="O877" t="b">
        <v>0</v>
      </c>
      <c r="P877">
        <v>0</v>
      </c>
      <c r="Q877" s="8">
        <f t="shared" si="69"/>
        <v>0</v>
      </c>
      <c r="R877" t="b">
        <v>0</v>
      </c>
      <c r="S877" t="s">
        <v>8281</v>
      </c>
      <c r="T877" t="s">
        <v>8284</v>
      </c>
    </row>
    <row r="878" spans="1:20" ht="28.55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 s="9">
        <f t="shared" si="66"/>
        <v>41309.496840277774</v>
      </c>
      <c r="L878">
        <v>1357127727</v>
      </c>
      <c r="M878" s="9">
        <f t="shared" si="67"/>
        <v>41276.496840277774</v>
      </c>
      <c r="N878" s="13">
        <f t="shared" si="68"/>
        <v>33</v>
      </c>
      <c r="O878" t="b">
        <v>0</v>
      </c>
      <c r="P878">
        <v>45</v>
      </c>
      <c r="Q878" s="8">
        <f t="shared" si="69"/>
        <v>28.58</v>
      </c>
      <c r="R878" t="b">
        <v>0</v>
      </c>
      <c r="S878" t="s">
        <v>8281</v>
      </c>
      <c r="T878" t="s">
        <v>8284</v>
      </c>
    </row>
    <row r="879" spans="1:20" ht="42.8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 s="9">
        <f t="shared" si="66"/>
        <v>41627.788888888892</v>
      </c>
      <c r="L879">
        <v>1384887360</v>
      </c>
      <c r="M879" s="9">
        <f t="shared" si="67"/>
        <v>41597.788888888892</v>
      </c>
      <c r="N879" s="13">
        <f t="shared" si="68"/>
        <v>30</v>
      </c>
      <c r="O879" t="b">
        <v>0</v>
      </c>
      <c r="P879">
        <v>29</v>
      </c>
      <c r="Q879" s="8">
        <f t="shared" si="69"/>
        <v>46.59</v>
      </c>
      <c r="R879" t="b">
        <v>0</v>
      </c>
      <c r="S879" t="s">
        <v>8281</v>
      </c>
      <c r="T879" t="s">
        <v>8284</v>
      </c>
    </row>
    <row r="880" spans="1:20" ht="42.8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 s="9">
        <f t="shared" si="66"/>
        <v>40535.232916666668</v>
      </c>
      <c r="L880">
        <v>1290490524</v>
      </c>
      <c r="M880" s="9">
        <f t="shared" si="67"/>
        <v>40505.232916666668</v>
      </c>
      <c r="N880" s="13">
        <f t="shared" si="68"/>
        <v>30</v>
      </c>
      <c r="O880" t="b">
        <v>0</v>
      </c>
      <c r="P880">
        <v>2</v>
      </c>
      <c r="Q880" s="8">
        <f t="shared" si="69"/>
        <v>32.5</v>
      </c>
      <c r="R880" t="b">
        <v>0</v>
      </c>
      <c r="S880" t="s">
        <v>8281</v>
      </c>
      <c r="T880" t="s">
        <v>8284</v>
      </c>
    </row>
    <row r="881" spans="1:20" ht="42.8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 s="9">
        <f t="shared" si="66"/>
        <v>41058.829918981479</v>
      </c>
      <c r="L881">
        <v>1336506905</v>
      </c>
      <c r="M881" s="9">
        <f t="shared" si="67"/>
        <v>41037.829918981479</v>
      </c>
      <c r="N881" s="13">
        <f t="shared" si="68"/>
        <v>21</v>
      </c>
      <c r="O881" t="b">
        <v>0</v>
      </c>
      <c r="P881">
        <v>30</v>
      </c>
      <c r="Q881" s="8">
        <f t="shared" si="69"/>
        <v>21.47</v>
      </c>
      <c r="R881" t="b">
        <v>0</v>
      </c>
      <c r="S881" t="s">
        <v>8281</v>
      </c>
      <c r="T881" t="s">
        <v>8284</v>
      </c>
    </row>
    <row r="882" spans="1:20" ht="42.8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 s="9">
        <f t="shared" si="66"/>
        <v>41212.32104166667</v>
      </c>
      <c r="L882">
        <v>1348731738</v>
      </c>
      <c r="M882" s="9">
        <f t="shared" si="67"/>
        <v>41179.32104166667</v>
      </c>
      <c r="N882" s="13">
        <f t="shared" si="68"/>
        <v>33</v>
      </c>
      <c r="O882" t="b">
        <v>0</v>
      </c>
      <c r="P882">
        <v>8</v>
      </c>
      <c r="Q882" s="8">
        <f t="shared" si="69"/>
        <v>14.13</v>
      </c>
      <c r="R882" t="b">
        <v>0</v>
      </c>
      <c r="S882" t="s">
        <v>8281</v>
      </c>
      <c r="T882" t="s">
        <v>8285</v>
      </c>
    </row>
    <row r="883" spans="1:20" ht="42.8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 s="9">
        <f t="shared" si="66"/>
        <v>40922.25099537037</v>
      </c>
      <c r="L883">
        <v>1322632886</v>
      </c>
      <c r="M883" s="9">
        <f t="shared" si="67"/>
        <v>40877.25099537037</v>
      </c>
      <c r="N883" s="13">
        <f t="shared" si="68"/>
        <v>45</v>
      </c>
      <c r="O883" t="b">
        <v>0</v>
      </c>
      <c r="P883">
        <v>1</v>
      </c>
      <c r="Q883" s="8">
        <f t="shared" si="69"/>
        <v>30</v>
      </c>
      <c r="R883" t="b">
        <v>0</v>
      </c>
      <c r="S883" t="s">
        <v>8281</v>
      </c>
      <c r="T883" t="s">
        <v>8285</v>
      </c>
    </row>
    <row r="884" spans="1:20" ht="42.8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 s="9">
        <f t="shared" si="66"/>
        <v>40792.860532407409</v>
      </c>
      <c r="L884">
        <v>1312490350</v>
      </c>
      <c r="M884" s="9">
        <f t="shared" si="67"/>
        <v>40759.860532407409</v>
      </c>
      <c r="N884" s="13">
        <f t="shared" si="68"/>
        <v>33</v>
      </c>
      <c r="O884" t="b">
        <v>0</v>
      </c>
      <c r="P884">
        <v>14</v>
      </c>
      <c r="Q884" s="8">
        <f t="shared" si="69"/>
        <v>21.57</v>
      </c>
      <c r="R884" t="b">
        <v>0</v>
      </c>
      <c r="S884" t="s">
        <v>8281</v>
      </c>
      <c r="T884" t="s">
        <v>8285</v>
      </c>
    </row>
    <row r="885" spans="1:20" ht="57.1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 s="9">
        <f t="shared" si="66"/>
        <v>42431.935590277775</v>
      </c>
      <c r="L885">
        <v>1451773635</v>
      </c>
      <c r="M885" s="9">
        <f t="shared" si="67"/>
        <v>42371.935590277775</v>
      </c>
      <c r="N885" s="13">
        <f t="shared" si="68"/>
        <v>60</v>
      </c>
      <c r="O885" t="b">
        <v>0</v>
      </c>
      <c r="P885">
        <v>24</v>
      </c>
      <c r="Q885" s="8">
        <f t="shared" si="69"/>
        <v>83.38</v>
      </c>
      <c r="R885" t="b">
        <v>0</v>
      </c>
      <c r="S885" t="s">
        <v>8281</v>
      </c>
      <c r="T885" t="s">
        <v>8285</v>
      </c>
    </row>
    <row r="886" spans="1:20" ht="42.8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 s="9">
        <f t="shared" si="66"/>
        <v>41041.104861111111</v>
      </c>
      <c r="L886">
        <v>1331666146</v>
      </c>
      <c r="M886" s="9">
        <f t="shared" si="67"/>
        <v>40981.802615740737</v>
      </c>
      <c r="N886" s="13">
        <f t="shared" si="68"/>
        <v>59</v>
      </c>
      <c r="O886" t="b">
        <v>0</v>
      </c>
      <c r="P886">
        <v>2</v>
      </c>
      <c r="Q886" s="8">
        <f t="shared" si="69"/>
        <v>10</v>
      </c>
      <c r="R886" t="b">
        <v>0</v>
      </c>
      <c r="S886" t="s">
        <v>8281</v>
      </c>
      <c r="T886" t="s">
        <v>8285</v>
      </c>
    </row>
    <row r="887" spans="1:20" ht="42.8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 s="9">
        <f t="shared" si="66"/>
        <v>42734.941099537042</v>
      </c>
      <c r="L887">
        <v>1481322911</v>
      </c>
      <c r="M887" s="9">
        <f t="shared" si="67"/>
        <v>42713.941099537042</v>
      </c>
      <c r="N887" s="13">
        <f t="shared" si="68"/>
        <v>21</v>
      </c>
      <c r="O887" t="b">
        <v>0</v>
      </c>
      <c r="P887">
        <v>21</v>
      </c>
      <c r="Q887" s="8">
        <f t="shared" si="69"/>
        <v>35.71</v>
      </c>
      <c r="R887" t="b">
        <v>0</v>
      </c>
      <c r="S887" t="s">
        <v>8281</v>
      </c>
      <c r="T887" t="s">
        <v>8285</v>
      </c>
    </row>
    <row r="888" spans="1:20" ht="42.8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 s="9">
        <f t="shared" si="66"/>
        <v>42628.870520833334</v>
      </c>
      <c r="L888">
        <v>1471812813</v>
      </c>
      <c r="M888" s="9">
        <f t="shared" si="67"/>
        <v>42603.870520833334</v>
      </c>
      <c r="N888" s="13">
        <f t="shared" si="68"/>
        <v>25</v>
      </c>
      <c r="O888" t="b">
        <v>0</v>
      </c>
      <c r="P888">
        <v>7</v>
      </c>
      <c r="Q888" s="8">
        <f t="shared" si="69"/>
        <v>29.29</v>
      </c>
      <c r="R888" t="b">
        <v>0</v>
      </c>
      <c r="S888" t="s">
        <v>8281</v>
      </c>
      <c r="T888" t="s">
        <v>8285</v>
      </c>
    </row>
    <row r="889" spans="1:20" ht="42.8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 s="9">
        <f t="shared" si="66"/>
        <v>41056.958969907406</v>
      </c>
      <c r="L889">
        <v>1335567655</v>
      </c>
      <c r="M889" s="9">
        <f t="shared" si="67"/>
        <v>41026.958969907406</v>
      </c>
      <c r="N889" s="13">
        <f t="shared" si="68"/>
        <v>30</v>
      </c>
      <c r="O889" t="b">
        <v>0</v>
      </c>
      <c r="P889">
        <v>0</v>
      </c>
      <c r="Q889" s="8">
        <f t="shared" si="69"/>
        <v>0</v>
      </c>
      <c r="R889" t="b">
        <v>0</v>
      </c>
      <c r="S889" t="s">
        <v>8281</v>
      </c>
      <c r="T889" t="s">
        <v>8285</v>
      </c>
    </row>
    <row r="890" spans="1:20" ht="57.1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 s="9">
        <f t="shared" si="66"/>
        <v>40787.25</v>
      </c>
      <c r="L890">
        <v>1311789885</v>
      </c>
      <c r="M890" s="9">
        <f t="shared" si="67"/>
        <v>40751.753298611111</v>
      </c>
      <c r="N890" s="13">
        <f t="shared" si="68"/>
        <v>35</v>
      </c>
      <c r="O890" t="b">
        <v>0</v>
      </c>
      <c r="P890">
        <v>4</v>
      </c>
      <c r="Q890" s="8">
        <f t="shared" si="69"/>
        <v>18</v>
      </c>
      <c r="R890" t="b">
        <v>0</v>
      </c>
      <c r="S890" t="s">
        <v>8281</v>
      </c>
      <c r="T890" t="s">
        <v>8285</v>
      </c>
    </row>
    <row r="891" spans="1:20" ht="42.8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 s="9">
        <f t="shared" si="66"/>
        <v>41917.784062500003</v>
      </c>
      <c r="L891">
        <v>1409942943</v>
      </c>
      <c r="M891" s="9">
        <f t="shared" si="67"/>
        <v>41887.784062500003</v>
      </c>
      <c r="N891" s="13">
        <f t="shared" si="68"/>
        <v>30</v>
      </c>
      <c r="O891" t="b">
        <v>0</v>
      </c>
      <c r="P891">
        <v>32</v>
      </c>
      <c r="Q891" s="8">
        <f t="shared" si="69"/>
        <v>73.760000000000005</v>
      </c>
      <c r="R891" t="b">
        <v>0</v>
      </c>
      <c r="S891" t="s">
        <v>8281</v>
      </c>
      <c r="T891" t="s">
        <v>8285</v>
      </c>
    </row>
    <row r="892" spans="1:20" ht="42.8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 s="9">
        <f t="shared" si="66"/>
        <v>41599.740497685183</v>
      </c>
      <c r="L892">
        <v>1382460379</v>
      </c>
      <c r="M892" s="9">
        <f t="shared" si="67"/>
        <v>41569.698831018519</v>
      </c>
      <c r="N892" s="13">
        <f t="shared" si="68"/>
        <v>30</v>
      </c>
      <c r="O892" t="b">
        <v>0</v>
      </c>
      <c r="P892">
        <v>4</v>
      </c>
      <c r="Q892" s="8">
        <f t="shared" si="69"/>
        <v>31.25</v>
      </c>
      <c r="R892" t="b">
        <v>0</v>
      </c>
      <c r="S892" t="s">
        <v>8281</v>
      </c>
      <c r="T892" t="s">
        <v>8285</v>
      </c>
    </row>
    <row r="893" spans="1:20" ht="42.8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 s="9">
        <f t="shared" si="66"/>
        <v>41872.031597222223</v>
      </c>
      <c r="L893">
        <v>1405989930</v>
      </c>
      <c r="M893" s="9">
        <f t="shared" si="67"/>
        <v>41842.031597222223</v>
      </c>
      <c r="N893" s="13">
        <f t="shared" si="68"/>
        <v>30</v>
      </c>
      <c r="O893" t="b">
        <v>0</v>
      </c>
      <c r="P893">
        <v>9</v>
      </c>
      <c r="Q893" s="8">
        <f t="shared" si="69"/>
        <v>28.89</v>
      </c>
      <c r="R893" t="b">
        <v>0</v>
      </c>
      <c r="S893" t="s">
        <v>8281</v>
      </c>
      <c r="T893" t="s">
        <v>8285</v>
      </c>
    </row>
    <row r="894" spans="1:20" ht="42.8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 s="9">
        <f t="shared" si="66"/>
        <v>40391.166666666664</v>
      </c>
      <c r="L894">
        <v>1273121283</v>
      </c>
      <c r="M894" s="9">
        <f t="shared" si="67"/>
        <v>40304.20003472222</v>
      </c>
      <c r="N894" s="13">
        <f t="shared" si="68"/>
        <v>87</v>
      </c>
      <c r="O894" t="b">
        <v>0</v>
      </c>
      <c r="P894">
        <v>17</v>
      </c>
      <c r="Q894" s="8">
        <f t="shared" si="69"/>
        <v>143.82</v>
      </c>
      <c r="R894" t="b">
        <v>0</v>
      </c>
      <c r="S894" t="s">
        <v>8281</v>
      </c>
      <c r="T894" t="s">
        <v>8285</v>
      </c>
    </row>
    <row r="895" spans="1:20" ht="42.8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 s="9">
        <f t="shared" si="66"/>
        <v>42095.856053240743</v>
      </c>
      <c r="L895">
        <v>1425331963</v>
      </c>
      <c r="M895" s="9">
        <f t="shared" si="67"/>
        <v>42065.897719907407</v>
      </c>
      <c r="N895" s="13">
        <f t="shared" si="68"/>
        <v>30</v>
      </c>
      <c r="O895" t="b">
        <v>0</v>
      </c>
      <c r="P895">
        <v>5</v>
      </c>
      <c r="Q895" s="8">
        <f t="shared" si="69"/>
        <v>40</v>
      </c>
      <c r="R895" t="b">
        <v>0</v>
      </c>
      <c r="S895" t="s">
        <v>8281</v>
      </c>
      <c r="T895" t="s">
        <v>8285</v>
      </c>
    </row>
    <row r="896" spans="1:20" ht="42.8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 s="9">
        <f t="shared" si="66"/>
        <v>42526.981597222228</v>
      </c>
      <c r="L896">
        <v>1462577610</v>
      </c>
      <c r="M896" s="9">
        <f t="shared" si="67"/>
        <v>42496.981597222228</v>
      </c>
      <c r="N896" s="13">
        <f t="shared" si="68"/>
        <v>30</v>
      </c>
      <c r="O896" t="b">
        <v>0</v>
      </c>
      <c r="P896">
        <v>53</v>
      </c>
      <c r="Q896" s="8">
        <f t="shared" si="69"/>
        <v>147.81</v>
      </c>
      <c r="R896" t="b">
        <v>0</v>
      </c>
      <c r="S896" t="s">
        <v>8281</v>
      </c>
      <c r="T896" t="s">
        <v>8285</v>
      </c>
    </row>
    <row r="897" spans="1:20" ht="57.1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 s="9">
        <f t="shared" si="66"/>
        <v>40476.127650462964</v>
      </c>
      <c r="L897">
        <v>1284087829</v>
      </c>
      <c r="M897" s="9">
        <f t="shared" si="67"/>
        <v>40431.127650462964</v>
      </c>
      <c r="N897" s="13">
        <f t="shared" si="68"/>
        <v>45</v>
      </c>
      <c r="O897" t="b">
        <v>0</v>
      </c>
      <c r="P897">
        <v>7</v>
      </c>
      <c r="Q897" s="8">
        <f t="shared" si="69"/>
        <v>27.86</v>
      </c>
      <c r="R897" t="b">
        <v>0</v>
      </c>
      <c r="S897" t="s">
        <v>8281</v>
      </c>
      <c r="T897" t="s">
        <v>8285</v>
      </c>
    </row>
    <row r="898" spans="1:20" ht="42.8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>
        <f t="shared" ref="F898:F961" si="70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 s="9">
        <f t="shared" si="66"/>
        <v>42244.166666666672</v>
      </c>
      <c r="L898">
        <v>1438549026</v>
      </c>
      <c r="M898" s="9">
        <f t="shared" si="67"/>
        <v>42218.872986111113</v>
      </c>
      <c r="N898" s="13">
        <f t="shared" si="68"/>
        <v>25</v>
      </c>
      <c r="O898" t="b">
        <v>0</v>
      </c>
      <c r="P898">
        <v>72</v>
      </c>
      <c r="Q898" s="8">
        <f t="shared" si="69"/>
        <v>44.44</v>
      </c>
      <c r="R898" t="b">
        <v>0</v>
      </c>
      <c r="S898" t="s">
        <v>8281</v>
      </c>
      <c r="T898" t="s">
        <v>8285</v>
      </c>
    </row>
    <row r="899" spans="1:20" ht="42.8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>
        <f t="shared" si="70"/>
        <v>0</v>
      </c>
      <c r="G899" t="s">
        <v>8220</v>
      </c>
      <c r="H899" t="s">
        <v>8223</v>
      </c>
      <c r="I899" t="s">
        <v>8245</v>
      </c>
      <c r="J899">
        <v>1354123908</v>
      </c>
      <c r="K899" s="9">
        <f t="shared" ref="K899:K962" si="71">(((J899/60)/60)/24)+DATE(1970,1,1)</f>
        <v>41241.730416666665</v>
      </c>
      <c r="L899">
        <v>1351528308</v>
      </c>
      <c r="M899" s="9">
        <f t="shared" ref="M899:M962" si="72">(((L899/60)/60)/24)+DATE(1970,1,1)</f>
        <v>41211.688750000001</v>
      </c>
      <c r="N899" s="13">
        <f t="shared" ref="N899:N962" si="73">ROUND(K899-M899,0)</f>
        <v>30</v>
      </c>
      <c r="O899" t="b">
        <v>0</v>
      </c>
      <c r="P899">
        <v>0</v>
      </c>
      <c r="Q899" s="8">
        <f t="shared" ref="Q899:Q962" si="74">IFERROR(ROUND(E899/P899,2),0)</f>
        <v>0</v>
      </c>
      <c r="R899" t="b">
        <v>0</v>
      </c>
      <c r="S899" t="s">
        <v>8281</v>
      </c>
      <c r="T899" t="s">
        <v>8285</v>
      </c>
    </row>
    <row r="900" spans="1:20" ht="42.8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 s="9">
        <f t="shared" si="71"/>
        <v>40923.758217592593</v>
      </c>
      <c r="L900">
        <v>1322763110</v>
      </c>
      <c r="M900" s="9">
        <f t="shared" si="72"/>
        <v>40878.758217592593</v>
      </c>
      <c r="N900" s="13">
        <f t="shared" si="73"/>
        <v>45</v>
      </c>
      <c r="O900" t="b">
        <v>0</v>
      </c>
      <c r="P900">
        <v>2</v>
      </c>
      <c r="Q900" s="8">
        <f t="shared" si="74"/>
        <v>35</v>
      </c>
      <c r="R900" t="b">
        <v>0</v>
      </c>
      <c r="S900" t="s">
        <v>8281</v>
      </c>
      <c r="T900" t="s">
        <v>8285</v>
      </c>
    </row>
    <row r="901" spans="1:20" ht="42.8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 s="9">
        <f t="shared" si="71"/>
        <v>40691.099097222221</v>
      </c>
      <c r="L901">
        <v>1302661362</v>
      </c>
      <c r="M901" s="9">
        <f t="shared" si="72"/>
        <v>40646.099097222221</v>
      </c>
      <c r="N901" s="13">
        <f t="shared" si="73"/>
        <v>45</v>
      </c>
      <c r="O901" t="b">
        <v>0</v>
      </c>
      <c r="P901">
        <v>8</v>
      </c>
      <c r="Q901" s="8">
        <f t="shared" si="74"/>
        <v>35</v>
      </c>
      <c r="R901" t="b">
        <v>0</v>
      </c>
      <c r="S901" t="s">
        <v>8281</v>
      </c>
      <c r="T901" t="s">
        <v>8285</v>
      </c>
    </row>
    <row r="902" spans="1:20" ht="28.5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 s="9">
        <f t="shared" si="71"/>
        <v>42459.807893518519</v>
      </c>
      <c r="L902">
        <v>1456777402</v>
      </c>
      <c r="M902" s="9">
        <f t="shared" si="72"/>
        <v>42429.84956018519</v>
      </c>
      <c r="N902" s="13">
        <f t="shared" si="73"/>
        <v>30</v>
      </c>
      <c r="O902" t="b">
        <v>0</v>
      </c>
      <c r="P902">
        <v>2</v>
      </c>
      <c r="Q902" s="8">
        <f t="shared" si="74"/>
        <v>10.5</v>
      </c>
      <c r="R902" t="b">
        <v>0</v>
      </c>
      <c r="S902" t="s">
        <v>8281</v>
      </c>
      <c r="T902" t="s">
        <v>8284</v>
      </c>
    </row>
    <row r="903" spans="1:20" ht="57.1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 s="9">
        <f t="shared" si="71"/>
        <v>40337.799305555556</v>
      </c>
      <c r="L903">
        <v>1272050914</v>
      </c>
      <c r="M903" s="9">
        <f t="shared" si="72"/>
        <v>40291.81150462963</v>
      </c>
      <c r="N903" s="13">
        <f t="shared" si="73"/>
        <v>46</v>
      </c>
      <c r="O903" t="b">
        <v>0</v>
      </c>
      <c r="P903">
        <v>0</v>
      </c>
      <c r="Q903" s="8">
        <f t="shared" si="74"/>
        <v>0</v>
      </c>
      <c r="R903" t="b">
        <v>0</v>
      </c>
      <c r="S903" t="s">
        <v>8281</v>
      </c>
      <c r="T903" t="s">
        <v>8284</v>
      </c>
    </row>
    <row r="904" spans="1:20" ht="57.1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 s="9">
        <f t="shared" si="71"/>
        <v>41881.645833333336</v>
      </c>
      <c r="L904">
        <v>1404947422</v>
      </c>
      <c r="M904" s="9">
        <f t="shared" si="72"/>
        <v>41829.965532407405</v>
      </c>
      <c r="N904" s="13">
        <f t="shared" si="73"/>
        <v>52</v>
      </c>
      <c r="O904" t="b">
        <v>0</v>
      </c>
      <c r="P904">
        <v>3</v>
      </c>
      <c r="Q904" s="8">
        <f t="shared" si="74"/>
        <v>30</v>
      </c>
      <c r="R904" t="b">
        <v>0</v>
      </c>
      <c r="S904" t="s">
        <v>8281</v>
      </c>
      <c r="T904" t="s">
        <v>8284</v>
      </c>
    </row>
    <row r="905" spans="1:20" ht="42.8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 s="9">
        <f t="shared" si="71"/>
        <v>41175.100694444445</v>
      </c>
      <c r="L905">
        <v>1346180780</v>
      </c>
      <c r="M905" s="9">
        <f t="shared" si="72"/>
        <v>41149.796064814815</v>
      </c>
      <c r="N905" s="13">
        <f t="shared" si="73"/>
        <v>25</v>
      </c>
      <c r="O905" t="b">
        <v>0</v>
      </c>
      <c r="P905">
        <v>4</v>
      </c>
      <c r="Q905" s="8">
        <f t="shared" si="74"/>
        <v>40</v>
      </c>
      <c r="R905" t="b">
        <v>0</v>
      </c>
      <c r="S905" t="s">
        <v>8281</v>
      </c>
      <c r="T905" t="s">
        <v>8284</v>
      </c>
    </row>
    <row r="906" spans="1:20" ht="42.8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 s="9">
        <f t="shared" si="71"/>
        <v>42372.080289351856</v>
      </c>
      <c r="L906">
        <v>1449194137</v>
      </c>
      <c r="M906" s="9">
        <f t="shared" si="72"/>
        <v>42342.080289351856</v>
      </c>
      <c r="N906" s="13">
        <f t="shared" si="73"/>
        <v>30</v>
      </c>
      <c r="O906" t="b">
        <v>0</v>
      </c>
      <c r="P906">
        <v>3</v>
      </c>
      <c r="Q906" s="8">
        <f t="shared" si="74"/>
        <v>50.33</v>
      </c>
      <c r="R906" t="b">
        <v>0</v>
      </c>
      <c r="S906" t="s">
        <v>8281</v>
      </c>
      <c r="T906" t="s">
        <v>8284</v>
      </c>
    </row>
    <row r="907" spans="1:20" ht="42.8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 s="9">
        <f t="shared" si="71"/>
        <v>40567.239884259259</v>
      </c>
      <c r="L907">
        <v>1290663926</v>
      </c>
      <c r="M907" s="9">
        <f t="shared" si="72"/>
        <v>40507.239884259259</v>
      </c>
      <c r="N907" s="13">
        <f t="shared" si="73"/>
        <v>60</v>
      </c>
      <c r="O907" t="b">
        <v>0</v>
      </c>
      <c r="P907">
        <v>6</v>
      </c>
      <c r="Q907" s="8">
        <f t="shared" si="74"/>
        <v>32.67</v>
      </c>
      <c r="R907" t="b">
        <v>0</v>
      </c>
      <c r="S907" t="s">
        <v>8281</v>
      </c>
      <c r="T907" t="s">
        <v>8284</v>
      </c>
    </row>
    <row r="908" spans="1:20" ht="28.55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 s="9">
        <f t="shared" si="71"/>
        <v>41711.148032407407</v>
      </c>
      <c r="L908">
        <v>1392093190</v>
      </c>
      <c r="M908" s="9">
        <f t="shared" si="72"/>
        <v>41681.189699074072</v>
      </c>
      <c r="N908" s="13">
        <f t="shared" si="73"/>
        <v>30</v>
      </c>
      <c r="O908" t="b">
        <v>0</v>
      </c>
      <c r="P908">
        <v>0</v>
      </c>
      <c r="Q908" s="8">
        <f t="shared" si="74"/>
        <v>0</v>
      </c>
      <c r="R908" t="b">
        <v>0</v>
      </c>
      <c r="S908" t="s">
        <v>8281</v>
      </c>
      <c r="T908" t="s">
        <v>8284</v>
      </c>
    </row>
    <row r="909" spans="1:20" ht="28.5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 s="9">
        <f t="shared" si="71"/>
        <v>40797.192395833335</v>
      </c>
      <c r="L909">
        <v>1313123823</v>
      </c>
      <c r="M909" s="9">
        <f t="shared" si="72"/>
        <v>40767.192395833335</v>
      </c>
      <c r="N909" s="13">
        <f t="shared" si="73"/>
        <v>30</v>
      </c>
      <c r="O909" t="b">
        <v>0</v>
      </c>
      <c r="P909">
        <v>0</v>
      </c>
      <c r="Q909" s="8">
        <f t="shared" si="74"/>
        <v>0</v>
      </c>
      <c r="R909" t="b">
        <v>0</v>
      </c>
      <c r="S909" t="s">
        <v>8281</v>
      </c>
      <c r="T909" t="s">
        <v>8284</v>
      </c>
    </row>
    <row r="910" spans="1:20" ht="42.8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 s="9">
        <f t="shared" si="71"/>
        <v>40386.207638888889</v>
      </c>
      <c r="L910">
        <v>1276283655</v>
      </c>
      <c r="M910" s="9">
        <f t="shared" si="72"/>
        <v>40340.801562499997</v>
      </c>
      <c r="N910" s="13">
        <f t="shared" si="73"/>
        <v>45</v>
      </c>
      <c r="O910" t="b">
        <v>0</v>
      </c>
      <c r="P910">
        <v>0</v>
      </c>
      <c r="Q910" s="8">
        <f t="shared" si="74"/>
        <v>0</v>
      </c>
      <c r="R910" t="b">
        <v>0</v>
      </c>
      <c r="S910" t="s">
        <v>8281</v>
      </c>
      <c r="T910" t="s">
        <v>8284</v>
      </c>
    </row>
    <row r="911" spans="1:20" ht="57.1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 s="9">
        <f t="shared" si="71"/>
        <v>41113.166666666664</v>
      </c>
      <c r="L911">
        <v>1340296440</v>
      </c>
      <c r="M911" s="9">
        <f t="shared" si="72"/>
        <v>41081.69027777778</v>
      </c>
      <c r="N911" s="13">
        <f t="shared" si="73"/>
        <v>31</v>
      </c>
      <c r="O911" t="b">
        <v>0</v>
      </c>
      <c r="P911">
        <v>8</v>
      </c>
      <c r="Q911" s="8">
        <f t="shared" si="74"/>
        <v>65</v>
      </c>
      <c r="R911" t="b">
        <v>0</v>
      </c>
      <c r="S911" t="s">
        <v>8281</v>
      </c>
      <c r="T911" t="s">
        <v>8284</v>
      </c>
    </row>
    <row r="912" spans="1:20" ht="42.8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 s="9">
        <f t="shared" si="71"/>
        <v>42797.545358796298</v>
      </c>
      <c r="L912">
        <v>1483362319</v>
      </c>
      <c r="M912" s="9">
        <f t="shared" si="72"/>
        <v>42737.545358796298</v>
      </c>
      <c r="N912" s="13">
        <f t="shared" si="73"/>
        <v>60</v>
      </c>
      <c r="O912" t="b">
        <v>0</v>
      </c>
      <c r="P912">
        <v>5</v>
      </c>
      <c r="Q912" s="8">
        <f t="shared" si="74"/>
        <v>24.6</v>
      </c>
      <c r="R912" t="b">
        <v>0</v>
      </c>
      <c r="S912" t="s">
        <v>8281</v>
      </c>
      <c r="T912" t="s">
        <v>8284</v>
      </c>
    </row>
    <row r="913" spans="1:20" ht="42.8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 s="9">
        <f t="shared" si="71"/>
        <v>41663.005150462966</v>
      </c>
      <c r="L913">
        <v>1388707645</v>
      </c>
      <c r="M913" s="9">
        <f t="shared" si="72"/>
        <v>41642.005150462966</v>
      </c>
      <c r="N913" s="13">
        <f t="shared" si="73"/>
        <v>21</v>
      </c>
      <c r="O913" t="b">
        <v>0</v>
      </c>
      <c r="P913">
        <v>0</v>
      </c>
      <c r="Q913" s="8">
        <f t="shared" si="74"/>
        <v>0</v>
      </c>
      <c r="R913" t="b">
        <v>0</v>
      </c>
      <c r="S913" t="s">
        <v>8281</v>
      </c>
      <c r="T913" t="s">
        <v>8284</v>
      </c>
    </row>
    <row r="914" spans="1:20" ht="42.8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 s="9">
        <f t="shared" si="71"/>
        <v>41254.151006944441</v>
      </c>
      <c r="L914">
        <v>1350009447</v>
      </c>
      <c r="M914" s="9">
        <f t="shared" si="72"/>
        <v>41194.109340277777</v>
      </c>
      <c r="N914" s="13">
        <f t="shared" si="73"/>
        <v>60</v>
      </c>
      <c r="O914" t="b">
        <v>0</v>
      </c>
      <c r="P914">
        <v>2</v>
      </c>
      <c r="Q914" s="8">
        <f t="shared" si="74"/>
        <v>15</v>
      </c>
      <c r="R914" t="b">
        <v>0</v>
      </c>
      <c r="S914" t="s">
        <v>8281</v>
      </c>
      <c r="T914" t="s">
        <v>8284</v>
      </c>
    </row>
    <row r="915" spans="1:20" ht="42.8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 s="9">
        <f t="shared" si="71"/>
        <v>41034.139108796298</v>
      </c>
      <c r="L915">
        <v>1333596019</v>
      </c>
      <c r="M915" s="9">
        <f t="shared" si="72"/>
        <v>41004.139108796298</v>
      </c>
      <c r="N915" s="13">
        <f t="shared" si="73"/>
        <v>30</v>
      </c>
      <c r="O915" t="b">
        <v>0</v>
      </c>
      <c r="P915">
        <v>24</v>
      </c>
      <c r="Q915" s="8">
        <f t="shared" si="74"/>
        <v>82.58</v>
      </c>
      <c r="R915" t="b">
        <v>0</v>
      </c>
      <c r="S915" t="s">
        <v>8281</v>
      </c>
      <c r="T915" t="s">
        <v>8284</v>
      </c>
    </row>
    <row r="916" spans="1:20" ht="42.8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 s="9">
        <f t="shared" si="71"/>
        <v>41146.763275462967</v>
      </c>
      <c r="L916">
        <v>1343326747</v>
      </c>
      <c r="M916" s="9">
        <f t="shared" si="72"/>
        <v>41116.763275462967</v>
      </c>
      <c r="N916" s="13">
        <f t="shared" si="73"/>
        <v>30</v>
      </c>
      <c r="O916" t="b">
        <v>0</v>
      </c>
      <c r="P916">
        <v>0</v>
      </c>
      <c r="Q916" s="8">
        <f t="shared" si="74"/>
        <v>0</v>
      </c>
      <c r="R916" t="b">
        <v>0</v>
      </c>
      <c r="S916" t="s">
        <v>8281</v>
      </c>
      <c r="T916" t="s">
        <v>8284</v>
      </c>
    </row>
    <row r="917" spans="1:20" ht="42.8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 s="9">
        <f t="shared" si="71"/>
        <v>40969.207638888889</v>
      </c>
      <c r="L917">
        <v>1327853914</v>
      </c>
      <c r="M917" s="9">
        <f t="shared" si="72"/>
        <v>40937.679560185185</v>
      </c>
      <c r="N917" s="13">
        <f t="shared" si="73"/>
        <v>32</v>
      </c>
      <c r="O917" t="b">
        <v>0</v>
      </c>
      <c r="P917">
        <v>9</v>
      </c>
      <c r="Q917" s="8">
        <f t="shared" si="74"/>
        <v>41.67</v>
      </c>
      <c r="R917" t="b">
        <v>0</v>
      </c>
      <c r="S917" t="s">
        <v>8281</v>
      </c>
      <c r="T917" t="s">
        <v>8284</v>
      </c>
    </row>
    <row r="918" spans="1:20" ht="42.8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 s="9">
        <f t="shared" si="71"/>
        <v>40473.208333333336</v>
      </c>
      <c r="L918">
        <v>1284409734</v>
      </c>
      <c r="M918" s="9">
        <f t="shared" si="72"/>
        <v>40434.853402777779</v>
      </c>
      <c r="N918" s="13">
        <f t="shared" si="73"/>
        <v>38</v>
      </c>
      <c r="O918" t="b">
        <v>0</v>
      </c>
      <c r="P918">
        <v>0</v>
      </c>
      <c r="Q918" s="8">
        <f t="shared" si="74"/>
        <v>0</v>
      </c>
      <c r="R918" t="b">
        <v>0</v>
      </c>
      <c r="S918" t="s">
        <v>8281</v>
      </c>
      <c r="T918" t="s">
        <v>8284</v>
      </c>
    </row>
    <row r="919" spans="1:20" ht="42.8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 s="9">
        <f t="shared" si="71"/>
        <v>41834.104166666664</v>
      </c>
      <c r="L919">
        <v>1402612730</v>
      </c>
      <c r="M919" s="9">
        <f t="shared" si="72"/>
        <v>41802.94363425926</v>
      </c>
      <c r="N919" s="13">
        <f t="shared" si="73"/>
        <v>31</v>
      </c>
      <c r="O919" t="b">
        <v>0</v>
      </c>
      <c r="P919">
        <v>1</v>
      </c>
      <c r="Q919" s="8">
        <f t="shared" si="74"/>
        <v>30</v>
      </c>
      <c r="R919" t="b">
        <v>0</v>
      </c>
      <c r="S919" t="s">
        <v>8281</v>
      </c>
      <c r="T919" t="s">
        <v>8284</v>
      </c>
    </row>
    <row r="920" spans="1:20" ht="57.1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 s="9">
        <f t="shared" si="71"/>
        <v>41974.957881944443</v>
      </c>
      <c r="L920">
        <v>1414879161</v>
      </c>
      <c r="M920" s="9">
        <f t="shared" si="72"/>
        <v>41944.916215277779</v>
      </c>
      <c r="N920" s="13">
        <f t="shared" si="73"/>
        <v>30</v>
      </c>
      <c r="O920" t="b">
        <v>0</v>
      </c>
      <c r="P920">
        <v>10</v>
      </c>
      <c r="Q920" s="8">
        <f t="shared" si="74"/>
        <v>19.600000000000001</v>
      </c>
      <c r="R920" t="b">
        <v>0</v>
      </c>
      <c r="S920" t="s">
        <v>8281</v>
      </c>
      <c r="T920" t="s">
        <v>8284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 s="9">
        <f t="shared" si="71"/>
        <v>41262.641724537039</v>
      </c>
      <c r="L921">
        <v>1352906645</v>
      </c>
      <c r="M921" s="9">
        <f t="shared" si="72"/>
        <v>41227.641724537039</v>
      </c>
      <c r="N921" s="13">
        <f t="shared" si="73"/>
        <v>35</v>
      </c>
      <c r="O921" t="b">
        <v>0</v>
      </c>
      <c r="P921">
        <v>1</v>
      </c>
      <c r="Q921" s="8">
        <f t="shared" si="74"/>
        <v>100</v>
      </c>
      <c r="R921" t="b">
        <v>0</v>
      </c>
      <c r="S921" t="s">
        <v>8281</v>
      </c>
      <c r="T921" t="s">
        <v>8284</v>
      </c>
    </row>
    <row r="922" spans="1:20" ht="42.8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 s="9">
        <f t="shared" si="71"/>
        <v>41592.713217592594</v>
      </c>
      <c r="L922">
        <v>1381853222</v>
      </c>
      <c r="M922" s="9">
        <f t="shared" si="72"/>
        <v>41562.67155092593</v>
      </c>
      <c r="N922" s="13">
        <f t="shared" si="73"/>
        <v>30</v>
      </c>
      <c r="O922" t="b">
        <v>0</v>
      </c>
      <c r="P922">
        <v>0</v>
      </c>
      <c r="Q922" s="8">
        <f t="shared" si="74"/>
        <v>0</v>
      </c>
      <c r="R922" t="b">
        <v>0</v>
      </c>
      <c r="S922" t="s">
        <v>8281</v>
      </c>
      <c r="T922" t="s">
        <v>8284</v>
      </c>
    </row>
    <row r="923" spans="1:20" ht="42.8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 s="9">
        <f t="shared" si="71"/>
        <v>40889.212685185186</v>
      </c>
      <c r="L923">
        <v>1320033976</v>
      </c>
      <c r="M923" s="9">
        <f t="shared" si="72"/>
        <v>40847.171018518515</v>
      </c>
      <c r="N923" s="13">
        <f t="shared" si="73"/>
        <v>42</v>
      </c>
      <c r="O923" t="b">
        <v>0</v>
      </c>
      <c r="P923">
        <v>20</v>
      </c>
      <c r="Q923" s="8">
        <f t="shared" si="74"/>
        <v>231.75</v>
      </c>
      <c r="R923" t="b">
        <v>0</v>
      </c>
      <c r="S923" t="s">
        <v>8281</v>
      </c>
      <c r="T923" t="s">
        <v>8284</v>
      </c>
    </row>
    <row r="924" spans="1:20" ht="42.8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 s="9">
        <f t="shared" si="71"/>
        <v>41913.530011574076</v>
      </c>
      <c r="L924">
        <v>1409143393</v>
      </c>
      <c r="M924" s="9">
        <f t="shared" si="72"/>
        <v>41878.530011574076</v>
      </c>
      <c r="N924" s="13">
        <f t="shared" si="73"/>
        <v>35</v>
      </c>
      <c r="O924" t="b">
        <v>0</v>
      </c>
      <c r="P924">
        <v>30</v>
      </c>
      <c r="Q924" s="8">
        <f t="shared" si="74"/>
        <v>189.33</v>
      </c>
      <c r="R924" t="b">
        <v>0</v>
      </c>
      <c r="S924" t="s">
        <v>8281</v>
      </c>
      <c r="T924" t="s">
        <v>8284</v>
      </c>
    </row>
    <row r="925" spans="1:20" ht="42.8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 s="9">
        <f t="shared" si="71"/>
        <v>41965.001423611116</v>
      </c>
      <c r="L925">
        <v>1414018923</v>
      </c>
      <c r="M925" s="9">
        <f t="shared" si="72"/>
        <v>41934.959756944445</v>
      </c>
      <c r="N925" s="13">
        <f t="shared" si="73"/>
        <v>30</v>
      </c>
      <c r="O925" t="b">
        <v>0</v>
      </c>
      <c r="P925">
        <v>6</v>
      </c>
      <c r="Q925" s="8">
        <f t="shared" si="74"/>
        <v>55</v>
      </c>
      <c r="R925" t="b">
        <v>0</v>
      </c>
      <c r="S925" t="s">
        <v>8281</v>
      </c>
      <c r="T925" t="s">
        <v>8284</v>
      </c>
    </row>
    <row r="926" spans="1:20" ht="42.8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 s="9">
        <f t="shared" si="71"/>
        <v>41318.942928240744</v>
      </c>
      <c r="L926">
        <v>1358203069</v>
      </c>
      <c r="M926" s="9">
        <f t="shared" si="72"/>
        <v>41288.942928240744</v>
      </c>
      <c r="N926" s="13">
        <f t="shared" si="73"/>
        <v>30</v>
      </c>
      <c r="O926" t="b">
        <v>0</v>
      </c>
      <c r="P926">
        <v>15</v>
      </c>
      <c r="Q926" s="8">
        <f t="shared" si="74"/>
        <v>21.8</v>
      </c>
      <c r="R926" t="b">
        <v>0</v>
      </c>
      <c r="S926" t="s">
        <v>8281</v>
      </c>
      <c r="T926" t="s">
        <v>8284</v>
      </c>
    </row>
    <row r="927" spans="1:20" ht="42.8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 s="9">
        <f t="shared" si="71"/>
        <v>41605.922581018516</v>
      </c>
      <c r="L927">
        <v>1382994511</v>
      </c>
      <c r="M927" s="9">
        <f t="shared" si="72"/>
        <v>41575.880914351852</v>
      </c>
      <c r="N927" s="13">
        <f t="shared" si="73"/>
        <v>30</v>
      </c>
      <c r="O927" t="b">
        <v>0</v>
      </c>
      <c r="P927">
        <v>5</v>
      </c>
      <c r="Q927" s="8">
        <f t="shared" si="74"/>
        <v>32</v>
      </c>
      <c r="R927" t="b">
        <v>0</v>
      </c>
      <c r="S927" t="s">
        <v>8281</v>
      </c>
      <c r="T927" t="s">
        <v>8284</v>
      </c>
    </row>
    <row r="928" spans="1:20" ht="57.1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 s="9">
        <f t="shared" si="71"/>
        <v>40367.944444444445</v>
      </c>
      <c r="L928">
        <v>1276043330</v>
      </c>
      <c r="M928" s="9">
        <f t="shared" si="72"/>
        <v>40338.02002314815</v>
      </c>
      <c r="N928" s="13">
        <f t="shared" si="73"/>
        <v>30</v>
      </c>
      <c r="O928" t="b">
        <v>0</v>
      </c>
      <c r="P928">
        <v>0</v>
      </c>
      <c r="Q928" s="8">
        <f t="shared" si="74"/>
        <v>0</v>
      </c>
      <c r="R928" t="b">
        <v>0</v>
      </c>
      <c r="S928" t="s">
        <v>8281</v>
      </c>
      <c r="T928" t="s">
        <v>8284</v>
      </c>
    </row>
    <row r="929" spans="1:20" ht="28.55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 s="9">
        <f t="shared" si="71"/>
        <v>41043.822858796295</v>
      </c>
      <c r="L929">
        <v>1334432695</v>
      </c>
      <c r="M929" s="9">
        <f t="shared" si="72"/>
        <v>41013.822858796295</v>
      </c>
      <c r="N929" s="13">
        <f t="shared" si="73"/>
        <v>30</v>
      </c>
      <c r="O929" t="b">
        <v>0</v>
      </c>
      <c r="P929">
        <v>0</v>
      </c>
      <c r="Q929" s="8">
        <f t="shared" si="74"/>
        <v>0</v>
      </c>
      <c r="R929" t="b">
        <v>0</v>
      </c>
      <c r="S929" t="s">
        <v>8281</v>
      </c>
      <c r="T929" t="s">
        <v>8284</v>
      </c>
    </row>
    <row r="930" spans="1:20" ht="42.8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 s="9">
        <f t="shared" si="71"/>
        <v>41231</v>
      </c>
      <c r="L930">
        <v>1348864913</v>
      </c>
      <c r="M930" s="9">
        <f t="shared" si="72"/>
        <v>41180.86241898148</v>
      </c>
      <c r="N930" s="13">
        <f t="shared" si="73"/>
        <v>50</v>
      </c>
      <c r="O930" t="b">
        <v>0</v>
      </c>
      <c r="P930">
        <v>28</v>
      </c>
      <c r="Q930" s="8">
        <f t="shared" si="74"/>
        <v>56.25</v>
      </c>
      <c r="R930" t="b">
        <v>0</v>
      </c>
      <c r="S930" t="s">
        <v>8281</v>
      </c>
      <c r="T930" t="s">
        <v>8284</v>
      </c>
    </row>
    <row r="931" spans="1:20" ht="42.8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 s="9">
        <f t="shared" si="71"/>
        <v>41008.196400462963</v>
      </c>
      <c r="L931">
        <v>1331358169</v>
      </c>
      <c r="M931" s="9">
        <f t="shared" si="72"/>
        <v>40978.238067129627</v>
      </c>
      <c r="N931" s="13">
        <f t="shared" si="73"/>
        <v>30</v>
      </c>
      <c r="O931" t="b">
        <v>0</v>
      </c>
      <c r="P931">
        <v>0</v>
      </c>
      <c r="Q931" s="8">
        <f t="shared" si="74"/>
        <v>0</v>
      </c>
      <c r="R931" t="b">
        <v>0</v>
      </c>
      <c r="S931" t="s">
        <v>8281</v>
      </c>
      <c r="T931" t="s">
        <v>8284</v>
      </c>
    </row>
    <row r="932" spans="1:20" ht="57.1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 s="9">
        <f t="shared" si="71"/>
        <v>40354.897222222222</v>
      </c>
      <c r="L932">
        <v>1273874306</v>
      </c>
      <c r="M932" s="9">
        <f t="shared" si="72"/>
        <v>40312.915578703702</v>
      </c>
      <c r="N932" s="13">
        <f t="shared" si="73"/>
        <v>42</v>
      </c>
      <c r="O932" t="b">
        <v>0</v>
      </c>
      <c r="P932">
        <v>5</v>
      </c>
      <c r="Q932" s="8">
        <f t="shared" si="74"/>
        <v>69</v>
      </c>
      <c r="R932" t="b">
        <v>0</v>
      </c>
      <c r="S932" t="s">
        <v>8281</v>
      </c>
      <c r="T932" t="s">
        <v>8284</v>
      </c>
    </row>
    <row r="933" spans="1:20" ht="42.8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 s="9">
        <f t="shared" si="71"/>
        <v>41714.916666666664</v>
      </c>
      <c r="L933">
        <v>1392021502</v>
      </c>
      <c r="M933" s="9">
        <f t="shared" si="72"/>
        <v>41680.359976851854</v>
      </c>
      <c r="N933" s="13">
        <f t="shared" si="73"/>
        <v>35</v>
      </c>
      <c r="O933" t="b">
        <v>0</v>
      </c>
      <c r="P933">
        <v>7</v>
      </c>
      <c r="Q933" s="8">
        <f t="shared" si="74"/>
        <v>18.71</v>
      </c>
      <c r="R933" t="b">
        <v>0</v>
      </c>
      <c r="S933" t="s">
        <v>8281</v>
      </c>
      <c r="T933" t="s">
        <v>8284</v>
      </c>
    </row>
    <row r="934" spans="1:20" ht="28.5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 s="9">
        <f t="shared" si="71"/>
        <v>41355.927604166667</v>
      </c>
      <c r="L934">
        <v>1360106145</v>
      </c>
      <c r="M934" s="9">
        <f t="shared" si="72"/>
        <v>41310.969270833331</v>
      </c>
      <c r="N934" s="13">
        <f t="shared" si="73"/>
        <v>45</v>
      </c>
      <c r="O934" t="b">
        <v>0</v>
      </c>
      <c r="P934">
        <v>30</v>
      </c>
      <c r="Q934" s="8">
        <f t="shared" si="74"/>
        <v>46.03</v>
      </c>
      <c r="R934" t="b">
        <v>0</v>
      </c>
      <c r="S934" t="s">
        <v>8281</v>
      </c>
      <c r="T934" t="s">
        <v>8284</v>
      </c>
    </row>
    <row r="935" spans="1:20" ht="42.8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 s="9">
        <f t="shared" si="71"/>
        <v>41771.169085648151</v>
      </c>
      <c r="L935">
        <v>1394683409</v>
      </c>
      <c r="M935" s="9">
        <f t="shared" si="72"/>
        <v>41711.169085648151</v>
      </c>
      <c r="N935" s="13">
        <f t="shared" si="73"/>
        <v>60</v>
      </c>
      <c r="O935" t="b">
        <v>0</v>
      </c>
      <c r="P935">
        <v>2</v>
      </c>
      <c r="Q935" s="8">
        <f t="shared" si="74"/>
        <v>60</v>
      </c>
      <c r="R935" t="b">
        <v>0</v>
      </c>
      <c r="S935" t="s">
        <v>8281</v>
      </c>
      <c r="T935" t="s">
        <v>8284</v>
      </c>
    </row>
    <row r="936" spans="1:20" ht="42.8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 s="9">
        <f t="shared" si="71"/>
        <v>41763.25</v>
      </c>
      <c r="L936">
        <v>1396633284</v>
      </c>
      <c r="M936" s="9">
        <f t="shared" si="72"/>
        <v>41733.737083333333</v>
      </c>
      <c r="N936" s="13">
        <f t="shared" si="73"/>
        <v>30</v>
      </c>
      <c r="O936" t="b">
        <v>0</v>
      </c>
      <c r="P936">
        <v>30</v>
      </c>
      <c r="Q936" s="8">
        <f t="shared" si="74"/>
        <v>50.67</v>
      </c>
      <c r="R936" t="b">
        <v>0</v>
      </c>
      <c r="S936" t="s">
        <v>8281</v>
      </c>
      <c r="T936" t="s">
        <v>8284</v>
      </c>
    </row>
    <row r="937" spans="1:20" ht="42.8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 s="9">
        <f t="shared" si="71"/>
        <v>42398.333668981482</v>
      </c>
      <c r="L937">
        <v>1451462429</v>
      </c>
      <c r="M937" s="9">
        <f t="shared" si="72"/>
        <v>42368.333668981482</v>
      </c>
      <c r="N937" s="13">
        <f t="shared" si="73"/>
        <v>30</v>
      </c>
      <c r="O937" t="b">
        <v>0</v>
      </c>
      <c r="P937">
        <v>2</v>
      </c>
      <c r="Q937" s="8">
        <f t="shared" si="74"/>
        <v>25</v>
      </c>
      <c r="R937" t="b">
        <v>0</v>
      </c>
      <c r="S937" t="s">
        <v>8281</v>
      </c>
      <c r="T937" t="s">
        <v>8284</v>
      </c>
    </row>
    <row r="938" spans="1:20" ht="42.8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 s="9">
        <f t="shared" si="71"/>
        <v>40926.833333333336</v>
      </c>
      <c r="L938">
        <v>1323131689</v>
      </c>
      <c r="M938" s="9">
        <f t="shared" si="72"/>
        <v>40883.024178240739</v>
      </c>
      <c r="N938" s="13">
        <f t="shared" si="73"/>
        <v>44</v>
      </c>
      <c r="O938" t="b">
        <v>0</v>
      </c>
      <c r="P938">
        <v>0</v>
      </c>
      <c r="Q938" s="8">
        <f t="shared" si="74"/>
        <v>0</v>
      </c>
      <c r="R938" t="b">
        <v>0</v>
      </c>
      <c r="S938" t="s">
        <v>8281</v>
      </c>
      <c r="T938" t="s">
        <v>8284</v>
      </c>
    </row>
    <row r="939" spans="1:20" ht="42.8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 s="9">
        <f t="shared" si="71"/>
        <v>41581.839780092596</v>
      </c>
      <c r="L939">
        <v>1380913757</v>
      </c>
      <c r="M939" s="9">
        <f t="shared" si="72"/>
        <v>41551.798113425924</v>
      </c>
      <c r="N939" s="13">
        <f t="shared" si="73"/>
        <v>30</v>
      </c>
      <c r="O939" t="b">
        <v>0</v>
      </c>
      <c r="P939">
        <v>2</v>
      </c>
      <c r="Q939" s="8">
        <f t="shared" si="74"/>
        <v>20</v>
      </c>
      <c r="R939" t="b">
        <v>0</v>
      </c>
      <c r="S939" t="s">
        <v>8281</v>
      </c>
      <c r="T939" t="s">
        <v>8284</v>
      </c>
    </row>
    <row r="940" spans="1:20" ht="42.8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 s="9">
        <f t="shared" si="71"/>
        <v>41154.479722222226</v>
      </c>
      <c r="L940">
        <v>1343993448</v>
      </c>
      <c r="M940" s="9">
        <f t="shared" si="72"/>
        <v>41124.479722222226</v>
      </c>
      <c r="N940" s="13">
        <f t="shared" si="73"/>
        <v>30</v>
      </c>
      <c r="O940" t="b">
        <v>0</v>
      </c>
      <c r="P940">
        <v>1</v>
      </c>
      <c r="Q940" s="8">
        <f t="shared" si="74"/>
        <v>25</v>
      </c>
      <c r="R940" t="b">
        <v>0</v>
      </c>
      <c r="S940" t="s">
        <v>8281</v>
      </c>
      <c r="T940" t="s">
        <v>8284</v>
      </c>
    </row>
    <row r="941" spans="1:20" ht="42.8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 s="9">
        <f t="shared" si="71"/>
        <v>41455.831944444442</v>
      </c>
      <c r="L941">
        <v>1369246738</v>
      </c>
      <c r="M941" s="9">
        <f t="shared" si="72"/>
        <v>41416.763171296298</v>
      </c>
      <c r="N941" s="13">
        <f t="shared" si="73"/>
        <v>39</v>
      </c>
      <c r="O941" t="b">
        <v>0</v>
      </c>
      <c r="P941">
        <v>2</v>
      </c>
      <c r="Q941" s="8">
        <f t="shared" si="74"/>
        <v>20</v>
      </c>
      <c r="R941" t="b">
        <v>0</v>
      </c>
      <c r="S941" t="s">
        <v>8281</v>
      </c>
      <c r="T941" t="s">
        <v>8284</v>
      </c>
    </row>
    <row r="942" spans="1:20" ht="42.8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 s="9">
        <f t="shared" si="71"/>
        <v>42227.008402777778</v>
      </c>
      <c r="L942">
        <v>1435363926</v>
      </c>
      <c r="M942" s="9">
        <f t="shared" si="72"/>
        <v>42182.008402777778</v>
      </c>
      <c r="N942" s="13">
        <f t="shared" si="73"/>
        <v>45</v>
      </c>
      <c r="O942" t="b">
        <v>0</v>
      </c>
      <c r="P942">
        <v>14</v>
      </c>
      <c r="Q942" s="8">
        <f t="shared" si="74"/>
        <v>110.29</v>
      </c>
      <c r="R942" t="b">
        <v>0</v>
      </c>
      <c r="S942" t="s">
        <v>8275</v>
      </c>
      <c r="T942" t="s">
        <v>8277</v>
      </c>
    </row>
    <row r="943" spans="1:20" ht="57.1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 s="9">
        <f t="shared" si="71"/>
        <v>42776.096585648149</v>
      </c>
      <c r="L943">
        <v>1484101145</v>
      </c>
      <c r="M943" s="9">
        <f t="shared" si="72"/>
        <v>42746.096585648149</v>
      </c>
      <c r="N943" s="13">
        <f t="shared" si="73"/>
        <v>30</v>
      </c>
      <c r="O943" t="b">
        <v>0</v>
      </c>
      <c r="P943">
        <v>31</v>
      </c>
      <c r="Q943" s="8">
        <f t="shared" si="74"/>
        <v>37.450000000000003</v>
      </c>
      <c r="R943" t="b">
        <v>0</v>
      </c>
      <c r="S943" t="s">
        <v>8275</v>
      </c>
      <c r="T943" t="s">
        <v>8277</v>
      </c>
    </row>
    <row r="944" spans="1:20" ht="57.1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 s="9">
        <f t="shared" si="71"/>
        <v>42418.843287037031</v>
      </c>
      <c r="L944">
        <v>1452716060</v>
      </c>
      <c r="M944" s="9">
        <f t="shared" si="72"/>
        <v>42382.843287037031</v>
      </c>
      <c r="N944" s="13">
        <f t="shared" si="73"/>
        <v>36</v>
      </c>
      <c r="O944" t="b">
        <v>0</v>
      </c>
      <c r="P944">
        <v>16</v>
      </c>
      <c r="Q944" s="8">
        <f t="shared" si="74"/>
        <v>41.75</v>
      </c>
      <c r="R944" t="b">
        <v>0</v>
      </c>
      <c r="S944" t="s">
        <v>8275</v>
      </c>
      <c r="T944" t="s">
        <v>8277</v>
      </c>
    </row>
    <row r="945" spans="1:20" ht="28.55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 s="9">
        <f t="shared" si="71"/>
        <v>42703.709548611107</v>
      </c>
      <c r="L945">
        <v>1477843305</v>
      </c>
      <c r="M945" s="9">
        <f t="shared" si="72"/>
        <v>42673.66788194445</v>
      </c>
      <c r="N945" s="13">
        <f t="shared" si="73"/>
        <v>30</v>
      </c>
      <c r="O945" t="b">
        <v>0</v>
      </c>
      <c r="P945">
        <v>12</v>
      </c>
      <c r="Q945" s="8">
        <f t="shared" si="74"/>
        <v>24.08</v>
      </c>
      <c r="R945" t="b">
        <v>0</v>
      </c>
      <c r="S945" t="s">
        <v>8275</v>
      </c>
      <c r="T945" t="s">
        <v>8277</v>
      </c>
    </row>
    <row r="946" spans="1:20" ht="42.8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 s="9">
        <f t="shared" si="71"/>
        <v>42478.583333333328</v>
      </c>
      <c r="L946">
        <v>1458050450</v>
      </c>
      <c r="M946" s="9">
        <f t="shared" si="72"/>
        <v>42444.583912037036</v>
      </c>
      <c r="N946" s="13">
        <f t="shared" si="73"/>
        <v>34</v>
      </c>
      <c r="O946" t="b">
        <v>0</v>
      </c>
      <c r="P946">
        <v>96</v>
      </c>
      <c r="Q946" s="8">
        <f t="shared" si="74"/>
        <v>69.41</v>
      </c>
      <c r="R946" t="b">
        <v>0</v>
      </c>
      <c r="S946" t="s">
        <v>8275</v>
      </c>
      <c r="T946" t="s">
        <v>8277</v>
      </c>
    </row>
    <row r="947" spans="1:20" ht="42.8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 s="9">
        <f t="shared" si="71"/>
        <v>42784.999305555553</v>
      </c>
      <c r="L947">
        <v>1482958626</v>
      </c>
      <c r="M947" s="9">
        <f t="shared" si="72"/>
        <v>42732.872986111113</v>
      </c>
      <c r="N947" s="13">
        <f t="shared" si="73"/>
        <v>52</v>
      </c>
      <c r="O947" t="b">
        <v>0</v>
      </c>
      <c r="P947">
        <v>16</v>
      </c>
      <c r="Q947" s="8">
        <f t="shared" si="74"/>
        <v>155.25</v>
      </c>
      <c r="R947" t="b">
        <v>0</v>
      </c>
      <c r="S947" t="s">
        <v>8275</v>
      </c>
      <c r="T947" t="s">
        <v>8277</v>
      </c>
    </row>
    <row r="948" spans="1:20" ht="42.8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 s="9">
        <f t="shared" si="71"/>
        <v>42622.750555555554</v>
      </c>
      <c r="L948">
        <v>1470852048</v>
      </c>
      <c r="M948" s="9">
        <f t="shared" si="72"/>
        <v>42592.750555555554</v>
      </c>
      <c r="N948" s="13">
        <f t="shared" si="73"/>
        <v>30</v>
      </c>
      <c r="O948" t="b">
        <v>0</v>
      </c>
      <c r="P948">
        <v>5</v>
      </c>
      <c r="Q948" s="8">
        <f t="shared" si="74"/>
        <v>57.2</v>
      </c>
      <c r="R948" t="b">
        <v>0</v>
      </c>
      <c r="S948" t="s">
        <v>8275</v>
      </c>
      <c r="T948" t="s">
        <v>8277</v>
      </c>
    </row>
    <row r="949" spans="1:20" ht="42.8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 s="9">
        <f t="shared" si="71"/>
        <v>42551.781319444446</v>
      </c>
      <c r="L949">
        <v>1462128306</v>
      </c>
      <c r="M949" s="9">
        <f t="shared" si="72"/>
        <v>42491.781319444446</v>
      </c>
      <c r="N949" s="13">
        <f t="shared" si="73"/>
        <v>60</v>
      </c>
      <c r="O949" t="b">
        <v>0</v>
      </c>
      <c r="P949">
        <v>0</v>
      </c>
      <c r="Q949" s="8">
        <f t="shared" si="74"/>
        <v>0</v>
      </c>
      <c r="R949" t="b">
        <v>0</v>
      </c>
      <c r="S949" t="s">
        <v>8275</v>
      </c>
      <c r="T949" t="s">
        <v>8277</v>
      </c>
    </row>
    <row r="950" spans="1:20" ht="57.1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 s="9">
        <f t="shared" si="71"/>
        <v>42441.828287037039</v>
      </c>
      <c r="L950">
        <v>1455220364</v>
      </c>
      <c r="M950" s="9">
        <f t="shared" si="72"/>
        <v>42411.828287037039</v>
      </c>
      <c r="N950" s="13">
        <f t="shared" si="73"/>
        <v>30</v>
      </c>
      <c r="O950" t="b">
        <v>0</v>
      </c>
      <c r="P950">
        <v>8</v>
      </c>
      <c r="Q950" s="8">
        <f t="shared" si="74"/>
        <v>60</v>
      </c>
      <c r="R950" t="b">
        <v>0</v>
      </c>
      <c r="S950" t="s">
        <v>8275</v>
      </c>
      <c r="T950" t="s">
        <v>8277</v>
      </c>
    </row>
    <row r="951" spans="1:20" ht="42.8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 s="9">
        <f t="shared" si="71"/>
        <v>42421.043703703705</v>
      </c>
      <c r="L951">
        <v>1450832576</v>
      </c>
      <c r="M951" s="9">
        <f t="shared" si="72"/>
        <v>42361.043703703705</v>
      </c>
      <c r="N951" s="13">
        <f t="shared" si="73"/>
        <v>60</v>
      </c>
      <c r="O951" t="b">
        <v>0</v>
      </c>
      <c r="P951">
        <v>7</v>
      </c>
      <c r="Q951" s="8">
        <f t="shared" si="74"/>
        <v>39</v>
      </c>
      <c r="R951" t="b">
        <v>0</v>
      </c>
      <c r="S951" t="s">
        <v>8275</v>
      </c>
      <c r="T951" t="s">
        <v>8277</v>
      </c>
    </row>
    <row r="952" spans="1:20" ht="42.8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 s="9">
        <f t="shared" si="71"/>
        <v>42386.750706018516</v>
      </c>
      <c r="L952">
        <v>1450461661</v>
      </c>
      <c r="M952" s="9">
        <f t="shared" si="72"/>
        <v>42356.750706018516</v>
      </c>
      <c r="N952" s="13">
        <f t="shared" si="73"/>
        <v>30</v>
      </c>
      <c r="O952" t="b">
        <v>0</v>
      </c>
      <c r="P952">
        <v>24</v>
      </c>
      <c r="Q952" s="8">
        <f t="shared" si="74"/>
        <v>58.42</v>
      </c>
      <c r="R952" t="b">
        <v>0</v>
      </c>
      <c r="S952" t="s">
        <v>8275</v>
      </c>
      <c r="T952" t="s">
        <v>8277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 s="9">
        <f t="shared" si="71"/>
        <v>42525.653611111105</v>
      </c>
      <c r="L953">
        <v>1461166872</v>
      </c>
      <c r="M953" s="9">
        <f t="shared" si="72"/>
        <v>42480.653611111105</v>
      </c>
      <c r="N953" s="13">
        <f t="shared" si="73"/>
        <v>45</v>
      </c>
      <c r="O953" t="b">
        <v>0</v>
      </c>
      <c r="P953">
        <v>121</v>
      </c>
      <c r="Q953" s="8">
        <f t="shared" si="74"/>
        <v>158.63999999999999</v>
      </c>
      <c r="R953" t="b">
        <v>0</v>
      </c>
      <c r="S953" t="s">
        <v>8275</v>
      </c>
      <c r="T953" t="s">
        <v>8277</v>
      </c>
    </row>
    <row r="954" spans="1:20" ht="28.55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 s="9">
        <f t="shared" si="71"/>
        <v>42692.655231481483</v>
      </c>
      <c r="L954">
        <v>1476888212</v>
      </c>
      <c r="M954" s="9">
        <f t="shared" si="72"/>
        <v>42662.613564814819</v>
      </c>
      <c r="N954" s="13">
        <f t="shared" si="73"/>
        <v>30</v>
      </c>
      <c r="O954" t="b">
        <v>0</v>
      </c>
      <c r="P954">
        <v>196</v>
      </c>
      <c r="Q954" s="8">
        <f t="shared" si="74"/>
        <v>99.86</v>
      </c>
      <c r="R954" t="b">
        <v>0</v>
      </c>
      <c r="S954" t="s">
        <v>8275</v>
      </c>
      <c r="T954" t="s">
        <v>8277</v>
      </c>
    </row>
    <row r="955" spans="1:20" ht="42.8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 s="9">
        <f t="shared" si="71"/>
        <v>42029.164340277777</v>
      </c>
      <c r="L955">
        <v>1419566199</v>
      </c>
      <c r="M955" s="9">
        <f t="shared" si="72"/>
        <v>41999.164340277777</v>
      </c>
      <c r="N955" s="13">
        <f t="shared" si="73"/>
        <v>30</v>
      </c>
      <c r="O955" t="b">
        <v>0</v>
      </c>
      <c r="P955">
        <v>5</v>
      </c>
      <c r="Q955" s="8">
        <f t="shared" si="74"/>
        <v>25.2</v>
      </c>
      <c r="R955" t="b">
        <v>0</v>
      </c>
      <c r="S955" t="s">
        <v>8275</v>
      </c>
      <c r="T955" t="s">
        <v>8277</v>
      </c>
    </row>
    <row r="956" spans="1:20" ht="42.8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 s="9">
        <f t="shared" si="71"/>
        <v>42236.833784722221</v>
      </c>
      <c r="L956">
        <v>1436472039</v>
      </c>
      <c r="M956" s="9">
        <f t="shared" si="72"/>
        <v>42194.833784722221</v>
      </c>
      <c r="N956" s="13">
        <f t="shared" si="73"/>
        <v>42</v>
      </c>
      <c r="O956" t="b">
        <v>0</v>
      </c>
      <c r="P956">
        <v>73</v>
      </c>
      <c r="Q956" s="8">
        <f t="shared" si="74"/>
        <v>89.19</v>
      </c>
      <c r="R956" t="b">
        <v>0</v>
      </c>
      <c r="S956" t="s">
        <v>8275</v>
      </c>
      <c r="T956" t="s">
        <v>8277</v>
      </c>
    </row>
    <row r="957" spans="1:20" ht="42.8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 s="9">
        <f t="shared" si="71"/>
        <v>42626.295138888891</v>
      </c>
      <c r="L957">
        <v>1470294300</v>
      </c>
      <c r="M957" s="9">
        <f t="shared" si="72"/>
        <v>42586.295138888891</v>
      </c>
      <c r="N957" s="13">
        <f t="shared" si="73"/>
        <v>40</v>
      </c>
      <c r="O957" t="b">
        <v>0</v>
      </c>
      <c r="P957">
        <v>93</v>
      </c>
      <c r="Q957" s="8">
        <f t="shared" si="74"/>
        <v>182.62</v>
      </c>
      <c r="R957" t="b">
        <v>0</v>
      </c>
      <c r="S957" t="s">
        <v>8275</v>
      </c>
      <c r="T957" t="s">
        <v>8277</v>
      </c>
    </row>
    <row r="958" spans="1:20" ht="57.1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 s="9">
        <f t="shared" si="71"/>
        <v>42120.872210648144</v>
      </c>
      <c r="L958">
        <v>1424901359</v>
      </c>
      <c r="M958" s="9">
        <f t="shared" si="72"/>
        <v>42060.913877314815</v>
      </c>
      <c r="N958" s="13">
        <f t="shared" si="73"/>
        <v>60</v>
      </c>
      <c r="O958" t="b">
        <v>0</v>
      </c>
      <c r="P958">
        <v>17</v>
      </c>
      <c r="Q958" s="8">
        <f t="shared" si="74"/>
        <v>50.65</v>
      </c>
      <c r="R958" t="b">
        <v>0</v>
      </c>
      <c r="S958" t="s">
        <v>8275</v>
      </c>
      <c r="T958" t="s">
        <v>8277</v>
      </c>
    </row>
    <row r="959" spans="1:20" ht="28.55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 s="9">
        <f t="shared" si="71"/>
        <v>42691.594131944439</v>
      </c>
      <c r="L959">
        <v>1476710133</v>
      </c>
      <c r="M959" s="9">
        <f t="shared" si="72"/>
        <v>42660.552465277782</v>
      </c>
      <c r="N959" s="13">
        <f t="shared" si="73"/>
        <v>31</v>
      </c>
      <c r="O959" t="b">
        <v>0</v>
      </c>
      <c r="P959">
        <v>7</v>
      </c>
      <c r="Q959" s="8">
        <f t="shared" si="74"/>
        <v>33.29</v>
      </c>
      <c r="R959" t="b">
        <v>0</v>
      </c>
      <c r="S959" t="s">
        <v>8275</v>
      </c>
      <c r="T959" t="s">
        <v>8277</v>
      </c>
    </row>
    <row r="960" spans="1:20" ht="57.1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 s="9">
        <f t="shared" si="71"/>
        <v>42104.207638888889</v>
      </c>
      <c r="L960">
        <v>1426792563</v>
      </c>
      <c r="M960" s="9">
        <f t="shared" si="72"/>
        <v>42082.802812499998</v>
      </c>
      <c r="N960" s="13">
        <f t="shared" si="73"/>
        <v>21</v>
      </c>
      <c r="O960" t="b">
        <v>0</v>
      </c>
      <c r="P960">
        <v>17</v>
      </c>
      <c r="Q960" s="8">
        <f t="shared" si="74"/>
        <v>51.82</v>
      </c>
      <c r="R960" t="b">
        <v>0</v>
      </c>
      <c r="S960" t="s">
        <v>8275</v>
      </c>
      <c r="T960" t="s">
        <v>8277</v>
      </c>
    </row>
    <row r="961" spans="1:20" ht="42.8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 s="9">
        <f t="shared" si="71"/>
        <v>42023.174363425926</v>
      </c>
      <c r="L961">
        <v>1419048665</v>
      </c>
      <c r="M961" s="9">
        <f t="shared" si="72"/>
        <v>41993.174363425926</v>
      </c>
      <c r="N961" s="13">
        <f t="shared" si="73"/>
        <v>30</v>
      </c>
      <c r="O961" t="b">
        <v>0</v>
      </c>
      <c r="P961">
        <v>171</v>
      </c>
      <c r="Q961" s="8">
        <f t="shared" si="74"/>
        <v>113.63</v>
      </c>
      <c r="R961" t="b">
        <v>0</v>
      </c>
      <c r="S961" t="s">
        <v>8275</v>
      </c>
      <c r="T961" t="s">
        <v>8277</v>
      </c>
    </row>
    <row r="962" spans="1:20" ht="42.8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>
        <f t="shared" ref="F962:F1025" si="75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 s="9">
        <f t="shared" si="71"/>
        <v>42808.585127314815</v>
      </c>
      <c r="L962">
        <v>1485874955</v>
      </c>
      <c r="M962" s="9">
        <f t="shared" si="72"/>
        <v>42766.626793981486</v>
      </c>
      <c r="N962" s="13">
        <f t="shared" si="73"/>
        <v>42</v>
      </c>
      <c r="O962" t="b">
        <v>0</v>
      </c>
      <c r="P962">
        <v>188</v>
      </c>
      <c r="Q962" s="8">
        <f t="shared" si="74"/>
        <v>136.46</v>
      </c>
      <c r="R962" t="b">
        <v>0</v>
      </c>
      <c r="S962" t="s">
        <v>8275</v>
      </c>
      <c r="T962" t="s">
        <v>8277</v>
      </c>
    </row>
    <row r="963" spans="1:20" ht="42.8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>
        <f t="shared" si="75"/>
        <v>42</v>
      </c>
      <c r="G963" t="s">
        <v>8220</v>
      </c>
      <c r="H963" t="s">
        <v>8223</v>
      </c>
      <c r="I963" t="s">
        <v>8245</v>
      </c>
      <c r="J963">
        <v>1487617200</v>
      </c>
      <c r="K963" s="9">
        <f t="shared" ref="K963:K1026" si="76">(((J963/60)/60)/24)+DATE(1970,1,1)</f>
        <v>42786.791666666672</v>
      </c>
      <c r="L963">
        <v>1483634335</v>
      </c>
      <c r="M963" s="9">
        <f t="shared" ref="M963:M1026" si="77">(((L963/60)/60)/24)+DATE(1970,1,1)</f>
        <v>42740.693692129629</v>
      </c>
      <c r="N963" s="13">
        <f t="shared" ref="N963:N1026" si="78">ROUND(K963-M963,0)</f>
        <v>46</v>
      </c>
      <c r="O963" t="b">
        <v>0</v>
      </c>
      <c r="P963">
        <v>110</v>
      </c>
      <c r="Q963" s="8">
        <f t="shared" ref="Q963:Q1026" si="79">IFERROR(ROUND(E963/P963,2),0)</f>
        <v>364.35</v>
      </c>
      <c r="R963" t="b">
        <v>0</v>
      </c>
      <c r="S963" t="s">
        <v>8275</v>
      </c>
      <c r="T963" t="s">
        <v>8277</v>
      </c>
    </row>
    <row r="964" spans="1:20" ht="42.8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 s="9">
        <f t="shared" si="76"/>
        <v>42411.712418981479</v>
      </c>
      <c r="L964">
        <v>1451927153</v>
      </c>
      <c r="M964" s="9">
        <f t="shared" si="77"/>
        <v>42373.712418981479</v>
      </c>
      <c r="N964" s="13">
        <f t="shared" si="78"/>
        <v>38</v>
      </c>
      <c r="O964" t="b">
        <v>0</v>
      </c>
      <c r="P964">
        <v>37</v>
      </c>
      <c r="Q964" s="8">
        <f t="shared" si="79"/>
        <v>19.239999999999998</v>
      </c>
      <c r="R964" t="b">
        <v>0</v>
      </c>
      <c r="S964" t="s">
        <v>8275</v>
      </c>
      <c r="T964" t="s">
        <v>8277</v>
      </c>
    </row>
    <row r="965" spans="1:20" ht="28.55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 s="9">
        <f t="shared" si="76"/>
        <v>42660.635636574079</v>
      </c>
      <c r="L965">
        <v>1473693319</v>
      </c>
      <c r="M965" s="9">
        <f t="shared" si="77"/>
        <v>42625.635636574079</v>
      </c>
      <c r="N965" s="13">
        <f t="shared" si="78"/>
        <v>35</v>
      </c>
      <c r="O965" t="b">
        <v>0</v>
      </c>
      <c r="P965">
        <v>9</v>
      </c>
      <c r="Q965" s="8">
        <f t="shared" si="79"/>
        <v>41.89</v>
      </c>
      <c r="R965" t="b">
        <v>0</v>
      </c>
      <c r="S965" t="s">
        <v>8275</v>
      </c>
      <c r="T965" t="s">
        <v>8277</v>
      </c>
    </row>
    <row r="966" spans="1:20" ht="42.8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 s="9">
        <f t="shared" si="76"/>
        <v>42248.628692129627</v>
      </c>
      <c r="L966">
        <v>1437663919</v>
      </c>
      <c r="M966" s="9">
        <f t="shared" si="77"/>
        <v>42208.628692129627</v>
      </c>
      <c r="N966" s="13">
        <f t="shared" si="78"/>
        <v>40</v>
      </c>
      <c r="O966" t="b">
        <v>0</v>
      </c>
      <c r="P966">
        <v>29</v>
      </c>
      <c r="Q966" s="8">
        <f t="shared" si="79"/>
        <v>30.31</v>
      </c>
      <c r="R966" t="b">
        <v>0</v>
      </c>
      <c r="S966" t="s">
        <v>8275</v>
      </c>
      <c r="T966" t="s">
        <v>8277</v>
      </c>
    </row>
    <row r="967" spans="1:20" ht="42.8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 s="9">
        <f t="shared" si="76"/>
        <v>42669.165972222225</v>
      </c>
      <c r="L967">
        <v>1474676646</v>
      </c>
      <c r="M967" s="9">
        <f t="shared" si="77"/>
        <v>42637.016736111109</v>
      </c>
      <c r="N967" s="13">
        <f t="shared" si="78"/>
        <v>32</v>
      </c>
      <c r="O967" t="b">
        <v>0</v>
      </c>
      <c r="P967">
        <v>6</v>
      </c>
      <c r="Q967" s="8">
        <f t="shared" si="79"/>
        <v>49.67</v>
      </c>
      <c r="R967" t="b">
        <v>0</v>
      </c>
      <c r="S967" t="s">
        <v>8275</v>
      </c>
      <c r="T967" t="s">
        <v>8277</v>
      </c>
    </row>
    <row r="968" spans="1:20" ht="42.8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 s="9">
        <f t="shared" si="76"/>
        <v>42649.635787037041</v>
      </c>
      <c r="L968">
        <v>1473174932</v>
      </c>
      <c r="M968" s="9">
        <f t="shared" si="77"/>
        <v>42619.635787037041</v>
      </c>
      <c r="N968" s="13">
        <f t="shared" si="78"/>
        <v>30</v>
      </c>
      <c r="O968" t="b">
        <v>0</v>
      </c>
      <c r="P968">
        <v>30</v>
      </c>
      <c r="Q968" s="8">
        <f t="shared" si="79"/>
        <v>59.2</v>
      </c>
      <c r="R968" t="b">
        <v>0</v>
      </c>
      <c r="S968" t="s">
        <v>8275</v>
      </c>
      <c r="T968" t="s">
        <v>8277</v>
      </c>
    </row>
    <row r="969" spans="1:20" ht="42.8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 s="9">
        <f t="shared" si="76"/>
        <v>42482.21266203704</v>
      </c>
      <c r="L969">
        <v>1456121174</v>
      </c>
      <c r="M969" s="9">
        <f t="shared" si="77"/>
        <v>42422.254328703704</v>
      </c>
      <c r="N969" s="13">
        <f t="shared" si="78"/>
        <v>60</v>
      </c>
      <c r="O969" t="b">
        <v>0</v>
      </c>
      <c r="P969">
        <v>81</v>
      </c>
      <c r="Q969" s="8">
        <f t="shared" si="79"/>
        <v>43.98</v>
      </c>
      <c r="R969" t="b">
        <v>0</v>
      </c>
      <c r="S969" t="s">
        <v>8275</v>
      </c>
      <c r="T969" t="s">
        <v>8277</v>
      </c>
    </row>
    <row r="970" spans="1:20" ht="42.8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 s="9">
        <f t="shared" si="76"/>
        <v>41866.847615740742</v>
      </c>
      <c r="L970">
        <v>1405542034</v>
      </c>
      <c r="M970" s="9">
        <f t="shared" si="77"/>
        <v>41836.847615740742</v>
      </c>
      <c r="N970" s="13">
        <f t="shared" si="78"/>
        <v>30</v>
      </c>
      <c r="O970" t="b">
        <v>0</v>
      </c>
      <c r="P970">
        <v>4</v>
      </c>
      <c r="Q970" s="8">
        <f t="shared" si="79"/>
        <v>26.5</v>
      </c>
      <c r="R970" t="b">
        <v>0</v>
      </c>
      <c r="S970" t="s">
        <v>8275</v>
      </c>
      <c r="T970" t="s">
        <v>8277</v>
      </c>
    </row>
    <row r="971" spans="1:20" ht="28.55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 s="9">
        <f t="shared" si="76"/>
        <v>42775.30332175926</v>
      </c>
      <c r="L971">
        <v>1483773407</v>
      </c>
      <c r="M971" s="9">
        <f t="shared" si="77"/>
        <v>42742.30332175926</v>
      </c>
      <c r="N971" s="13">
        <f t="shared" si="78"/>
        <v>33</v>
      </c>
      <c r="O971" t="b">
        <v>0</v>
      </c>
      <c r="P971">
        <v>11</v>
      </c>
      <c r="Q971" s="8">
        <f t="shared" si="79"/>
        <v>1272.73</v>
      </c>
      <c r="R971" t="b">
        <v>0</v>
      </c>
      <c r="S971" t="s">
        <v>8275</v>
      </c>
      <c r="T971" t="s">
        <v>8277</v>
      </c>
    </row>
    <row r="972" spans="1:20" ht="57.1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 s="9">
        <f t="shared" si="76"/>
        <v>42758.207638888889</v>
      </c>
      <c r="L972">
        <v>1481951853</v>
      </c>
      <c r="M972" s="9">
        <f t="shared" si="77"/>
        <v>42721.220520833333</v>
      </c>
      <c r="N972" s="13">
        <f t="shared" si="78"/>
        <v>37</v>
      </c>
      <c r="O972" t="b">
        <v>0</v>
      </c>
      <c r="P972">
        <v>14</v>
      </c>
      <c r="Q972" s="8">
        <f t="shared" si="79"/>
        <v>164</v>
      </c>
      <c r="R972" t="b">
        <v>0</v>
      </c>
      <c r="S972" t="s">
        <v>8275</v>
      </c>
      <c r="T972" t="s">
        <v>8277</v>
      </c>
    </row>
    <row r="973" spans="1:20" ht="42.8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 s="9">
        <f t="shared" si="76"/>
        <v>42156.709027777775</v>
      </c>
      <c r="L973">
        <v>1429290060</v>
      </c>
      <c r="M973" s="9">
        <f t="shared" si="77"/>
        <v>42111.709027777775</v>
      </c>
      <c r="N973" s="13">
        <f t="shared" si="78"/>
        <v>45</v>
      </c>
      <c r="O973" t="b">
        <v>0</v>
      </c>
      <c r="P973">
        <v>5</v>
      </c>
      <c r="Q973" s="8">
        <f t="shared" si="79"/>
        <v>45.2</v>
      </c>
      <c r="R973" t="b">
        <v>0</v>
      </c>
      <c r="S973" t="s">
        <v>8275</v>
      </c>
      <c r="T973" t="s">
        <v>8277</v>
      </c>
    </row>
    <row r="974" spans="1:20" ht="42.8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 s="9">
        <f t="shared" si="76"/>
        <v>41886.290972222225</v>
      </c>
      <c r="L974">
        <v>1407271598</v>
      </c>
      <c r="M974" s="9">
        <f t="shared" si="77"/>
        <v>41856.865717592591</v>
      </c>
      <c r="N974" s="13">
        <f t="shared" si="78"/>
        <v>29</v>
      </c>
      <c r="O974" t="b">
        <v>0</v>
      </c>
      <c r="P974">
        <v>45</v>
      </c>
      <c r="Q974" s="8">
        <f t="shared" si="79"/>
        <v>153.88999999999999</v>
      </c>
      <c r="R974" t="b">
        <v>0</v>
      </c>
      <c r="S974" t="s">
        <v>8275</v>
      </c>
      <c r="T974" t="s">
        <v>8277</v>
      </c>
    </row>
    <row r="975" spans="1:20" ht="42.8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 s="9">
        <f t="shared" si="76"/>
        <v>42317.056631944448</v>
      </c>
      <c r="L975">
        <v>1441844493</v>
      </c>
      <c r="M975" s="9">
        <f t="shared" si="77"/>
        <v>42257.014965277776</v>
      </c>
      <c r="N975" s="13">
        <f t="shared" si="78"/>
        <v>60</v>
      </c>
      <c r="O975" t="b">
        <v>0</v>
      </c>
      <c r="P975">
        <v>8</v>
      </c>
      <c r="Q975" s="8">
        <f t="shared" si="79"/>
        <v>51.38</v>
      </c>
      <c r="R975" t="b">
        <v>0</v>
      </c>
      <c r="S975" t="s">
        <v>8275</v>
      </c>
      <c r="T975" t="s">
        <v>8277</v>
      </c>
    </row>
    <row r="976" spans="1:20" ht="42.8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 s="9">
        <f t="shared" si="76"/>
        <v>42454.707824074074</v>
      </c>
      <c r="L976">
        <v>1456336756</v>
      </c>
      <c r="M976" s="9">
        <f t="shared" si="77"/>
        <v>42424.749490740738</v>
      </c>
      <c r="N976" s="13">
        <f t="shared" si="78"/>
        <v>30</v>
      </c>
      <c r="O976" t="b">
        <v>0</v>
      </c>
      <c r="P976">
        <v>3</v>
      </c>
      <c r="Q976" s="8">
        <f t="shared" si="79"/>
        <v>93.33</v>
      </c>
      <c r="R976" t="b">
        <v>0</v>
      </c>
      <c r="S976" t="s">
        <v>8275</v>
      </c>
      <c r="T976" t="s">
        <v>8277</v>
      </c>
    </row>
    <row r="977" spans="1:20" ht="42.8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 s="9">
        <f t="shared" si="76"/>
        <v>42549.696585648147</v>
      </c>
      <c r="L977">
        <v>1461948185</v>
      </c>
      <c r="M977" s="9">
        <f t="shared" si="77"/>
        <v>42489.696585648147</v>
      </c>
      <c r="N977" s="13">
        <f t="shared" si="78"/>
        <v>60</v>
      </c>
      <c r="O977" t="b">
        <v>0</v>
      </c>
      <c r="P977">
        <v>24</v>
      </c>
      <c r="Q977" s="8">
        <f t="shared" si="79"/>
        <v>108.63</v>
      </c>
      <c r="R977" t="b">
        <v>0</v>
      </c>
      <c r="S977" t="s">
        <v>8275</v>
      </c>
      <c r="T977" t="s">
        <v>8277</v>
      </c>
    </row>
    <row r="978" spans="1:20" ht="42.8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 s="9">
        <f t="shared" si="76"/>
        <v>42230.058993055558</v>
      </c>
      <c r="L978">
        <v>1435627497</v>
      </c>
      <c r="M978" s="9">
        <f t="shared" si="77"/>
        <v>42185.058993055558</v>
      </c>
      <c r="N978" s="13">
        <f t="shared" si="78"/>
        <v>45</v>
      </c>
      <c r="O978" t="b">
        <v>0</v>
      </c>
      <c r="P978">
        <v>18</v>
      </c>
      <c r="Q978" s="8">
        <f t="shared" si="79"/>
        <v>160.5</v>
      </c>
      <c r="R978" t="b">
        <v>0</v>
      </c>
      <c r="S978" t="s">
        <v>8275</v>
      </c>
      <c r="T978" t="s">
        <v>8277</v>
      </c>
    </row>
    <row r="979" spans="1:20" ht="42.8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 s="9">
        <f t="shared" si="76"/>
        <v>42421.942094907412</v>
      </c>
      <c r="L979">
        <v>1453502197</v>
      </c>
      <c r="M979" s="9">
        <f t="shared" si="77"/>
        <v>42391.942094907412</v>
      </c>
      <c r="N979" s="13">
        <f t="shared" si="78"/>
        <v>30</v>
      </c>
      <c r="O979" t="b">
        <v>0</v>
      </c>
      <c r="P979">
        <v>12</v>
      </c>
      <c r="Q979" s="8">
        <f t="shared" si="79"/>
        <v>75.75</v>
      </c>
      <c r="R979" t="b">
        <v>0</v>
      </c>
      <c r="S979" t="s">
        <v>8275</v>
      </c>
      <c r="T979" t="s">
        <v>8277</v>
      </c>
    </row>
    <row r="980" spans="1:20" ht="42.8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 s="9">
        <f t="shared" si="76"/>
        <v>42425.309039351851</v>
      </c>
      <c r="L980">
        <v>1453793101</v>
      </c>
      <c r="M980" s="9">
        <f t="shared" si="77"/>
        <v>42395.309039351851</v>
      </c>
      <c r="N980" s="13">
        <f t="shared" si="78"/>
        <v>30</v>
      </c>
      <c r="O980" t="b">
        <v>0</v>
      </c>
      <c r="P980">
        <v>123</v>
      </c>
      <c r="Q980" s="8">
        <f t="shared" si="79"/>
        <v>790.84</v>
      </c>
      <c r="R980" t="b">
        <v>0</v>
      </c>
      <c r="S980" t="s">
        <v>8275</v>
      </c>
      <c r="T980" t="s">
        <v>8277</v>
      </c>
    </row>
    <row r="981" spans="1:20" ht="42.8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 s="9">
        <f t="shared" si="76"/>
        <v>42541.790972222225</v>
      </c>
      <c r="L981">
        <v>1463392828</v>
      </c>
      <c r="M981" s="9">
        <f t="shared" si="77"/>
        <v>42506.416990740734</v>
      </c>
      <c r="N981" s="13">
        <f t="shared" si="78"/>
        <v>35</v>
      </c>
      <c r="O981" t="b">
        <v>0</v>
      </c>
      <c r="P981">
        <v>96</v>
      </c>
      <c r="Q981" s="8">
        <f t="shared" si="79"/>
        <v>301.94</v>
      </c>
      <c r="R981" t="b">
        <v>0</v>
      </c>
      <c r="S981" t="s">
        <v>8275</v>
      </c>
      <c r="T981" t="s">
        <v>8277</v>
      </c>
    </row>
    <row r="982" spans="1:20" ht="42.8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 s="9">
        <f t="shared" si="76"/>
        <v>41973.945856481485</v>
      </c>
      <c r="L982">
        <v>1413495722</v>
      </c>
      <c r="M982" s="9">
        <f t="shared" si="77"/>
        <v>41928.904189814813</v>
      </c>
      <c r="N982" s="13">
        <f t="shared" si="78"/>
        <v>45</v>
      </c>
      <c r="O982" t="b">
        <v>0</v>
      </c>
      <c r="P982">
        <v>31</v>
      </c>
      <c r="Q982" s="8">
        <f t="shared" si="79"/>
        <v>47.94</v>
      </c>
      <c r="R982" t="b">
        <v>0</v>
      </c>
      <c r="S982" t="s">
        <v>8275</v>
      </c>
      <c r="T982" t="s">
        <v>8277</v>
      </c>
    </row>
    <row r="983" spans="1:20" ht="42.8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 s="9">
        <f t="shared" si="76"/>
        <v>41860.947013888886</v>
      </c>
      <c r="L983">
        <v>1405032222</v>
      </c>
      <c r="M983" s="9">
        <f t="shared" si="77"/>
        <v>41830.947013888886</v>
      </c>
      <c r="N983" s="13">
        <f t="shared" si="78"/>
        <v>30</v>
      </c>
      <c r="O983" t="b">
        <v>0</v>
      </c>
      <c r="P983">
        <v>4</v>
      </c>
      <c r="Q983" s="8">
        <f t="shared" si="79"/>
        <v>2.75</v>
      </c>
      <c r="R983" t="b">
        <v>0</v>
      </c>
      <c r="S983" t="s">
        <v>8275</v>
      </c>
      <c r="T983" t="s">
        <v>8277</v>
      </c>
    </row>
    <row r="984" spans="1:20" ht="28.5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 s="9">
        <f t="shared" si="76"/>
        <v>42645.753310185188</v>
      </c>
      <c r="L984">
        <v>1472839486</v>
      </c>
      <c r="M984" s="9">
        <f t="shared" si="77"/>
        <v>42615.753310185188</v>
      </c>
      <c r="N984" s="13">
        <f t="shared" si="78"/>
        <v>30</v>
      </c>
      <c r="O984" t="b">
        <v>0</v>
      </c>
      <c r="P984">
        <v>3</v>
      </c>
      <c r="Q984" s="8">
        <f t="shared" si="79"/>
        <v>1</v>
      </c>
      <c r="R984" t="b">
        <v>0</v>
      </c>
      <c r="S984" t="s">
        <v>8275</v>
      </c>
      <c r="T984" t="s">
        <v>8277</v>
      </c>
    </row>
    <row r="985" spans="1:20" ht="57.1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 s="9">
        <f t="shared" si="76"/>
        <v>42605.870833333334</v>
      </c>
      <c r="L985">
        <v>1469289685</v>
      </c>
      <c r="M985" s="9">
        <f t="shared" si="77"/>
        <v>42574.667650462965</v>
      </c>
      <c r="N985" s="13">
        <f t="shared" si="78"/>
        <v>31</v>
      </c>
      <c r="O985" t="b">
        <v>0</v>
      </c>
      <c r="P985">
        <v>179</v>
      </c>
      <c r="Q985" s="8">
        <f t="shared" si="79"/>
        <v>171.79</v>
      </c>
      <c r="R985" t="b">
        <v>0</v>
      </c>
      <c r="S985" t="s">
        <v>8275</v>
      </c>
      <c r="T985" t="s">
        <v>8277</v>
      </c>
    </row>
    <row r="986" spans="1:20" ht="71.349999999999994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 s="9">
        <f t="shared" si="76"/>
        <v>42091.074166666673</v>
      </c>
      <c r="L986">
        <v>1424918808</v>
      </c>
      <c r="M986" s="9">
        <f t="shared" si="77"/>
        <v>42061.11583333333</v>
      </c>
      <c r="N986" s="13">
        <f t="shared" si="78"/>
        <v>30</v>
      </c>
      <c r="O986" t="b">
        <v>0</v>
      </c>
      <c r="P986">
        <v>3</v>
      </c>
      <c r="Q986" s="8">
        <f t="shared" si="79"/>
        <v>35.33</v>
      </c>
      <c r="R986" t="b">
        <v>0</v>
      </c>
      <c r="S986" t="s">
        <v>8275</v>
      </c>
      <c r="T986" t="s">
        <v>8277</v>
      </c>
    </row>
    <row r="987" spans="1:20" ht="42.8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 s="9">
        <f t="shared" si="76"/>
        <v>42369.958333333328</v>
      </c>
      <c r="L987">
        <v>1449011610</v>
      </c>
      <c r="M987" s="9">
        <f t="shared" si="77"/>
        <v>42339.967708333337</v>
      </c>
      <c r="N987" s="13">
        <f t="shared" si="78"/>
        <v>30</v>
      </c>
      <c r="O987" t="b">
        <v>0</v>
      </c>
      <c r="P987">
        <v>23</v>
      </c>
      <c r="Q987" s="8">
        <f t="shared" si="79"/>
        <v>82.09</v>
      </c>
      <c r="R987" t="b">
        <v>0</v>
      </c>
      <c r="S987" t="s">
        <v>8275</v>
      </c>
      <c r="T987" t="s">
        <v>8277</v>
      </c>
    </row>
    <row r="988" spans="1:20" ht="57.1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 s="9">
        <f t="shared" si="76"/>
        <v>42379</v>
      </c>
      <c r="L988">
        <v>1447698300</v>
      </c>
      <c r="M988" s="9">
        <f t="shared" si="77"/>
        <v>42324.767361111109</v>
      </c>
      <c r="N988" s="13">
        <f t="shared" si="78"/>
        <v>54</v>
      </c>
      <c r="O988" t="b">
        <v>0</v>
      </c>
      <c r="P988">
        <v>23</v>
      </c>
      <c r="Q988" s="8">
        <f t="shared" si="79"/>
        <v>110.87</v>
      </c>
      <c r="R988" t="b">
        <v>0</v>
      </c>
      <c r="S988" t="s">
        <v>8275</v>
      </c>
      <c r="T988" t="s">
        <v>8277</v>
      </c>
    </row>
    <row r="989" spans="1:20" ht="42.8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 s="9">
        <f t="shared" si="76"/>
        <v>41813.294560185182</v>
      </c>
      <c r="L989">
        <v>1400051050</v>
      </c>
      <c r="M989" s="9">
        <f t="shared" si="77"/>
        <v>41773.294560185182</v>
      </c>
      <c r="N989" s="13">
        <f t="shared" si="78"/>
        <v>40</v>
      </c>
      <c r="O989" t="b">
        <v>0</v>
      </c>
      <c r="P989">
        <v>41</v>
      </c>
      <c r="Q989" s="8">
        <f t="shared" si="79"/>
        <v>161.22</v>
      </c>
      <c r="R989" t="b">
        <v>0</v>
      </c>
      <c r="S989" t="s">
        <v>8275</v>
      </c>
      <c r="T989" t="s">
        <v>8277</v>
      </c>
    </row>
    <row r="990" spans="1:20" ht="57.1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 s="9">
        <f t="shared" si="76"/>
        <v>42644.356770833328</v>
      </c>
      <c r="L990">
        <v>1472718825</v>
      </c>
      <c r="M990" s="9">
        <f t="shared" si="77"/>
        <v>42614.356770833328</v>
      </c>
      <c r="N990" s="13">
        <f t="shared" si="78"/>
        <v>30</v>
      </c>
      <c r="O990" t="b">
        <v>0</v>
      </c>
      <c r="P990">
        <v>0</v>
      </c>
      <c r="Q990" s="8">
        <f t="shared" si="79"/>
        <v>0</v>
      </c>
      <c r="R990" t="b">
        <v>0</v>
      </c>
      <c r="S990" t="s">
        <v>8275</v>
      </c>
      <c r="T990" t="s">
        <v>8277</v>
      </c>
    </row>
    <row r="991" spans="1:20" ht="28.55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 s="9">
        <f t="shared" si="76"/>
        <v>42641.933969907404</v>
      </c>
      <c r="L991">
        <v>1472509495</v>
      </c>
      <c r="M991" s="9">
        <f t="shared" si="77"/>
        <v>42611.933969907404</v>
      </c>
      <c r="N991" s="13">
        <f t="shared" si="78"/>
        <v>30</v>
      </c>
      <c r="O991" t="b">
        <v>0</v>
      </c>
      <c r="P991">
        <v>32</v>
      </c>
      <c r="Q991" s="8">
        <f t="shared" si="79"/>
        <v>52.41</v>
      </c>
      <c r="R991" t="b">
        <v>0</v>
      </c>
      <c r="S991" t="s">
        <v>8275</v>
      </c>
      <c r="T991" t="s">
        <v>8277</v>
      </c>
    </row>
    <row r="992" spans="1:20" ht="42.8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 s="9">
        <f t="shared" si="76"/>
        <v>41885.784305555557</v>
      </c>
      <c r="L992">
        <v>1407178164</v>
      </c>
      <c r="M992" s="9">
        <f t="shared" si="77"/>
        <v>41855.784305555557</v>
      </c>
      <c r="N992" s="13">
        <f t="shared" si="78"/>
        <v>30</v>
      </c>
      <c r="O992" t="b">
        <v>0</v>
      </c>
      <c r="P992">
        <v>2</v>
      </c>
      <c r="Q992" s="8">
        <f t="shared" si="79"/>
        <v>13</v>
      </c>
      <c r="R992" t="b">
        <v>0</v>
      </c>
      <c r="S992" t="s">
        <v>8275</v>
      </c>
      <c r="T992" t="s">
        <v>8277</v>
      </c>
    </row>
    <row r="993" spans="1:20" ht="71.349999999999994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 s="9">
        <f t="shared" si="76"/>
        <v>42563.785416666666</v>
      </c>
      <c r="L993">
        <v>1466186988</v>
      </c>
      <c r="M993" s="9">
        <f t="shared" si="77"/>
        <v>42538.75680555556</v>
      </c>
      <c r="N993" s="13">
        <f t="shared" si="78"/>
        <v>25</v>
      </c>
      <c r="O993" t="b">
        <v>0</v>
      </c>
      <c r="P993">
        <v>7</v>
      </c>
      <c r="Q993" s="8">
        <f t="shared" si="79"/>
        <v>30.29</v>
      </c>
      <c r="R993" t="b">
        <v>0</v>
      </c>
      <c r="S993" t="s">
        <v>8275</v>
      </c>
      <c r="T993" t="s">
        <v>8277</v>
      </c>
    </row>
    <row r="994" spans="1:20" ht="42.8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 s="9">
        <f t="shared" si="76"/>
        <v>42497.883321759262</v>
      </c>
      <c r="L994">
        <v>1457475119</v>
      </c>
      <c r="M994" s="9">
        <f t="shared" si="77"/>
        <v>42437.924988425926</v>
      </c>
      <c r="N994" s="13">
        <f t="shared" si="78"/>
        <v>60</v>
      </c>
      <c r="O994" t="b">
        <v>0</v>
      </c>
      <c r="P994">
        <v>4</v>
      </c>
      <c r="Q994" s="8">
        <f t="shared" si="79"/>
        <v>116.75</v>
      </c>
      <c r="R994" t="b">
        <v>0</v>
      </c>
      <c r="S994" t="s">
        <v>8275</v>
      </c>
      <c r="T994" t="s">
        <v>8277</v>
      </c>
    </row>
    <row r="995" spans="1:20" ht="42.8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 s="9">
        <f t="shared" si="76"/>
        <v>42686.208333333328</v>
      </c>
      <c r="L995">
        <v>1476054568</v>
      </c>
      <c r="M995" s="9">
        <f t="shared" si="77"/>
        <v>42652.964907407411</v>
      </c>
      <c r="N995" s="13">
        <f t="shared" si="78"/>
        <v>33</v>
      </c>
      <c r="O995" t="b">
        <v>0</v>
      </c>
      <c r="P995">
        <v>196</v>
      </c>
      <c r="Q995" s="8">
        <f t="shared" si="79"/>
        <v>89.6</v>
      </c>
      <c r="R995" t="b">
        <v>0</v>
      </c>
      <c r="S995" t="s">
        <v>8275</v>
      </c>
      <c r="T995" t="s">
        <v>8277</v>
      </c>
    </row>
    <row r="996" spans="1:20" ht="57.1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 s="9">
        <f t="shared" si="76"/>
        <v>41973.957638888889</v>
      </c>
      <c r="L996">
        <v>1412835530</v>
      </c>
      <c r="M996" s="9">
        <f t="shared" si="77"/>
        <v>41921.263078703705</v>
      </c>
      <c r="N996" s="13">
        <f t="shared" si="78"/>
        <v>53</v>
      </c>
      <c r="O996" t="b">
        <v>0</v>
      </c>
      <c r="P996">
        <v>11</v>
      </c>
      <c r="Q996" s="8">
        <f t="shared" si="79"/>
        <v>424.45</v>
      </c>
      <c r="R996" t="b">
        <v>0</v>
      </c>
      <c r="S996" t="s">
        <v>8275</v>
      </c>
      <c r="T996" t="s">
        <v>8277</v>
      </c>
    </row>
    <row r="997" spans="1:20" ht="42.8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 s="9">
        <f t="shared" si="76"/>
        <v>41972.666666666672</v>
      </c>
      <c r="L997">
        <v>1415140480</v>
      </c>
      <c r="M997" s="9">
        <f t="shared" si="77"/>
        <v>41947.940740740742</v>
      </c>
      <c r="N997" s="13">
        <f t="shared" si="78"/>
        <v>25</v>
      </c>
      <c r="O997" t="b">
        <v>0</v>
      </c>
      <c r="P997">
        <v>9</v>
      </c>
      <c r="Q997" s="8">
        <f t="shared" si="79"/>
        <v>80.67</v>
      </c>
      <c r="R997" t="b">
        <v>0</v>
      </c>
      <c r="S997" t="s">
        <v>8275</v>
      </c>
      <c r="T997" t="s">
        <v>8277</v>
      </c>
    </row>
    <row r="998" spans="1:20" ht="28.5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 s="9">
        <f t="shared" si="76"/>
        <v>41847.643750000003</v>
      </c>
      <c r="L998">
        <v>1403902060</v>
      </c>
      <c r="M998" s="9">
        <f t="shared" si="77"/>
        <v>41817.866435185184</v>
      </c>
      <c r="N998" s="13">
        <f t="shared" si="78"/>
        <v>30</v>
      </c>
      <c r="O998" t="b">
        <v>0</v>
      </c>
      <c r="P998">
        <v>5</v>
      </c>
      <c r="Q998" s="8">
        <f t="shared" si="79"/>
        <v>13</v>
      </c>
      <c r="R998" t="b">
        <v>0</v>
      </c>
      <c r="S998" t="s">
        <v>8275</v>
      </c>
      <c r="T998" t="s">
        <v>8277</v>
      </c>
    </row>
    <row r="999" spans="1:20" ht="28.55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 s="9">
        <f t="shared" si="76"/>
        <v>41971.144641203704</v>
      </c>
      <c r="L999">
        <v>1414549697</v>
      </c>
      <c r="M999" s="9">
        <f t="shared" si="77"/>
        <v>41941.10297453704</v>
      </c>
      <c r="N999" s="13">
        <f t="shared" si="78"/>
        <v>30</v>
      </c>
      <c r="O999" t="b">
        <v>0</v>
      </c>
      <c r="P999">
        <v>8</v>
      </c>
      <c r="Q999" s="8">
        <f t="shared" si="79"/>
        <v>8.1300000000000008</v>
      </c>
      <c r="R999" t="b">
        <v>0</v>
      </c>
      <c r="S999" t="s">
        <v>8275</v>
      </c>
      <c r="T999" t="s">
        <v>8277</v>
      </c>
    </row>
    <row r="1000" spans="1:20" ht="42.8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9">
        <f t="shared" si="76"/>
        <v>42327.210659722223</v>
      </c>
      <c r="L1000">
        <v>1444017801</v>
      </c>
      <c r="M1000" s="9">
        <f t="shared" si="77"/>
        <v>42282.168993055559</v>
      </c>
      <c r="N1000" s="13">
        <f t="shared" si="78"/>
        <v>45</v>
      </c>
      <c r="O1000" t="b">
        <v>0</v>
      </c>
      <c r="P1000">
        <v>229</v>
      </c>
      <c r="Q1000" s="8">
        <f t="shared" si="79"/>
        <v>153.43</v>
      </c>
      <c r="R1000" t="b">
        <v>0</v>
      </c>
      <c r="S1000" t="s">
        <v>8275</v>
      </c>
      <c r="T1000" t="s">
        <v>8277</v>
      </c>
    </row>
    <row r="1001" spans="1:20" ht="42.8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9">
        <f t="shared" si="76"/>
        <v>41956.334722222222</v>
      </c>
      <c r="L1001">
        <v>1413270690</v>
      </c>
      <c r="M1001" s="9">
        <f t="shared" si="77"/>
        <v>41926.29965277778</v>
      </c>
      <c r="N1001" s="13">
        <f t="shared" si="78"/>
        <v>30</v>
      </c>
      <c r="O1001" t="b">
        <v>0</v>
      </c>
      <c r="P1001">
        <v>40</v>
      </c>
      <c r="Q1001" s="8">
        <f t="shared" si="79"/>
        <v>292.08</v>
      </c>
      <c r="R1001" t="b">
        <v>0</v>
      </c>
      <c r="S1001" t="s">
        <v>8275</v>
      </c>
      <c r="T1001" t="s">
        <v>8277</v>
      </c>
    </row>
    <row r="1002" spans="1:20" ht="42.8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9">
        <f t="shared" si="76"/>
        <v>42809.018055555556</v>
      </c>
      <c r="L1002">
        <v>1484357160</v>
      </c>
      <c r="M1002" s="9">
        <f t="shared" si="77"/>
        <v>42749.059722222228</v>
      </c>
      <c r="N1002" s="13">
        <f t="shared" si="78"/>
        <v>60</v>
      </c>
      <c r="O1002" t="b">
        <v>0</v>
      </c>
      <c r="P1002">
        <v>6</v>
      </c>
      <c r="Q1002" s="8">
        <f t="shared" si="79"/>
        <v>3304</v>
      </c>
      <c r="R1002" t="b">
        <v>0</v>
      </c>
      <c r="S1002" t="s">
        <v>8275</v>
      </c>
      <c r="T1002" t="s">
        <v>8277</v>
      </c>
    </row>
    <row r="1003" spans="1:20" ht="57.1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9">
        <f t="shared" si="76"/>
        <v>42765.720057870371</v>
      </c>
      <c r="L1003">
        <v>1481908613</v>
      </c>
      <c r="M1003" s="9">
        <f t="shared" si="77"/>
        <v>42720.720057870371</v>
      </c>
      <c r="N1003" s="13">
        <f t="shared" si="78"/>
        <v>45</v>
      </c>
      <c r="O1003" t="b">
        <v>0</v>
      </c>
      <c r="P1003">
        <v>4</v>
      </c>
      <c r="Q1003" s="8">
        <f t="shared" si="79"/>
        <v>1300</v>
      </c>
      <c r="R1003" t="b">
        <v>0</v>
      </c>
      <c r="S1003" t="s">
        <v>8275</v>
      </c>
      <c r="T1003" t="s">
        <v>8277</v>
      </c>
    </row>
    <row r="1004" spans="1:20" ht="42.8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9">
        <f t="shared" si="76"/>
        <v>42355.249305555553</v>
      </c>
      <c r="L1004">
        <v>1447777514</v>
      </c>
      <c r="M1004" s="9">
        <f t="shared" si="77"/>
        <v>42325.684189814812</v>
      </c>
      <c r="N1004" s="13">
        <f t="shared" si="78"/>
        <v>30</v>
      </c>
      <c r="O1004" t="b">
        <v>0</v>
      </c>
      <c r="P1004">
        <v>22</v>
      </c>
      <c r="Q1004" s="8">
        <f t="shared" si="79"/>
        <v>134.55000000000001</v>
      </c>
      <c r="R1004" t="b">
        <v>0</v>
      </c>
      <c r="S1004" t="s">
        <v>8275</v>
      </c>
      <c r="T1004" t="s">
        <v>8277</v>
      </c>
    </row>
    <row r="1005" spans="1:20" ht="42.8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9">
        <f t="shared" si="76"/>
        <v>42810.667372685188</v>
      </c>
      <c r="L1005">
        <v>1487091661</v>
      </c>
      <c r="M1005" s="9">
        <f t="shared" si="77"/>
        <v>42780.709039351852</v>
      </c>
      <c r="N1005" s="13">
        <f t="shared" si="78"/>
        <v>30</v>
      </c>
      <c r="O1005" t="b">
        <v>0</v>
      </c>
      <c r="P1005">
        <v>15</v>
      </c>
      <c r="Q1005" s="8">
        <f t="shared" si="79"/>
        <v>214.07</v>
      </c>
      <c r="R1005" t="b">
        <v>0</v>
      </c>
      <c r="S1005" t="s">
        <v>8275</v>
      </c>
      <c r="T1005" t="s">
        <v>8277</v>
      </c>
    </row>
    <row r="1006" spans="1:20" ht="28.5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9">
        <f t="shared" si="76"/>
        <v>42418.708645833336</v>
      </c>
      <c r="L1006">
        <v>1453222827</v>
      </c>
      <c r="M1006" s="9">
        <f t="shared" si="77"/>
        <v>42388.708645833336</v>
      </c>
      <c r="N1006" s="13">
        <f t="shared" si="78"/>
        <v>30</v>
      </c>
      <c r="O1006" t="b">
        <v>0</v>
      </c>
      <c r="P1006">
        <v>95</v>
      </c>
      <c r="Q1006" s="8">
        <f t="shared" si="79"/>
        <v>216.34</v>
      </c>
      <c r="R1006" t="b">
        <v>0</v>
      </c>
      <c r="S1006" t="s">
        <v>8275</v>
      </c>
      <c r="T1006" t="s">
        <v>8277</v>
      </c>
    </row>
    <row r="1007" spans="1:20" ht="42.8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9">
        <f t="shared" si="76"/>
        <v>42307.624803240738</v>
      </c>
      <c r="L1007">
        <v>1443538783</v>
      </c>
      <c r="M1007" s="9">
        <f t="shared" si="77"/>
        <v>42276.624803240738</v>
      </c>
      <c r="N1007" s="13">
        <f t="shared" si="78"/>
        <v>31</v>
      </c>
      <c r="O1007" t="b">
        <v>0</v>
      </c>
      <c r="P1007">
        <v>161</v>
      </c>
      <c r="Q1007" s="8">
        <f t="shared" si="79"/>
        <v>932.31</v>
      </c>
      <c r="R1007" t="b">
        <v>0</v>
      </c>
      <c r="S1007" t="s">
        <v>8275</v>
      </c>
      <c r="T1007" t="s">
        <v>8277</v>
      </c>
    </row>
    <row r="1008" spans="1:20" ht="42.8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9">
        <f t="shared" si="76"/>
        <v>41985.299305555556</v>
      </c>
      <c r="L1008">
        <v>1417654672</v>
      </c>
      <c r="M1008" s="9">
        <f t="shared" si="77"/>
        <v>41977.040185185186</v>
      </c>
      <c r="N1008" s="13">
        <f t="shared" si="78"/>
        <v>8</v>
      </c>
      <c r="O1008" t="b">
        <v>0</v>
      </c>
      <c r="P1008">
        <v>8</v>
      </c>
      <c r="Q1008" s="8">
        <f t="shared" si="79"/>
        <v>29.25</v>
      </c>
      <c r="R1008" t="b">
        <v>0</v>
      </c>
      <c r="S1008" t="s">
        <v>8275</v>
      </c>
      <c r="T1008" t="s">
        <v>8277</v>
      </c>
    </row>
    <row r="1009" spans="1:20" ht="42.8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9">
        <f t="shared" si="76"/>
        <v>42718.6252662037</v>
      </c>
      <c r="L1009">
        <v>1478095223</v>
      </c>
      <c r="M1009" s="9">
        <f t="shared" si="77"/>
        <v>42676.583599537036</v>
      </c>
      <c r="N1009" s="13">
        <f t="shared" si="78"/>
        <v>42</v>
      </c>
      <c r="O1009" t="b">
        <v>0</v>
      </c>
      <c r="P1009">
        <v>76</v>
      </c>
      <c r="Q1009" s="8">
        <f t="shared" si="79"/>
        <v>174.95</v>
      </c>
      <c r="R1009" t="b">
        <v>0</v>
      </c>
      <c r="S1009" t="s">
        <v>8275</v>
      </c>
      <c r="T1009" t="s">
        <v>8277</v>
      </c>
    </row>
    <row r="1010" spans="1:20" ht="42.8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9">
        <f t="shared" si="76"/>
        <v>42732.809201388889</v>
      </c>
      <c r="L1010">
        <v>1480361115</v>
      </c>
      <c r="M1010" s="9">
        <f t="shared" si="77"/>
        <v>42702.809201388889</v>
      </c>
      <c r="N1010" s="13">
        <f t="shared" si="78"/>
        <v>30</v>
      </c>
      <c r="O1010" t="b">
        <v>0</v>
      </c>
      <c r="P1010">
        <v>1</v>
      </c>
      <c r="Q1010" s="8">
        <f t="shared" si="79"/>
        <v>250</v>
      </c>
      <c r="R1010" t="b">
        <v>0</v>
      </c>
      <c r="S1010" t="s">
        <v>8275</v>
      </c>
      <c r="T1010" t="s">
        <v>8277</v>
      </c>
    </row>
    <row r="1011" spans="1:20" ht="57.1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9">
        <f t="shared" si="76"/>
        <v>42540.604699074072</v>
      </c>
      <c r="L1011">
        <v>1463754646</v>
      </c>
      <c r="M1011" s="9">
        <f t="shared" si="77"/>
        <v>42510.604699074072</v>
      </c>
      <c r="N1011" s="13">
        <f t="shared" si="78"/>
        <v>30</v>
      </c>
      <c r="O1011" t="b">
        <v>0</v>
      </c>
      <c r="P1011">
        <v>101</v>
      </c>
      <c r="Q1011" s="8">
        <f t="shared" si="79"/>
        <v>65</v>
      </c>
      <c r="R1011" t="b">
        <v>0</v>
      </c>
      <c r="S1011" t="s">
        <v>8275</v>
      </c>
      <c r="T1011" t="s">
        <v>8277</v>
      </c>
    </row>
    <row r="1012" spans="1:20" ht="42.8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9">
        <f t="shared" si="76"/>
        <v>42618.124305555553</v>
      </c>
      <c r="L1012">
        <v>1468180462</v>
      </c>
      <c r="M1012" s="9">
        <f t="shared" si="77"/>
        <v>42561.829421296294</v>
      </c>
      <c r="N1012" s="13">
        <f t="shared" si="78"/>
        <v>56</v>
      </c>
      <c r="O1012" t="b">
        <v>0</v>
      </c>
      <c r="P1012">
        <v>4</v>
      </c>
      <c r="Q1012" s="8">
        <f t="shared" si="79"/>
        <v>55</v>
      </c>
      <c r="R1012" t="b">
        <v>0</v>
      </c>
      <c r="S1012" t="s">
        <v>8275</v>
      </c>
      <c r="T1012" t="s">
        <v>8277</v>
      </c>
    </row>
    <row r="1013" spans="1:20" ht="42.8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9">
        <f t="shared" si="76"/>
        <v>41991.898090277777</v>
      </c>
      <c r="L1013">
        <v>1415050395</v>
      </c>
      <c r="M1013" s="9">
        <f t="shared" si="77"/>
        <v>41946.898090277777</v>
      </c>
      <c r="N1013" s="13">
        <f t="shared" si="78"/>
        <v>45</v>
      </c>
      <c r="O1013" t="b">
        <v>0</v>
      </c>
      <c r="P1013">
        <v>1</v>
      </c>
      <c r="Q1013" s="8">
        <f t="shared" si="79"/>
        <v>75</v>
      </c>
      <c r="R1013" t="b">
        <v>0</v>
      </c>
      <c r="S1013" t="s">
        <v>8275</v>
      </c>
      <c r="T1013" t="s">
        <v>8277</v>
      </c>
    </row>
    <row r="1014" spans="1:20" ht="57.1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9">
        <f t="shared" si="76"/>
        <v>42759.440416666665</v>
      </c>
      <c r="L1014">
        <v>1481366052</v>
      </c>
      <c r="M1014" s="9">
        <f t="shared" si="77"/>
        <v>42714.440416666665</v>
      </c>
      <c r="N1014" s="13">
        <f t="shared" si="78"/>
        <v>45</v>
      </c>
      <c r="O1014" t="b">
        <v>0</v>
      </c>
      <c r="P1014">
        <v>775</v>
      </c>
      <c r="Q1014" s="8">
        <f t="shared" si="79"/>
        <v>1389.36</v>
      </c>
      <c r="R1014" t="b">
        <v>0</v>
      </c>
      <c r="S1014" t="s">
        <v>8275</v>
      </c>
      <c r="T1014" t="s">
        <v>8277</v>
      </c>
    </row>
    <row r="1015" spans="1:20" ht="42.8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9">
        <f t="shared" si="76"/>
        <v>42367.833333333328</v>
      </c>
      <c r="L1015">
        <v>1449000056</v>
      </c>
      <c r="M1015" s="9">
        <f t="shared" si="77"/>
        <v>42339.833981481483</v>
      </c>
      <c r="N1015" s="13">
        <f t="shared" si="78"/>
        <v>28</v>
      </c>
      <c r="O1015" t="b">
        <v>0</v>
      </c>
      <c r="P1015">
        <v>90</v>
      </c>
      <c r="Q1015" s="8">
        <f t="shared" si="79"/>
        <v>95.91</v>
      </c>
      <c r="R1015" t="b">
        <v>0</v>
      </c>
      <c r="S1015" t="s">
        <v>8275</v>
      </c>
      <c r="T1015" t="s">
        <v>8277</v>
      </c>
    </row>
    <row r="1016" spans="1:20" ht="28.55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9">
        <f t="shared" si="76"/>
        <v>42005.002488425926</v>
      </c>
      <c r="L1016">
        <v>1415750615</v>
      </c>
      <c r="M1016" s="9">
        <f t="shared" si="77"/>
        <v>41955.002488425926</v>
      </c>
      <c r="N1016" s="13">
        <f t="shared" si="78"/>
        <v>50</v>
      </c>
      <c r="O1016" t="b">
        <v>0</v>
      </c>
      <c r="P1016">
        <v>16</v>
      </c>
      <c r="Q1016" s="8">
        <f t="shared" si="79"/>
        <v>191.25</v>
      </c>
      <c r="R1016" t="b">
        <v>0</v>
      </c>
      <c r="S1016" t="s">
        <v>8275</v>
      </c>
      <c r="T1016" t="s">
        <v>8277</v>
      </c>
    </row>
    <row r="1017" spans="1:20" ht="28.5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9">
        <f t="shared" si="76"/>
        <v>42333.920081018514</v>
      </c>
      <c r="L1017">
        <v>1445893495</v>
      </c>
      <c r="M1017" s="9">
        <f t="shared" si="77"/>
        <v>42303.878414351857</v>
      </c>
      <c r="N1017" s="13">
        <f t="shared" si="78"/>
        <v>30</v>
      </c>
      <c r="O1017" t="b">
        <v>0</v>
      </c>
      <c r="P1017">
        <v>6</v>
      </c>
      <c r="Q1017" s="8">
        <f t="shared" si="79"/>
        <v>40</v>
      </c>
      <c r="R1017" t="b">
        <v>0</v>
      </c>
      <c r="S1017" t="s">
        <v>8275</v>
      </c>
      <c r="T1017" t="s">
        <v>8277</v>
      </c>
    </row>
    <row r="1018" spans="1:20" ht="42.8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9">
        <f t="shared" si="76"/>
        <v>42467.065462962957</v>
      </c>
      <c r="L1018">
        <v>1456108456</v>
      </c>
      <c r="M1018" s="9">
        <f t="shared" si="77"/>
        <v>42422.107129629629</v>
      </c>
      <c r="N1018" s="13">
        <f t="shared" si="78"/>
        <v>45</v>
      </c>
      <c r="O1018" t="b">
        <v>0</v>
      </c>
      <c r="P1018">
        <v>38</v>
      </c>
      <c r="Q1018" s="8">
        <f t="shared" si="79"/>
        <v>74.790000000000006</v>
      </c>
      <c r="R1018" t="b">
        <v>0</v>
      </c>
      <c r="S1018" t="s">
        <v>8275</v>
      </c>
      <c r="T1018" t="s">
        <v>8277</v>
      </c>
    </row>
    <row r="1019" spans="1:20" ht="42.8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9">
        <f t="shared" si="76"/>
        <v>42329.716840277775</v>
      </c>
      <c r="L1019">
        <v>1444666335</v>
      </c>
      <c r="M1019" s="9">
        <f t="shared" si="77"/>
        <v>42289.675173611111</v>
      </c>
      <c r="N1019" s="13">
        <f t="shared" si="78"/>
        <v>40</v>
      </c>
      <c r="O1019" t="b">
        <v>0</v>
      </c>
      <c r="P1019">
        <v>355</v>
      </c>
      <c r="Q1019" s="8">
        <f t="shared" si="79"/>
        <v>161.12</v>
      </c>
      <c r="R1019" t="b">
        <v>0</v>
      </c>
      <c r="S1019" t="s">
        <v>8275</v>
      </c>
      <c r="T1019" t="s">
        <v>8277</v>
      </c>
    </row>
    <row r="1020" spans="1:20" ht="42.8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9">
        <f t="shared" si="76"/>
        <v>42565.492280092592</v>
      </c>
      <c r="L1020">
        <v>1465904933</v>
      </c>
      <c r="M1020" s="9">
        <f t="shared" si="77"/>
        <v>42535.492280092592</v>
      </c>
      <c r="N1020" s="13">
        <f t="shared" si="78"/>
        <v>30</v>
      </c>
      <c r="O1020" t="b">
        <v>0</v>
      </c>
      <c r="P1020">
        <v>7</v>
      </c>
      <c r="Q1020" s="8">
        <f t="shared" si="79"/>
        <v>88.71</v>
      </c>
      <c r="R1020" t="b">
        <v>0</v>
      </c>
      <c r="S1020" t="s">
        <v>8275</v>
      </c>
      <c r="T1020" t="s">
        <v>8277</v>
      </c>
    </row>
    <row r="1021" spans="1:20" ht="42.8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9">
        <f t="shared" si="76"/>
        <v>42039.973946759259</v>
      </c>
      <c r="L1021">
        <v>1420500149</v>
      </c>
      <c r="M1021" s="9">
        <f t="shared" si="77"/>
        <v>42009.973946759259</v>
      </c>
      <c r="N1021" s="13">
        <f t="shared" si="78"/>
        <v>30</v>
      </c>
      <c r="O1021" t="b">
        <v>0</v>
      </c>
      <c r="P1021">
        <v>400</v>
      </c>
      <c r="Q1021" s="8">
        <f t="shared" si="79"/>
        <v>53.25</v>
      </c>
      <c r="R1021" t="b">
        <v>0</v>
      </c>
      <c r="S1021" t="s">
        <v>8275</v>
      </c>
      <c r="T1021" t="s">
        <v>8277</v>
      </c>
    </row>
    <row r="1022" spans="1:20" ht="42.8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9">
        <f t="shared" si="76"/>
        <v>42157.032638888893</v>
      </c>
      <c r="L1022">
        <v>1430617209</v>
      </c>
      <c r="M1022" s="9">
        <f t="shared" si="77"/>
        <v>42127.069548611107</v>
      </c>
      <c r="N1022" s="13">
        <f t="shared" si="78"/>
        <v>30</v>
      </c>
      <c r="O1022" t="b">
        <v>0</v>
      </c>
      <c r="P1022">
        <v>30</v>
      </c>
      <c r="Q1022" s="8">
        <f t="shared" si="79"/>
        <v>106.2</v>
      </c>
      <c r="R1022" t="b">
        <v>1</v>
      </c>
      <c r="S1022" t="s">
        <v>8281</v>
      </c>
      <c r="T1022" t="s">
        <v>8286</v>
      </c>
    </row>
    <row r="1023" spans="1:20" ht="42.8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9">
        <f t="shared" si="76"/>
        <v>42294.166666666672</v>
      </c>
      <c r="L1023">
        <v>1443074571</v>
      </c>
      <c r="M1023" s="9">
        <f t="shared" si="77"/>
        <v>42271.251979166671</v>
      </c>
      <c r="N1023" s="13">
        <f t="shared" si="78"/>
        <v>23</v>
      </c>
      <c r="O1023" t="b">
        <v>1</v>
      </c>
      <c r="P1023">
        <v>478</v>
      </c>
      <c r="Q1023" s="8">
        <f t="shared" si="79"/>
        <v>22.08</v>
      </c>
      <c r="R1023" t="b">
        <v>1</v>
      </c>
      <c r="S1023" t="s">
        <v>8281</v>
      </c>
      <c r="T1023" t="s">
        <v>8286</v>
      </c>
    </row>
    <row r="1024" spans="1:20" ht="28.55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9">
        <f t="shared" si="76"/>
        <v>42141.646724537044</v>
      </c>
      <c r="L1024">
        <v>1429284677</v>
      </c>
      <c r="M1024" s="9">
        <f t="shared" si="77"/>
        <v>42111.646724537044</v>
      </c>
      <c r="N1024" s="13">
        <f t="shared" si="78"/>
        <v>30</v>
      </c>
      <c r="O1024" t="b">
        <v>1</v>
      </c>
      <c r="P1024">
        <v>74</v>
      </c>
      <c r="Q1024" s="8">
        <f t="shared" si="79"/>
        <v>31.05</v>
      </c>
      <c r="R1024" t="b">
        <v>1</v>
      </c>
      <c r="S1024" t="s">
        <v>8281</v>
      </c>
      <c r="T1024" t="s">
        <v>8286</v>
      </c>
    </row>
    <row r="1025" spans="1:20" ht="42.8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9">
        <f t="shared" si="76"/>
        <v>42175.919687500005</v>
      </c>
      <c r="L1025">
        <v>1432245861</v>
      </c>
      <c r="M1025" s="9">
        <f t="shared" si="77"/>
        <v>42145.919687500005</v>
      </c>
      <c r="N1025" s="13">
        <f t="shared" si="78"/>
        <v>30</v>
      </c>
      <c r="O1025" t="b">
        <v>0</v>
      </c>
      <c r="P1025">
        <v>131</v>
      </c>
      <c r="Q1025" s="8">
        <f t="shared" si="79"/>
        <v>36.21</v>
      </c>
      <c r="R1025" t="b">
        <v>1</v>
      </c>
      <c r="S1025" t="s">
        <v>8281</v>
      </c>
      <c r="T1025" t="s">
        <v>8286</v>
      </c>
    </row>
    <row r="1026" spans="1:20" ht="42.8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>
        <f t="shared" ref="F1026:F1089" si="80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9">
        <f t="shared" si="76"/>
        <v>42400.580590277779</v>
      </c>
      <c r="L1026">
        <v>1451656563</v>
      </c>
      <c r="M1026" s="9">
        <f t="shared" si="77"/>
        <v>42370.580590277779</v>
      </c>
      <c r="N1026" s="13">
        <f t="shared" si="78"/>
        <v>30</v>
      </c>
      <c r="O1026" t="b">
        <v>1</v>
      </c>
      <c r="P1026">
        <v>61</v>
      </c>
      <c r="Q1026" s="8">
        <f t="shared" si="79"/>
        <v>388.98</v>
      </c>
      <c r="R1026" t="b">
        <v>1</v>
      </c>
      <c r="S1026" t="s">
        <v>8281</v>
      </c>
      <c r="T1026" t="s">
        <v>8286</v>
      </c>
    </row>
    <row r="1027" spans="1:20" ht="42.8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>
        <f t="shared" si="80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9">
        <f t="shared" ref="K1027:K1090" si="81">(((J1027/60)/60)/24)+DATE(1970,1,1)</f>
        <v>42079.792094907403</v>
      </c>
      <c r="L1027">
        <v>1423944037</v>
      </c>
      <c r="M1027" s="9">
        <f t="shared" ref="M1027:M1090" si="82">(((L1027/60)/60)/24)+DATE(1970,1,1)</f>
        <v>42049.833761574075</v>
      </c>
      <c r="N1027" s="13">
        <f t="shared" ref="N1027:N1090" si="83">ROUND(K1027-M1027,0)</f>
        <v>30</v>
      </c>
      <c r="O1027" t="b">
        <v>1</v>
      </c>
      <c r="P1027">
        <v>1071</v>
      </c>
      <c r="Q1027" s="8">
        <f t="shared" ref="Q1027:Q1090" si="84">IFERROR(ROUND(E1027/P1027,2),0)</f>
        <v>71.849999999999994</v>
      </c>
      <c r="R1027" t="b">
        <v>1</v>
      </c>
      <c r="S1027" t="s">
        <v>8281</v>
      </c>
      <c r="T1027" t="s">
        <v>8286</v>
      </c>
    </row>
    <row r="1028" spans="1:20" ht="57.1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9">
        <f t="shared" si="81"/>
        <v>42460.365925925929</v>
      </c>
      <c r="L1028">
        <v>1456480016</v>
      </c>
      <c r="M1028" s="9">
        <f t="shared" si="82"/>
        <v>42426.407592592594</v>
      </c>
      <c r="N1028" s="13">
        <f t="shared" si="83"/>
        <v>34</v>
      </c>
      <c r="O1028" t="b">
        <v>1</v>
      </c>
      <c r="P1028">
        <v>122</v>
      </c>
      <c r="Q1028" s="8">
        <f t="shared" si="84"/>
        <v>57.38</v>
      </c>
      <c r="R1028" t="b">
        <v>1</v>
      </c>
      <c r="S1028" t="s">
        <v>8281</v>
      </c>
      <c r="T1028" t="s">
        <v>8286</v>
      </c>
    </row>
    <row r="1029" spans="1:20" ht="42.8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9">
        <f t="shared" si="81"/>
        <v>41935.034108796295</v>
      </c>
      <c r="L1029">
        <v>1411433347</v>
      </c>
      <c r="M1029" s="9">
        <f t="shared" si="82"/>
        <v>41905.034108796295</v>
      </c>
      <c r="N1029" s="13">
        <f t="shared" si="83"/>
        <v>30</v>
      </c>
      <c r="O1029" t="b">
        <v>1</v>
      </c>
      <c r="P1029">
        <v>111</v>
      </c>
      <c r="Q1029" s="8">
        <f t="shared" si="84"/>
        <v>69.67</v>
      </c>
      <c r="R1029" t="b">
        <v>1</v>
      </c>
      <c r="S1029" t="s">
        <v>8281</v>
      </c>
      <c r="T1029" t="s">
        <v>8286</v>
      </c>
    </row>
    <row r="1030" spans="1:20" ht="42.8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9">
        <f t="shared" si="81"/>
        <v>42800.833333333328</v>
      </c>
      <c r="L1030">
        <v>1484924605</v>
      </c>
      <c r="M1030" s="9">
        <f t="shared" si="82"/>
        <v>42755.627372685187</v>
      </c>
      <c r="N1030" s="13">
        <f t="shared" si="83"/>
        <v>45</v>
      </c>
      <c r="O1030" t="b">
        <v>1</v>
      </c>
      <c r="P1030">
        <v>255</v>
      </c>
      <c r="Q1030" s="8">
        <f t="shared" si="84"/>
        <v>45.99</v>
      </c>
      <c r="R1030" t="b">
        <v>1</v>
      </c>
      <c r="S1030" t="s">
        <v>8281</v>
      </c>
      <c r="T1030" t="s">
        <v>8286</v>
      </c>
    </row>
    <row r="1031" spans="1:20" ht="28.5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9">
        <f t="shared" si="81"/>
        <v>42098.915972222225</v>
      </c>
      <c r="L1031">
        <v>1423501507</v>
      </c>
      <c r="M1031" s="9">
        <f t="shared" si="82"/>
        <v>42044.711886574078</v>
      </c>
      <c r="N1031" s="13">
        <f t="shared" si="83"/>
        <v>54</v>
      </c>
      <c r="O1031" t="b">
        <v>0</v>
      </c>
      <c r="P1031">
        <v>141</v>
      </c>
      <c r="Q1031" s="8">
        <f t="shared" si="84"/>
        <v>79.260000000000005</v>
      </c>
      <c r="R1031" t="b">
        <v>1</v>
      </c>
      <c r="S1031" t="s">
        <v>8281</v>
      </c>
      <c r="T1031" t="s">
        <v>8286</v>
      </c>
    </row>
    <row r="1032" spans="1:20" ht="28.55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9">
        <f t="shared" si="81"/>
        <v>42625.483206018514</v>
      </c>
      <c r="L1032">
        <v>1472470549</v>
      </c>
      <c r="M1032" s="9">
        <f t="shared" si="82"/>
        <v>42611.483206018514</v>
      </c>
      <c r="N1032" s="13">
        <f t="shared" si="83"/>
        <v>14</v>
      </c>
      <c r="O1032" t="b">
        <v>0</v>
      </c>
      <c r="P1032">
        <v>159</v>
      </c>
      <c r="Q1032" s="8">
        <f t="shared" si="84"/>
        <v>43.03</v>
      </c>
      <c r="R1032" t="b">
        <v>1</v>
      </c>
      <c r="S1032" t="s">
        <v>8281</v>
      </c>
      <c r="T1032" t="s">
        <v>8286</v>
      </c>
    </row>
    <row r="1033" spans="1:20" ht="57.1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9">
        <f t="shared" si="81"/>
        <v>42354.764004629629</v>
      </c>
      <c r="L1033">
        <v>1447698010</v>
      </c>
      <c r="M1033" s="9">
        <f t="shared" si="82"/>
        <v>42324.764004629629</v>
      </c>
      <c r="N1033" s="13">
        <f t="shared" si="83"/>
        <v>30</v>
      </c>
      <c r="O1033" t="b">
        <v>0</v>
      </c>
      <c r="P1033">
        <v>99</v>
      </c>
      <c r="Q1033" s="8">
        <f t="shared" si="84"/>
        <v>108.48</v>
      </c>
      <c r="R1033" t="b">
        <v>1</v>
      </c>
      <c r="S1033" t="s">
        <v>8281</v>
      </c>
      <c r="T1033" t="s">
        <v>8286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9">
        <f t="shared" si="81"/>
        <v>42544.666956018518</v>
      </c>
      <c r="L1034">
        <v>1464105625</v>
      </c>
      <c r="M1034" s="9">
        <f t="shared" si="82"/>
        <v>42514.666956018518</v>
      </c>
      <c r="N1034" s="13">
        <f t="shared" si="83"/>
        <v>30</v>
      </c>
      <c r="O1034" t="b">
        <v>0</v>
      </c>
      <c r="P1034">
        <v>96</v>
      </c>
      <c r="Q1034" s="8">
        <f t="shared" si="84"/>
        <v>61.03</v>
      </c>
      <c r="R1034" t="b">
        <v>1</v>
      </c>
      <c r="S1034" t="s">
        <v>8281</v>
      </c>
      <c r="T1034" t="s">
        <v>8286</v>
      </c>
    </row>
    <row r="1035" spans="1:20" ht="42.8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9">
        <f t="shared" si="81"/>
        <v>42716.732407407413</v>
      </c>
      <c r="L1035">
        <v>1479144880</v>
      </c>
      <c r="M1035" s="9">
        <f t="shared" si="82"/>
        <v>42688.732407407413</v>
      </c>
      <c r="N1035" s="13">
        <f t="shared" si="83"/>
        <v>28</v>
      </c>
      <c r="O1035" t="b">
        <v>0</v>
      </c>
      <c r="P1035">
        <v>27</v>
      </c>
      <c r="Q1035" s="8">
        <f t="shared" si="84"/>
        <v>50.59</v>
      </c>
      <c r="R1035" t="b">
        <v>1</v>
      </c>
      <c r="S1035" t="s">
        <v>8281</v>
      </c>
      <c r="T1035" t="s">
        <v>8286</v>
      </c>
    </row>
    <row r="1036" spans="1:20" ht="42.8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9">
        <f t="shared" si="81"/>
        <v>42587.165972222225</v>
      </c>
      <c r="L1036">
        <v>1467604804</v>
      </c>
      <c r="M1036" s="9">
        <f t="shared" si="82"/>
        <v>42555.166712962964</v>
      </c>
      <c r="N1036" s="13">
        <f t="shared" si="83"/>
        <v>32</v>
      </c>
      <c r="O1036" t="b">
        <v>0</v>
      </c>
      <c r="P1036">
        <v>166</v>
      </c>
      <c r="Q1036" s="8">
        <f t="shared" si="84"/>
        <v>39.159999999999997</v>
      </c>
      <c r="R1036" t="b">
        <v>1</v>
      </c>
      <c r="S1036" t="s">
        <v>8281</v>
      </c>
      <c r="T1036" t="s">
        <v>8286</v>
      </c>
    </row>
    <row r="1037" spans="1:20" ht="42.8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9">
        <f t="shared" si="81"/>
        <v>42046.641435185185</v>
      </c>
      <c r="L1037">
        <v>1421076220</v>
      </c>
      <c r="M1037" s="9">
        <f t="shared" si="82"/>
        <v>42016.641435185185</v>
      </c>
      <c r="N1037" s="13">
        <f t="shared" si="83"/>
        <v>30</v>
      </c>
      <c r="O1037" t="b">
        <v>0</v>
      </c>
      <c r="P1037">
        <v>76</v>
      </c>
      <c r="Q1037" s="8">
        <f t="shared" si="84"/>
        <v>65.16</v>
      </c>
      <c r="R1037" t="b">
        <v>1</v>
      </c>
      <c r="S1037" t="s">
        <v>8281</v>
      </c>
      <c r="T1037" t="s">
        <v>8286</v>
      </c>
    </row>
    <row r="1038" spans="1:20" ht="42.8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9">
        <f t="shared" si="81"/>
        <v>41281.333333333336</v>
      </c>
      <c r="L1038">
        <v>1354790790</v>
      </c>
      <c r="M1038" s="9">
        <f t="shared" si="82"/>
        <v>41249.448958333334</v>
      </c>
      <c r="N1038" s="13">
        <f t="shared" si="83"/>
        <v>32</v>
      </c>
      <c r="O1038" t="b">
        <v>0</v>
      </c>
      <c r="P1038">
        <v>211</v>
      </c>
      <c r="Q1038" s="8">
        <f t="shared" si="84"/>
        <v>23.96</v>
      </c>
      <c r="R1038" t="b">
        <v>1</v>
      </c>
      <c r="S1038" t="s">
        <v>8281</v>
      </c>
      <c r="T1038" t="s">
        <v>8286</v>
      </c>
    </row>
    <row r="1039" spans="1:20" ht="42.8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9">
        <f t="shared" si="81"/>
        <v>42142.208333333328</v>
      </c>
      <c r="L1039">
        <v>1429991062</v>
      </c>
      <c r="M1039" s="9">
        <f t="shared" si="82"/>
        <v>42119.822476851856</v>
      </c>
      <c r="N1039" s="13">
        <f t="shared" si="83"/>
        <v>22</v>
      </c>
      <c r="O1039" t="b">
        <v>0</v>
      </c>
      <c r="P1039">
        <v>21</v>
      </c>
      <c r="Q1039" s="8">
        <f t="shared" si="84"/>
        <v>48.62</v>
      </c>
      <c r="R1039" t="b">
        <v>1</v>
      </c>
      <c r="S1039" t="s">
        <v>8281</v>
      </c>
      <c r="T1039" t="s">
        <v>8286</v>
      </c>
    </row>
    <row r="1040" spans="1:20" ht="42.8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9">
        <f t="shared" si="81"/>
        <v>42448.190081018518</v>
      </c>
      <c r="L1040">
        <v>1455773623</v>
      </c>
      <c r="M1040" s="9">
        <f t="shared" si="82"/>
        <v>42418.231747685189</v>
      </c>
      <c r="N1040" s="13">
        <f t="shared" si="83"/>
        <v>30</v>
      </c>
      <c r="O1040" t="b">
        <v>0</v>
      </c>
      <c r="P1040">
        <v>61</v>
      </c>
      <c r="Q1040" s="8">
        <f t="shared" si="84"/>
        <v>35.74</v>
      </c>
      <c r="R1040" t="b">
        <v>1</v>
      </c>
      <c r="S1040" t="s">
        <v>8281</v>
      </c>
      <c r="T1040" t="s">
        <v>8286</v>
      </c>
    </row>
    <row r="1041" spans="1:20" ht="42.8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9">
        <f t="shared" si="81"/>
        <v>42717.332638888889</v>
      </c>
      <c r="L1041">
        <v>1479436646</v>
      </c>
      <c r="M1041" s="9">
        <f t="shared" si="82"/>
        <v>42692.109328703707</v>
      </c>
      <c r="N1041" s="13">
        <f t="shared" si="83"/>
        <v>25</v>
      </c>
      <c r="O1041" t="b">
        <v>0</v>
      </c>
      <c r="P1041">
        <v>30</v>
      </c>
      <c r="Q1041" s="8">
        <f t="shared" si="84"/>
        <v>21.37</v>
      </c>
      <c r="R1041" t="b">
        <v>1</v>
      </c>
      <c r="S1041" t="s">
        <v>8281</v>
      </c>
      <c r="T1041" t="s">
        <v>8286</v>
      </c>
    </row>
    <row r="1042" spans="1:20" ht="42.8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9">
        <f t="shared" si="81"/>
        <v>42609.708437499998</v>
      </c>
      <c r="L1042">
        <v>1469725209</v>
      </c>
      <c r="M1042" s="9">
        <f t="shared" si="82"/>
        <v>42579.708437499998</v>
      </c>
      <c r="N1042" s="13">
        <f t="shared" si="83"/>
        <v>30</v>
      </c>
      <c r="O1042" t="b">
        <v>0</v>
      </c>
      <c r="P1042">
        <v>1</v>
      </c>
      <c r="Q1042" s="8">
        <f t="shared" si="84"/>
        <v>250</v>
      </c>
      <c r="R1042" t="b">
        <v>0</v>
      </c>
      <c r="S1042" t="s">
        <v>8287</v>
      </c>
      <c r="T1042" t="s">
        <v>8288</v>
      </c>
    </row>
    <row r="1043" spans="1:20" ht="42.8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9">
        <f t="shared" si="81"/>
        <v>41851.060092592597</v>
      </c>
      <c r="L1043">
        <v>1405041992</v>
      </c>
      <c r="M1043" s="9">
        <f t="shared" si="82"/>
        <v>41831.060092592597</v>
      </c>
      <c r="N1043" s="13">
        <f t="shared" si="83"/>
        <v>20</v>
      </c>
      <c r="O1043" t="b">
        <v>0</v>
      </c>
      <c r="P1043">
        <v>0</v>
      </c>
      <c r="Q1043" s="8">
        <f t="shared" si="84"/>
        <v>0</v>
      </c>
      <c r="R1043" t="b">
        <v>0</v>
      </c>
      <c r="S1043" t="s">
        <v>8287</v>
      </c>
      <c r="T1043" t="s">
        <v>8288</v>
      </c>
    </row>
    <row r="1044" spans="1:20" ht="42.8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9">
        <f t="shared" si="81"/>
        <v>41894.416666666664</v>
      </c>
      <c r="L1044">
        <v>1406824948</v>
      </c>
      <c r="M1044" s="9">
        <f t="shared" si="82"/>
        <v>41851.696157407408</v>
      </c>
      <c r="N1044" s="13">
        <f t="shared" si="83"/>
        <v>43</v>
      </c>
      <c r="O1044" t="b">
        <v>0</v>
      </c>
      <c r="P1044">
        <v>1</v>
      </c>
      <c r="Q1044" s="8">
        <f t="shared" si="84"/>
        <v>10</v>
      </c>
      <c r="R1044" t="b">
        <v>0</v>
      </c>
      <c r="S1044" t="s">
        <v>8287</v>
      </c>
      <c r="T1044" t="s">
        <v>8288</v>
      </c>
    </row>
    <row r="1045" spans="1:20" ht="42.8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9">
        <f t="shared" si="81"/>
        <v>42144.252951388888</v>
      </c>
      <c r="L1045">
        <v>1429509855</v>
      </c>
      <c r="M1045" s="9">
        <f t="shared" si="82"/>
        <v>42114.252951388888</v>
      </c>
      <c r="N1045" s="13">
        <f t="shared" si="83"/>
        <v>30</v>
      </c>
      <c r="O1045" t="b">
        <v>0</v>
      </c>
      <c r="P1045">
        <v>292</v>
      </c>
      <c r="Q1045" s="8">
        <f t="shared" si="84"/>
        <v>29.24</v>
      </c>
      <c r="R1045" t="b">
        <v>0</v>
      </c>
      <c r="S1045" t="s">
        <v>8287</v>
      </c>
      <c r="T1045" t="s">
        <v>8288</v>
      </c>
    </row>
    <row r="1046" spans="1:20" ht="42.8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9">
        <f t="shared" si="81"/>
        <v>42068.852083333331</v>
      </c>
      <c r="L1046">
        <v>1420668801</v>
      </c>
      <c r="M1046" s="9">
        <f t="shared" si="82"/>
        <v>42011.925937499997</v>
      </c>
      <c r="N1046" s="13">
        <f t="shared" si="83"/>
        <v>57</v>
      </c>
      <c r="O1046" t="b">
        <v>0</v>
      </c>
      <c r="P1046">
        <v>2</v>
      </c>
      <c r="Q1046" s="8">
        <f t="shared" si="84"/>
        <v>3</v>
      </c>
      <c r="R1046" t="b">
        <v>0</v>
      </c>
      <c r="S1046" t="s">
        <v>8287</v>
      </c>
      <c r="T1046" t="s">
        <v>8288</v>
      </c>
    </row>
    <row r="1047" spans="1:20" ht="42.8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9">
        <f t="shared" si="81"/>
        <v>41874.874421296299</v>
      </c>
      <c r="L1047">
        <v>1406235550</v>
      </c>
      <c r="M1047" s="9">
        <f t="shared" si="82"/>
        <v>41844.874421296299</v>
      </c>
      <c r="N1047" s="13">
        <f t="shared" si="83"/>
        <v>30</v>
      </c>
      <c r="O1047" t="b">
        <v>0</v>
      </c>
      <c r="P1047">
        <v>8</v>
      </c>
      <c r="Q1047" s="8">
        <f t="shared" si="84"/>
        <v>33.25</v>
      </c>
      <c r="R1047" t="b">
        <v>0</v>
      </c>
      <c r="S1047" t="s">
        <v>8287</v>
      </c>
      <c r="T1047" t="s">
        <v>8288</v>
      </c>
    </row>
    <row r="1048" spans="1:20" ht="42.8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9">
        <f t="shared" si="81"/>
        <v>42364.851388888885</v>
      </c>
      <c r="L1048">
        <v>1447273560</v>
      </c>
      <c r="M1048" s="9">
        <f t="shared" si="82"/>
        <v>42319.851388888885</v>
      </c>
      <c r="N1048" s="13">
        <f t="shared" si="83"/>
        <v>45</v>
      </c>
      <c r="O1048" t="b">
        <v>0</v>
      </c>
      <c r="P1048">
        <v>0</v>
      </c>
      <c r="Q1048" s="8">
        <f t="shared" si="84"/>
        <v>0</v>
      </c>
      <c r="R1048" t="b">
        <v>0</v>
      </c>
      <c r="S1048" t="s">
        <v>8287</v>
      </c>
      <c r="T1048" t="s">
        <v>8288</v>
      </c>
    </row>
    <row r="1049" spans="1:20" ht="42.8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9">
        <f t="shared" si="81"/>
        <v>41948.860127314816</v>
      </c>
      <c r="L1049">
        <v>1412624315</v>
      </c>
      <c r="M1049" s="9">
        <f t="shared" si="82"/>
        <v>41918.818460648145</v>
      </c>
      <c r="N1049" s="13">
        <f t="shared" si="83"/>
        <v>30</v>
      </c>
      <c r="O1049" t="b">
        <v>0</v>
      </c>
      <c r="P1049">
        <v>1</v>
      </c>
      <c r="Q1049" s="8">
        <f t="shared" si="84"/>
        <v>1</v>
      </c>
      <c r="R1049" t="b">
        <v>0</v>
      </c>
      <c r="S1049" t="s">
        <v>8287</v>
      </c>
      <c r="T1049" t="s">
        <v>8288</v>
      </c>
    </row>
    <row r="1050" spans="1:20" ht="42.8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9">
        <f t="shared" si="81"/>
        <v>42638.053113425922</v>
      </c>
      <c r="L1050">
        <v>1471310189</v>
      </c>
      <c r="M1050" s="9">
        <f t="shared" si="82"/>
        <v>42598.053113425922</v>
      </c>
      <c r="N1050" s="13">
        <f t="shared" si="83"/>
        <v>40</v>
      </c>
      <c r="O1050" t="b">
        <v>0</v>
      </c>
      <c r="P1050">
        <v>4</v>
      </c>
      <c r="Q1050" s="8">
        <f t="shared" si="84"/>
        <v>53</v>
      </c>
      <c r="R1050" t="b">
        <v>0</v>
      </c>
      <c r="S1050" t="s">
        <v>8287</v>
      </c>
      <c r="T1050" t="s">
        <v>8288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9">
        <f t="shared" si="81"/>
        <v>42412.431076388893</v>
      </c>
      <c r="L1051">
        <v>1452680445</v>
      </c>
      <c r="M1051" s="9">
        <f t="shared" si="82"/>
        <v>42382.431076388893</v>
      </c>
      <c r="N1051" s="13">
        <f t="shared" si="83"/>
        <v>30</v>
      </c>
      <c r="O1051" t="b">
        <v>0</v>
      </c>
      <c r="P1051">
        <v>0</v>
      </c>
      <c r="Q1051" s="8">
        <f t="shared" si="84"/>
        <v>0</v>
      </c>
      <c r="R1051" t="b">
        <v>0</v>
      </c>
      <c r="S1051" t="s">
        <v>8287</v>
      </c>
      <c r="T1051" t="s">
        <v>8288</v>
      </c>
    </row>
    <row r="1052" spans="1:20" ht="28.55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9">
        <f t="shared" si="81"/>
        <v>42261.7971875</v>
      </c>
      <c r="L1052">
        <v>1439665677</v>
      </c>
      <c r="M1052" s="9">
        <f t="shared" si="82"/>
        <v>42231.7971875</v>
      </c>
      <c r="N1052" s="13">
        <f t="shared" si="83"/>
        <v>30</v>
      </c>
      <c r="O1052" t="b">
        <v>0</v>
      </c>
      <c r="P1052">
        <v>0</v>
      </c>
      <c r="Q1052" s="8">
        <f t="shared" si="84"/>
        <v>0</v>
      </c>
      <c r="R1052" t="b">
        <v>0</v>
      </c>
      <c r="S1052" t="s">
        <v>8287</v>
      </c>
      <c r="T1052" t="s">
        <v>8288</v>
      </c>
    </row>
    <row r="1053" spans="1:20" ht="42.8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9">
        <f t="shared" si="81"/>
        <v>41878.014178240745</v>
      </c>
      <c r="L1053">
        <v>1406679625</v>
      </c>
      <c r="M1053" s="9">
        <f t="shared" si="82"/>
        <v>41850.014178240745</v>
      </c>
      <c r="N1053" s="13">
        <f t="shared" si="83"/>
        <v>28</v>
      </c>
      <c r="O1053" t="b">
        <v>0</v>
      </c>
      <c r="P1053">
        <v>0</v>
      </c>
      <c r="Q1053" s="8">
        <f t="shared" si="84"/>
        <v>0</v>
      </c>
      <c r="R1053" t="b">
        <v>0</v>
      </c>
      <c r="S1053" t="s">
        <v>8287</v>
      </c>
      <c r="T1053" t="s">
        <v>8288</v>
      </c>
    </row>
    <row r="1054" spans="1:20" ht="57.1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9">
        <f t="shared" si="81"/>
        <v>42527.839583333334</v>
      </c>
      <c r="L1054">
        <v>1461438495</v>
      </c>
      <c r="M1054" s="9">
        <f t="shared" si="82"/>
        <v>42483.797395833331</v>
      </c>
      <c r="N1054" s="13">
        <f t="shared" si="83"/>
        <v>44</v>
      </c>
      <c r="O1054" t="b">
        <v>0</v>
      </c>
      <c r="P1054">
        <v>0</v>
      </c>
      <c r="Q1054" s="8">
        <f t="shared" si="84"/>
        <v>0</v>
      </c>
      <c r="R1054" t="b">
        <v>0</v>
      </c>
      <c r="S1054" t="s">
        <v>8287</v>
      </c>
      <c r="T1054" t="s">
        <v>8288</v>
      </c>
    </row>
    <row r="1055" spans="1:20" ht="42.8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9">
        <f t="shared" si="81"/>
        <v>42800.172824074078</v>
      </c>
      <c r="L1055">
        <v>1486613332</v>
      </c>
      <c r="M1055" s="9">
        <f t="shared" si="82"/>
        <v>42775.172824074078</v>
      </c>
      <c r="N1055" s="13">
        <f t="shared" si="83"/>
        <v>25</v>
      </c>
      <c r="O1055" t="b">
        <v>0</v>
      </c>
      <c r="P1055">
        <v>1</v>
      </c>
      <c r="Q1055" s="8">
        <f t="shared" si="84"/>
        <v>15</v>
      </c>
      <c r="R1055" t="b">
        <v>0</v>
      </c>
      <c r="S1055" t="s">
        <v>8287</v>
      </c>
      <c r="T1055" t="s">
        <v>8288</v>
      </c>
    </row>
    <row r="1056" spans="1:20" ht="57.1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9">
        <f t="shared" si="81"/>
        <v>41861.916666666664</v>
      </c>
      <c r="L1056">
        <v>1405110399</v>
      </c>
      <c r="M1056" s="9">
        <f t="shared" si="82"/>
        <v>41831.851840277777</v>
      </c>
      <c r="N1056" s="13">
        <f t="shared" si="83"/>
        <v>30</v>
      </c>
      <c r="O1056" t="b">
        <v>0</v>
      </c>
      <c r="P1056">
        <v>0</v>
      </c>
      <c r="Q1056" s="8">
        <f t="shared" si="84"/>
        <v>0</v>
      </c>
      <c r="R1056" t="b">
        <v>0</v>
      </c>
      <c r="S1056" t="s">
        <v>8287</v>
      </c>
      <c r="T1056" t="s">
        <v>8288</v>
      </c>
    </row>
    <row r="1057" spans="1:20" ht="42.8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9">
        <f t="shared" si="81"/>
        <v>42436.992418981477</v>
      </c>
      <c r="L1057">
        <v>1454802545</v>
      </c>
      <c r="M1057" s="9">
        <f t="shared" si="82"/>
        <v>42406.992418981477</v>
      </c>
      <c r="N1057" s="13">
        <f t="shared" si="83"/>
        <v>30</v>
      </c>
      <c r="O1057" t="b">
        <v>0</v>
      </c>
      <c r="P1057">
        <v>0</v>
      </c>
      <c r="Q1057" s="8">
        <f t="shared" si="84"/>
        <v>0</v>
      </c>
      <c r="R1057" t="b">
        <v>0</v>
      </c>
      <c r="S1057" t="s">
        <v>8287</v>
      </c>
      <c r="T1057" t="s">
        <v>8288</v>
      </c>
    </row>
    <row r="1058" spans="1:20" ht="57.1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9">
        <f t="shared" si="81"/>
        <v>42118.677974537044</v>
      </c>
      <c r="L1058">
        <v>1424711777</v>
      </c>
      <c r="M1058" s="9">
        <f t="shared" si="82"/>
        <v>42058.719641203701</v>
      </c>
      <c r="N1058" s="13">
        <f t="shared" si="83"/>
        <v>60</v>
      </c>
      <c r="O1058" t="b">
        <v>0</v>
      </c>
      <c r="P1058">
        <v>0</v>
      </c>
      <c r="Q1058" s="8">
        <f t="shared" si="84"/>
        <v>0</v>
      </c>
      <c r="R1058" t="b">
        <v>0</v>
      </c>
      <c r="S1058" t="s">
        <v>8287</v>
      </c>
      <c r="T1058" t="s">
        <v>8288</v>
      </c>
    </row>
    <row r="1059" spans="1:20" ht="42.8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9">
        <f t="shared" si="81"/>
        <v>42708.912997685184</v>
      </c>
      <c r="L1059">
        <v>1478292883</v>
      </c>
      <c r="M1059" s="9">
        <f t="shared" si="82"/>
        <v>42678.871331018512</v>
      </c>
      <c r="N1059" s="13">
        <f t="shared" si="83"/>
        <v>30</v>
      </c>
      <c r="O1059" t="b">
        <v>0</v>
      </c>
      <c r="P1059">
        <v>0</v>
      </c>
      <c r="Q1059" s="8">
        <f t="shared" si="84"/>
        <v>0</v>
      </c>
      <c r="R1059" t="b">
        <v>0</v>
      </c>
      <c r="S1059" t="s">
        <v>8287</v>
      </c>
      <c r="T1059" t="s">
        <v>8288</v>
      </c>
    </row>
    <row r="1060" spans="1:20" ht="42.8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9">
        <f t="shared" si="81"/>
        <v>42089</v>
      </c>
      <c r="L1060">
        <v>1423777043</v>
      </c>
      <c r="M1060" s="9">
        <f t="shared" si="82"/>
        <v>42047.900960648149</v>
      </c>
      <c r="N1060" s="13">
        <f t="shared" si="83"/>
        <v>41</v>
      </c>
      <c r="O1060" t="b">
        <v>0</v>
      </c>
      <c r="P1060">
        <v>0</v>
      </c>
      <c r="Q1060" s="8">
        <f t="shared" si="84"/>
        <v>0</v>
      </c>
      <c r="R1060" t="b">
        <v>0</v>
      </c>
      <c r="S1060" t="s">
        <v>8287</v>
      </c>
      <c r="T1060" t="s">
        <v>8288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9">
        <f t="shared" si="81"/>
        <v>42076.748333333337</v>
      </c>
      <c r="L1061">
        <v>1423681056</v>
      </c>
      <c r="M1061" s="9">
        <f t="shared" si="82"/>
        <v>42046.79</v>
      </c>
      <c r="N1061" s="13">
        <f t="shared" si="83"/>
        <v>30</v>
      </c>
      <c r="O1061" t="b">
        <v>0</v>
      </c>
      <c r="P1061">
        <v>0</v>
      </c>
      <c r="Q1061" s="8">
        <f t="shared" si="84"/>
        <v>0</v>
      </c>
      <c r="R1061" t="b">
        <v>0</v>
      </c>
      <c r="S1061" t="s">
        <v>8287</v>
      </c>
      <c r="T1061" t="s">
        <v>8288</v>
      </c>
    </row>
    <row r="1062" spans="1:20" ht="42.8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9">
        <f t="shared" si="81"/>
        <v>42109.913113425922</v>
      </c>
      <c r="L1062">
        <v>1426542893</v>
      </c>
      <c r="M1062" s="9">
        <f t="shared" si="82"/>
        <v>42079.913113425922</v>
      </c>
      <c r="N1062" s="13">
        <f t="shared" si="83"/>
        <v>30</v>
      </c>
      <c r="O1062" t="b">
        <v>0</v>
      </c>
      <c r="P1062">
        <v>1</v>
      </c>
      <c r="Q1062" s="8">
        <f t="shared" si="84"/>
        <v>50</v>
      </c>
      <c r="R1062" t="b">
        <v>0</v>
      </c>
      <c r="S1062" t="s">
        <v>8287</v>
      </c>
      <c r="T1062" t="s">
        <v>8288</v>
      </c>
    </row>
    <row r="1063" spans="1:20" ht="28.5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9">
        <f t="shared" si="81"/>
        <v>42492.041666666672</v>
      </c>
      <c r="L1063">
        <v>1456987108</v>
      </c>
      <c r="M1063" s="9">
        <f t="shared" si="82"/>
        <v>42432.276712962965</v>
      </c>
      <c r="N1063" s="13">
        <f t="shared" si="83"/>
        <v>60</v>
      </c>
      <c r="O1063" t="b">
        <v>0</v>
      </c>
      <c r="P1063">
        <v>0</v>
      </c>
      <c r="Q1063" s="8">
        <f t="shared" si="84"/>
        <v>0</v>
      </c>
      <c r="R1063" t="b">
        <v>0</v>
      </c>
      <c r="S1063" t="s">
        <v>8287</v>
      </c>
      <c r="T1063" t="s">
        <v>8288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9">
        <f t="shared" si="81"/>
        <v>42563.807187500002</v>
      </c>
      <c r="L1064">
        <v>1467746541</v>
      </c>
      <c r="M1064" s="9">
        <f t="shared" si="82"/>
        <v>42556.807187500002</v>
      </c>
      <c r="N1064" s="13">
        <f t="shared" si="83"/>
        <v>7</v>
      </c>
      <c r="O1064" t="b">
        <v>0</v>
      </c>
      <c r="P1064">
        <v>4</v>
      </c>
      <c r="Q1064" s="8">
        <f t="shared" si="84"/>
        <v>47.5</v>
      </c>
      <c r="R1064" t="b">
        <v>0</v>
      </c>
      <c r="S1064" t="s">
        <v>8287</v>
      </c>
      <c r="T1064" t="s">
        <v>8288</v>
      </c>
    </row>
    <row r="1065" spans="1:20" ht="42.8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9">
        <f t="shared" si="81"/>
        <v>42613.030810185184</v>
      </c>
      <c r="L1065">
        <v>1470012262</v>
      </c>
      <c r="M1065" s="9">
        <f t="shared" si="82"/>
        <v>42583.030810185184</v>
      </c>
      <c r="N1065" s="13">
        <f t="shared" si="83"/>
        <v>30</v>
      </c>
      <c r="O1065" t="b">
        <v>0</v>
      </c>
      <c r="P1065">
        <v>0</v>
      </c>
      <c r="Q1065" s="8">
        <f t="shared" si="84"/>
        <v>0</v>
      </c>
      <c r="R1065" t="b">
        <v>0</v>
      </c>
      <c r="S1065" t="s">
        <v>8287</v>
      </c>
      <c r="T1065" t="s">
        <v>8288</v>
      </c>
    </row>
    <row r="1066" spans="1:20" ht="42.8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9">
        <f t="shared" si="81"/>
        <v>41462.228043981479</v>
      </c>
      <c r="L1066">
        <v>1369286903</v>
      </c>
      <c r="M1066" s="9">
        <f t="shared" si="82"/>
        <v>41417.228043981479</v>
      </c>
      <c r="N1066" s="13">
        <f t="shared" si="83"/>
        <v>45</v>
      </c>
      <c r="O1066" t="b">
        <v>0</v>
      </c>
      <c r="P1066">
        <v>123</v>
      </c>
      <c r="Q1066" s="8">
        <f t="shared" si="84"/>
        <v>65.67</v>
      </c>
      <c r="R1066" t="b">
        <v>0</v>
      </c>
      <c r="S1066" t="s">
        <v>8289</v>
      </c>
      <c r="T1066" t="s">
        <v>8290</v>
      </c>
    </row>
    <row r="1067" spans="1:20" ht="42.8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9">
        <f t="shared" si="81"/>
        <v>41689.381041666667</v>
      </c>
      <c r="L1067">
        <v>1390381722</v>
      </c>
      <c r="M1067" s="9">
        <f t="shared" si="82"/>
        <v>41661.381041666667</v>
      </c>
      <c r="N1067" s="13">
        <f t="shared" si="83"/>
        <v>28</v>
      </c>
      <c r="O1067" t="b">
        <v>0</v>
      </c>
      <c r="P1067">
        <v>5</v>
      </c>
      <c r="Q1067" s="8">
        <f t="shared" si="84"/>
        <v>16.2</v>
      </c>
      <c r="R1067" t="b">
        <v>0</v>
      </c>
      <c r="S1067" t="s">
        <v>8289</v>
      </c>
      <c r="T1067" t="s">
        <v>8290</v>
      </c>
    </row>
    <row r="1068" spans="1:20" ht="42.8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9">
        <f t="shared" si="81"/>
        <v>41490.962754629632</v>
      </c>
      <c r="L1068">
        <v>1371769582</v>
      </c>
      <c r="M1068" s="9">
        <f t="shared" si="82"/>
        <v>41445.962754629632</v>
      </c>
      <c r="N1068" s="13">
        <f t="shared" si="83"/>
        <v>45</v>
      </c>
      <c r="O1068" t="b">
        <v>0</v>
      </c>
      <c r="P1068">
        <v>148</v>
      </c>
      <c r="Q1068" s="8">
        <f t="shared" si="84"/>
        <v>34.130000000000003</v>
      </c>
      <c r="R1068" t="b">
        <v>0</v>
      </c>
      <c r="S1068" t="s">
        <v>8289</v>
      </c>
      <c r="T1068" t="s">
        <v>8290</v>
      </c>
    </row>
    <row r="1069" spans="1:20" ht="42.8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9">
        <f t="shared" si="81"/>
        <v>41629.855682870373</v>
      </c>
      <c r="L1069">
        <v>1385065931</v>
      </c>
      <c r="M1069" s="9">
        <f t="shared" si="82"/>
        <v>41599.855682870373</v>
      </c>
      <c r="N1069" s="13">
        <f t="shared" si="83"/>
        <v>30</v>
      </c>
      <c r="O1069" t="b">
        <v>0</v>
      </c>
      <c r="P1069">
        <v>10</v>
      </c>
      <c r="Q1069" s="8">
        <f t="shared" si="84"/>
        <v>13</v>
      </c>
      <c r="R1069" t="b">
        <v>0</v>
      </c>
      <c r="S1069" t="s">
        <v>8289</v>
      </c>
      <c r="T1069" t="s">
        <v>8290</v>
      </c>
    </row>
    <row r="1070" spans="1:20" ht="57.1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9">
        <f t="shared" si="81"/>
        <v>42470.329444444447</v>
      </c>
      <c r="L1070">
        <v>1457686464</v>
      </c>
      <c r="M1070" s="9">
        <f t="shared" si="82"/>
        <v>42440.371111111104</v>
      </c>
      <c r="N1070" s="13">
        <f t="shared" si="83"/>
        <v>30</v>
      </c>
      <c r="O1070" t="b">
        <v>0</v>
      </c>
      <c r="P1070">
        <v>4</v>
      </c>
      <c r="Q1070" s="8">
        <f t="shared" si="84"/>
        <v>11.25</v>
      </c>
      <c r="R1070" t="b">
        <v>0</v>
      </c>
      <c r="S1070" t="s">
        <v>8289</v>
      </c>
      <c r="T1070" t="s">
        <v>8290</v>
      </c>
    </row>
    <row r="1071" spans="1:20" ht="42.8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9">
        <f t="shared" si="81"/>
        <v>41604.271516203706</v>
      </c>
      <c r="L1071">
        <v>1382679059</v>
      </c>
      <c r="M1071" s="9">
        <f t="shared" si="82"/>
        <v>41572.229849537034</v>
      </c>
      <c r="N1071" s="13">
        <f t="shared" si="83"/>
        <v>32</v>
      </c>
      <c r="O1071" t="b">
        <v>0</v>
      </c>
      <c r="P1071">
        <v>21</v>
      </c>
      <c r="Q1071" s="8">
        <f t="shared" si="84"/>
        <v>40.479999999999997</v>
      </c>
      <c r="R1071" t="b">
        <v>0</v>
      </c>
      <c r="S1071" t="s">
        <v>8289</v>
      </c>
      <c r="T1071" t="s">
        <v>8290</v>
      </c>
    </row>
    <row r="1072" spans="1:20" ht="42.8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9">
        <f t="shared" si="81"/>
        <v>41183.011828703704</v>
      </c>
      <c r="L1072">
        <v>1347322622</v>
      </c>
      <c r="M1072" s="9">
        <f t="shared" si="82"/>
        <v>41163.011828703704</v>
      </c>
      <c r="N1072" s="13">
        <f t="shared" si="83"/>
        <v>20</v>
      </c>
      <c r="O1072" t="b">
        <v>0</v>
      </c>
      <c r="P1072">
        <v>2</v>
      </c>
      <c r="Q1072" s="8">
        <f t="shared" si="84"/>
        <v>35</v>
      </c>
      <c r="R1072" t="b">
        <v>0</v>
      </c>
      <c r="S1072" t="s">
        <v>8289</v>
      </c>
      <c r="T1072" t="s">
        <v>8290</v>
      </c>
    </row>
    <row r="1073" spans="1:20" ht="42.8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9">
        <f t="shared" si="81"/>
        <v>42325.795057870375</v>
      </c>
      <c r="L1073">
        <v>1445191493</v>
      </c>
      <c r="M1073" s="9">
        <f t="shared" si="82"/>
        <v>42295.753391203703</v>
      </c>
      <c r="N1073" s="13">
        <f t="shared" si="83"/>
        <v>30</v>
      </c>
      <c r="O1073" t="b">
        <v>0</v>
      </c>
      <c r="P1073">
        <v>0</v>
      </c>
      <c r="Q1073" s="8">
        <f t="shared" si="84"/>
        <v>0</v>
      </c>
      <c r="R1073" t="b">
        <v>0</v>
      </c>
      <c r="S1073" t="s">
        <v>8289</v>
      </c>
      <c r="T1073" t="s">
        <v>8290</v>
      </c>
    </row>
    <row r="1074" spans="1:20" ht="42.8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9">
        <f t="shared" si="81"/>
        <v>41675.832141203704</v>
      </c>
      <c r="L1074">
        <v>1389038297</v>
      </c>
      <c r="M1074" s="9">
        <f t="shared" si="82"/>
        <v>41645.832141203704</v>
      </c>
      <c r="N1074" s="13">
        <f t="shared" si="83"/>
        <v>30</v>
      </c>
      <c r="O1074" t="b">
        <v>0</v>
      </c>
      <c r="P1074">
        <v>4</v>
      </c>
      <c r="Q1074" s="8">
        <f t="shared" si="84"/>
        <v>12.75</v>
      </c>
      <c r="R1074" t="b">
        <v>0</v>
      </c>
      <c r="S1074" t="s">
        <v>8289</v>
      </c>
      <c r="T1074" t="s">
        <v>8290</v>
      </c>
    </row>
    <row r="1075" spans="1:20" ht="28.5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9">
        <f t="shared" si="81"/>
        <v>40832.964594907404</v>
      </c>
      <c r="L1075">
        <v>1316214541</v>
      </c>
      <c r="M1075" s="9">
        <f t="shared" si="82"/>
        <v>40802.964594907404</v>
      </c>
      <c r="N1075" s="13">
        <f t="shared" si="83"/>
        <v>30</v>
      </c>
      <c r="O1075" t="b">
        <v>0</v>
      </c>
      <c r="P1075">
        <v>1</v>
      </c>
      <c r="Q1075" s="8">
        <f t="shared" si="84"/>
        <v>10</v>
      </c>
      <c r="R1075" t="b">
        <v>0</v>
      </c>
      <c r="S1075" t="s">
        <v>8289</v>
      </c>
      <c r="T1075" t="s">
        <v>8290</v>
      </c>
    </row>
    <row r="1076" spans="1:20" ht="57.1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9">
        <f t="shared" si="81"/>
        <v>41643.172974537039</v>
      </c>
      <c r="L1076">
        <v>1386216545</v>
      </c>
      <c r="M1076" s="9">
        <f t="shared" si="82"/>
        <v>41613.172974537039</v>
      </c>
      <c r="N1076" s="13">
        <f t="shared" si="83"/>
        <v>30</v>
      </c>
      <c r="O1076" t="b">
        <v>0</v>
      </c>
      <c r="P1076">
        <v>30</v>
      </c>
      <c r="Q1076" s="8">
        <f t="shared" si="84"/>
        <v>113.57</v>
      </c>
      <c r="R1076" t="b">
        <v>0</v>
      </c>
      <c r="S1076" t="s">
        <v>8289</v>
      </c>
      <c r="T1076" t="s">
        <v>8290</v>
      </c>
    </row>
    <row r="1077" spans="1:20" ht="28.5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9">
        <f t="shared" si="81"/>
        <v>41035.904120370367</v>
      </c>
      <c r="L1077">
        <v>1333748516</v>
      </c>
      <c r="M1077" s="9">
        <f t="shared" si="82"/>
        <v>41005.904120370367</v>
      </c>
      <c r="N1077" s="13">
        <f t="shared" si="83"/>
        <v>30</v>
      </c>
      <c r="O1077" t="b">
        <v>0</v>
      </c>
      <c r="P1077">
        <v>3</v>
      </c>
      <c r="Q1077" s="8">
        <f t="shared" si="84"/>
        <v>15</v>
      </c>
      <c r="R1077" t="b">
        <v>0</v>
      </c>
      <c r="S1077" t="s">
        <v>8289</v>
      </c>
      <c r="T1077" t="s">
        <v>8290</v>
      </c>
    </row>
    <row r="1078" spans="1:20" ht="42.8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9">
        <f t="shared" si="81"/>
        <v>41893.377893518518</v>
      </c>
      <c r="L1078">
        <v>1405674250</v>
      </c>
      <c r="M1078" s="9">
        <f t="shared" si="82"/>
        <v>41838.377893518518</v>
      </c>
      <c r="N1078" s="13">
        <f t="shared" si="83"/>
        <v>55</v>
      </c>
      <c r="O1078" t="b">
        <v>0</v>
      </c>
      <c r="P1078">
        <v>975</v>
      </c>
      <c r="Q1078" s="8">
        <f t="shared" si="84"/>
        <v>48.28</v>
      </c>
      <c r="R1078" t="b">
        <v>0</v>
      </c>
      <c r="S1078" t="s">
        <v>8289</v>
      </c>
      <c r="T1078" t="s">
        <v>8290</v>
      </c>
    </row>
    <row r="1079" spans="1:20" ht="42.8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9">
        <f t="shared" si="81"/>
        <v>42383.16679398148</v>
      </c>
      <c r="L1079">
        <v>1450152011</v>
      </c>
      <c r="M1079" s="9">
        <f t="shared" si="82"/>
        <v>42353.16679398148</v>
      </c>
      <c r="N1079" s="13">
        <f t="shared" si="83"/>
        <v>30</v>
      </c>
      <c r="O1079" t="b">
        <v>0</v>
      </c>
      <c r="P1079">
        <v>167</v>
      </c>
      <c r="Q1079" s="8">
        <f t="shared" si="84"/>
        <v>43.98</v>
      </c>
      <c r="R1079" t="b">
        <v>0</v>
      </c>
      <c r="S1079" t="s">
        <v>8289</v>
      </c>
      <c r="T1079" t="s">
        <v>8290</v>
      </c>
    </row>
    <row r="1080" spans="1:20" ht="57.1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9">
        <f t="shared" si="81"/>
        <v>40746.195844907408</v>
      </c>
      <c r="L1080">
        <v>1307421721</v>
      </c>
      <c r="M1080" s="9">
        <f t="shared" si="82"/>
        <v>40701.195844907408</v>
      </c>
      <c r="N1080" s="13">
        <f t="shared" si="83"/>
        <v>45</v>
      </c>
      <c r="O1080" t="b">
        <v>0</v>
      </c>
      <c r="P1080">
        <v>5</v>
      </c>
      <c r="Q1080" s="8">
        <f t="shared" si="84"/>
        <v>9</v>
      </c>
      <c r="R1080" t="b">
        <v>0</v>
      </c>
      <c r="S1080" t="s">
        <v>8289</v>
      </c>
      <c r="T1080" t="s">
        <v>8290</v>
      </c>
    </row>
    <row r="1081" spans="1:20" ht="42.8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9">
        <f t="shared" si="81"/>
        <v>42504.566388888896</v>
      </c>
      <c r="L1081">
        <v>1461072936</v>
      </c>
      <c r="M1081" s="9">
        <f t="shared" si="82"/>
        <v>42479.566388888896</v>
      </c>
      <c r="N1081" s="13">
        <f t="shared" si="83"/>
        <v>25</v>
      </c>
      <c r="O1081" t="b">
        <v>0</v>
      </c>
      <c r="P1081">
        <v>18</v>
      </c>
      <c r="Q1081" s="8">
        <f t="shared" si="84"/>
        <v>37.67</v>
      </c>
      <c r="R1081" t="b">
        <v>0</v>
      </c>
      <c r="S1081" t="s">
        <v>8289</v>
      </c>
      <c r="T1081" t="s">
        <v>8290</v>
      </c>
    </row>
    <row r="1082" spans="1:20" ht="42.8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9">
        <f t="shared" si="81"/>
        <v>41770.138113425928</v>
      </c>
      <c r="L1082">
        <v>1397186333</v>
      </c>
      <c r="M1082" s="9">
        <f t="shared" si="82"/>
        <v>41740.138113425928</v>
      </c>
      <c r="N1082" s="13">
        <f t="shared" si="83"/>
        <v>30</v>
      </c>
      <c r="O1082" t="b">
        <v>0</v>
      </c>
      <c r="P1082">
        <v>98</v>
      </c>
      <c r="Q1082" s="8">
        <f t="shared" si="84"/>
        <v>18.579999999999998</v>
      </c>
      <c r="R1082" t="b">
        <v>0</v>
      </c>
      <c r="S1082" t="s">
        <v>8289</v>
      </c>
      <c r="T1082" t="s">
        <v>8290</v>
      </c>
    </row>
    <row r="1083" spans="1:20" ht="42.8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9">
        <f t="shared" si="81"/>
        <v>42032.926990740743</v>
      </c>
      <c r="L1083">
        <v>1419891292</v>
      </c>
      <c r="M1083" s="9">
        <f t="shared" si="82"/>
        <v>42002.926990740743</v>
      </c>
      <c r="N1083" s="13">
        <f t="shared" si="83"/>
        <v>30</v>
      </c>
      <c r="O1083" t="b">
        <v>0</v>
      </c>
      <c r="P1083">
        <v>4</v>
      </c>
      <c r="Q1083" s="8">
        <f t="shared" si="84"/>
        <v>3</v>
      </c>
      <c r="R1083" t="b">
        <v>0</v>
      </c>
      <c r="S1083" t="s">
        <v>8289</v>
      </c>
      <c r="T1083" t="s">
        <v>8290</v>
      </c>
    </row>
    <row r="1084" spans="1:20" ht="42.8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9">
        <f t="shared" si="81"/>
        <v>41131.906111111115</v>
      </c>
      <c r="L1084">
        <v>1342043088</v>
      </c>
      <c r="M1084" s="9">
        <f t="shared" si="82"/>
        <v>41101.906111111115</v>
      </c>
      <c r="N1084" s="13">
        <f t="shared" si="83"/>
        <v>30</v>
      </c>
      <c r="O1084" t="b">
        <v>0</v>
      </c>
      <c r="P1084">
        <v>3</v>
      </c>
      <c r="Q1084" s="8">
        <f t="shared" si="84"/>
        <v>18.670000000000002</v>
      </c>
      <c r="R1084" t="b">
        <v>0</v>
      </c>
      <c r="S1084" t="s">
        <v>8289</v>
      </c>
      <c r="T1084" t="s">
        <v>8290</v>
      </c>
    </row>
    <row r="1085" spans="1:20" ht="42.8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9">
        <f t="shared" si="81"/>
        <v>41853.659525462965</v>
      </c>
      <c r="L1085">
        <v>1401810583</v>
      </c>
      <c r="M1085" s="9">
        <f t="shared" si="82"/>
        <v>41793.659525462965</v>
      </c>
      <c r="N1085" s="13">
        <f t="shared" si="83"/>
        <v>60</v>
      </c>
      <c r="O1085" t="b">
        <v>0</v>
      </c>
      <c r="P1085">
        <v>1</v>
      </c>
      <c r="Q1085" s="8">
        <f t="shared" si="84"/>
        <v>410</v>
      </c>
      <c r="R1085" t="b">
        <v>0</v>
      </c>
      <c r="S1085" t="s">
        <v>8289</v>
      </c>
      <c r="T1085" t="s">
        <v>8290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9">
        <f t="shared" si="81"/>
        <v>41859.912083333329</v>
      </c>
      <c r="L1086">
        <v>1404942804</v>
      </c>
      <c r="M1086" s="9">
        <f t="shared" si="82"/>
        <v>41829.912083333329</v>
      </c>
      <c r="N1086" s="13">
        <f t="shared" si="83"/>
        <v>30</v>
      </c>
      <c r="O1086" t="b">
        <v>0</v>
      </c>
      <c r="P1086">
        <v>0</v>
      </c>
      <c r="Q1086" s="8">
        <f t="shared" si="84"/>
        <v>0</v>
      </c>
      <c r="R1086" t="b">
        <v>0</v>
      </c>
      <c r="S1086" t="s">
        <v>8289</v>
      </c>
      <c r="T1086" t="s">
        <v>8290</v>
      </c>
    </row>
    <row r="1087" spans="1:20" ht="42.8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9">
        <f t="shared" si="81"/>
        <v>42443.629340277781</v>
      </c>
      <c r="L1087">
        <v>1455379575</v>
      </c>
      <c r="M1087" s="9">
        <f t="shared" si="82"/>
        <v>42413.671006944445</v>
      </c>
      <c r="N1087" s="13">
        <f t="shared" si="83"/>
        <v>30</v>
      </c>
      <c r="O1087" t="b">
        <v>0</v>
      </c>
      <c r="P1087">
        <v>9</v>
      </c>
      <c r="Q1087" s="8">
        <f t="shared" si="84"/>
        <v>114</v>
      </c>
      <c r="R1087" t="b">
        <v>0</v>
      </c>
      <c r="S1087" t="s">
        <v>8289</v>
      </c>
      <c r="T1087" t="s">
        <v>8290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9">
        <f t="shared" si="81"/>
        <v>41875.866793981484</v>
      </c>
      <c r="L1088">
        <v>1406321291</v>
      </c>
      <c r="M1088" s="9">
        <f t="shared" si="82"/>
        <v>41845.866793981484</v>
      </c>
      <c r="N1088" s="13">
        <f t="shared" si="83"/>
        <v>30</v>
      </c>
      <c r="O1088" t="b">
        <v>0</v>
      </c>
      <c r="P1088">
        <v>2</v>
      </c>
      <c r="Q1088" s="8">
        <f t="shared" si="84"/>
        <v>7.5</v>
      </c>
      <c r="R1088" t="b">
        <v>0</v>
      </c>
      <c r="S1088" t="s">
        <v>8289</v>
      </c>
      <c r="T1088" t="s">
        <v>8290</v>
      </c>
    </row>
    <row r="1089" spans="1:20" ht="42.8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9">
        <f t="shared" si="81"/>
        <v>41805.713969907411</v>
      </c>
      <c r="L1089">
        <v>1400260087</v>
      </c>
      <c r="M1089" s="9">
        <f t="shared" si="82"/>
        <v>41775.713969907411</v>
      </c>
      <c r="N1089" s="13">
        <f t="shared" si="83"/>
        <v>30</v>
      </c>
      <c r="O1089" t="b">
        <v>0</v>
      </c>
      <c r="P1089">
        <v>0</v>
      </c>
      <c r="Q1089" s="8">
        <f t="shared" si="84"/>
        <v>0</v>
      </c>
      <c r="R1089" t="b">
        <v>0</v>
      </c>
      <c r="S1089" t="s">
        <v>8289</v>
      </c>
      <c r="T1089" t="s">
        <v>8290</v>
      </c>
    </row>
    <row r="1090" spans="1:20" ht="28.5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>
        <f t="shared" ref="F1090:F1153" si="85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9">
        <f t="shared" si="81"/>
        <v>41753.799386574072</v>
      </c>
      <c r="L1090">
        <v>1395774667</v>
      </c>
      <c r="M1090" s="9">
        <f t="shared" si="82"/>
        <v>41723.799386574072</v>
      </c>
      <c r="N1090" s="13">
        <f t="shared" si="83"/>
        <v>30</v>
      </c>
      <c r="O1090" t="b">
        <v>0</v>
      </c>
      <c r="P1090">
        <v>147</v>
      </c>
      <c r="Q1090" s="8">
        <f t="shared" si="84"/>
        <v>43.42</v>
      </c>
      <c r="R1090" t="b">
        <v>0</v>
      </c>
      <c r="S1090" t="s">
        <v>8289</v>
      </c>
      <c r="T1090" t="s">
        <v>8290</v>
      </c>
    </row>
    <row r="1091" spans="1:20" ht="28.55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>
        <f t="shared" si="85"/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9">
        <f t="shared" ref="K1091:K1154" si="86">(((J1091/60)/60)/24)+DATE(1970,1,1)</f>
        <v>42181.189525462964</v>
      </c>
      <c r="L1091">
        <v>1432701175</v>
      </c>
      <c r="M1091" s="9">
        <f t="shared" ref="M1091:M1154" si="87">(((L1091/60)/60)/24)+DATE(1970,1,1)</f>
        <v>42151.189525462964</v>
      </c>
      <c r="N1091" s="13">
        <f t="shared" ref="N1091:N1154" si="88">ROUND(K1091-M1091,0)</f>
        <v>30</v>
      </c>
      <c r="O1091" t="b">
        <v>0</v>
      </c>
      <c r="P1091">
        <v>49</v>
      </c>
      <c r="Q1091" s="8">
        <f t="shared" ref="Q1091:Q1154" si="89">IFERROR(ROUND(E1091/P1091,2),0)</f>
        <v>23.96</v>
      </c>
      <c r="R1091" t="b">
        <v>0</v>
      </c>
      <c r="S1091" t="s">
        <v>8289</v>
      </c>
      <c r="T1091" t="s">
        <v>8290</v>
      </c>
    </row>
    <row r="1092" spans="1:20" ht="42.8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9">
        <f t="shared" si="86"/>
        <v>42153.185798611114</v>
      </c>
      <c r="L1092">
        <v>1430281653</v>
      </c>
      <c r="M1092" s="9">
        <f t="shared" si="87"/>
        <v>42123.185798611114</v>
      </c>
      <c r="N1092" s="13">
        <f t="shared" si="88"/>
        <v>30</v>
      </c>
      <c r="O1092" t="b">
        <v>0</v>
      </c>
      <c r="P1092">
        <v>1</v>
      </c>
      <c r="Q1092" s="8">
        <f t="shared" si="89"/>
        <v>5</v>
      </c>
      <c r="R1092" t="b">
        <v>0</v>
      </c>
      <c r="S1092" t="s">
        <v>8289</v>
      </c>
      <c r="T1092" t="s">
        <v>8290</v>
      </c>
    </row>
    <row r="1093" spans="1:20" ht="42.8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9">
        <f t="shared" si="86"/>
        <v>42470.778611111105</v>
      </c>
      <c r="L1093">
        <v>1457725272</v>
      </c>
      <c r="M1093" s="9">
        <f t="shared" si="87"/>
        <v>42440.820277777777</v>
      </c>
      <c r="N1093" s="13">
        <f t="shared" si="88"/>
        <v>30</v>
      </c>
      <c r="O1093" t="b">
        <v>0</v>
      </c>
      <c r="P1093">
        <v>2</v>
      </c>
      <c r="Q1093" s="8">
        <f t="shared" si="89"/>
        <v>12.5</v>
      </c>
      <c r="R1093" t="b">
        <v>0</v>
      </c>
      <c r="S1093" t="s">
        <v>8289</v>
      </c>
      <c r="T1093" t="s">
        <v>8290</v>
      </c>
    </row>
    <row r="1094" spans="1:20" ht="57.1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9">
        <f t="shared" si="86"/>
        <v>41280.025902777779</v>
      </c>
      <c r="L1094">
        <v>1354840638</v>
      </c>
      <c r="M1094" s="9">
        <f t="shared" si="87"/>
        <v>41250.025902777779</v>
      </c>
      <c r="N1094" s="13">
        <f t="shared" si="88"/>
        <v>30</v>
      </c>
      <c r="O1094" t="b">
        <v>0</v>
      </c>
      <c r="P1094">
        <v>7</v>
      </c>
      <c r="Q1094" s="8">
        <f t="shared" si="89"/>
        <v>3</v>
      </c>
      <c r="R1094" t="b">
        <v>0</v>
      </c>
      <c r="S1094" t="s">
        <v>8289</v>
      </c>
      <c r="T1094" t="s">
        <v>8290</v>
      </c>
    </row>
    <row r="1095" spans="1:20" ht="42.8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9">
        <f t="shared" si="86"/>
        <v>42411.973807870367</v>
      </c>
      <c r="L1095">
        <v>1453936937</v>
      </c>
      <c r="M1095" s="9">
        <f t="shared" si="87"/>
        <v>42396.973807870367</v>
      </c>
      <c r="N1095" s="13">
        <f t="shared" si="88"/>
        <v>15</v>
      </c>
      <c r="O1095" t="b">
        <v>0</v>
      </c>
      <c r="P1095">
        <v>4</v>
      </c>
      <c r="Q1095" s="8">
        <f t="shared" si="89"/>
        <v>10.56</v>
      </c>
      <c r="R1095" t="b">
        <v>0</v>
      </c>
      <c r="S1095" t="s">
        <v>8289</v>
      </c>
      <c r="T1095" t="s">
        <v>8290</v>
      </c>
    </row>
    <row r="1096" spans="1:20" ht="42.8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9">
        <f t="shared" si="86"/>
        <v>40825.713344907403</v>
      </c>
      <c r="L1096">
        <v>1315588033</v>
      </c>
      <c r="M1096" s="9">
        <f t="shared" si="87"/>
        <v>40795.713344907403</v>
      </c>
      <c r="N1096" s="13">
        <f t="shared" si="88"/>
        <v>30</v>
      </c>
      <c r="O1096" t="b">
        <v>0</v>
      </c>
      <c r="P1096">
        <v>27</v>
      </c>
      <c r="Q1096" s="8">
        <f t="shared" si="89"/>
        <v>122</v>
      </c>
      <c r="R1096" t="b">
        <v>0</v>
      </c>
      <c r="S1096" t="s">
        <v>8289</v>
      </c>
      <c r="T1096" t="s">
        <v>8290</v>
      </c>
    </row>
    <row r="1097" spans="1:20" ht="42.8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9">
        <f t="shared" si="86"/>
        <v>41516.537268518521</v>
      </c>
      <c r="L1097">
        <v>1375275220</v>
      </c>
      <c r="M1097" s="9">
        <f t="shared" si="87"/>
        <v>41486.537268518521</v>
      </c>
      <c r="N1097" s="13">
        <f t="shared" si="88"/>
        <v>30</v>
      </c>
      <c r="O1097" t="b">
        <v>0</v>
      </c>
      <c r="P1097">
        <v>94</v>
      </c>
      <c r="Q1097" s="8">
        <f t="shared" si="89"/>
        <v>267.81</v>
      </c>
      <c r="R1097" t="b">
        <v>0</v>
      </c>
      <c r="S1097" t="s">
        <v>8289</v>
      </c>
      <c r="T1097" t="s">
        <v>8290</v>
      </c>
    </row>
    <row r="1098" spans="1:20" ht="42.8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9">
        <f t="shared" si="86"/>
        <v>41916.145833333336</v>
      </c>
      <c r="L1098">
        <v>1409747154</v>
      </c>
      <c r="M1098" s="9">
        <f t="shared" si="87"/>
        <v>41885.51798611111</v>
      </c>
      <c r="N1098" s="13">
        <f t="shared" si="88"/>
        <v>31</v>
      </c>
      <c r="O1098" t="b">
        <v>0</v>
      </c>
      <c r="P1098">
        <v>29</v>
      </c>
      <c r="Q1098" s="8">
        <f t="shared" si="89"/>
        <v>74.209999999999994</v>
      </c>
      <c r="R1098" t="b">
        <v>0</v>
      </c>
      <c r="S1098" t="s">
        <v>8289</v>
      </c>
      <c r="T1098" t="s">
        <v>8290</v>
      </c>
    </row>
    <row r="1099" spans="1:20" ht="42.8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9">
        <f t="shared" si="86"/>
        <v>41700.792557870373</v>
      </c>
      <c r="L1099">
        <v>1390330877</v>
      </c>
      <c r="M1099" s="9">
        <f t="shared" si="87"/>
        <v>41660.792557870373</v>
      </c>
      <c r="N1099" s="13">
        <f t="shared" si="88"/>
        <v>40</v>
      </c>
      <c r="O1099" t="b">
        <v>0</v>
      </c>
      <c r="P1099">
        <v>7</v>
      </c>
      <c r="Q1099" s="8">
        <f t="shared" si="89"/>
        <v>6.71</v>
      </c>
      <c r="R1099" t="b">
        <v>0</v>
      </c>
      <c r="S1099" t="s">
        <v>8289</v>
      </c>
      <c r="T1099" t="s">
        <v>8290</v>
      </c>
    </row>
    <row r="1100" spans="1:20" ht="28.55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9">
        <f t="shared" si="86"/>
        <v>41742.762673611112</v>
      </c>
      <c r="L1100">
        <v>1394821095</v>
      </c>
      <c r="M1100" s="9">
        <f t="shared" si="87"/>
        <v>41712.762673611112</v>
      </c>
      <c r="N1100" s="13">
        <f t="shared" si="88"/>
        <v>30</v>
      </c>
      <c r="O1100" t="b">
        <v>0</v>
      </c>
      <c r="P1100">
        <v>22</v>
      </c>
      <c r="Q1100" s="8">
        <f t="shared" si="89"/>
        <v>81.95</v>
      </c>
      <c r="R1100" t="b">
        <v>0</v>
      </c>
      <c r="S1100" t="s">
        <v>8289</v>
      </c>
      <c r="T1100" t="s">
        <v>8290</v>
      </c>
    </row>
    <row r="1101" spans="1:20" ht="57.1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9">
        <f t="shared" si="86"/>
        <v>42137.836435185185</v>
      </c>
      <c r="L1101">
        <v>1428955468</v>
      </c>
      <c r="M1101" s="9">
        <f t="shared" si="87"/>
        <v>42107.836435185185</v>
      </c>
      <c r="N1101" s="13">
        <f t="shared" si="88"/>
        <v>30</v>
      </c>
      <c r="O1101" t="b">
        <v>0</v>
      </c>
      <c r="P1101">
        <v>1</v>
      </c>
      <c r="Q1101" s="8">
        <f t="shared" si="89"/>
        <v>25</v>
      </c>
      <c r="R1101" t="b">
        <v>0</v>
      </c>
      <c r="S1101" t="s">
        <v>8289</v>
      </c>
      <c r="T1101" t="s">
        <v>8290</v>
      </c>
    </row>
    <row r="1102" spans="1:20" ht="42.8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9">
        <f t="shared" si="86"/>
        <v>42414.110775462963</v>
      </c>
      <c r="L1102">
        <v>1452825571</v>
      </c>
      <c r="M1102" s="9">
        <f t="shared" si="87"/>
        <v>42384.110775462963</v>
      </c>
      <c r="N1102" s="13">
        <f t="shared" si="88"/>
        <v>30</v>
      </c>
      <c r="O1102" t="b">
        <v>0</v>
      </c>
      <c r="P1102">
        <v>10</v>
      </c>
      <c r="Q1102" s="8">
        <f t="shared" si="89"/>
        <v>10</v>
      </c>
      <c r="R1102" t="b">
        <v>0</v>
      </c>
      <c r="S1102" t="s">
        <v>8289</v>
      </c>
      <c r="T1102" t="s">
        <v>8290</v>
      </c>
    </row>
    <row r="1103" spans="1:20" ht="28.5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9">
        <f t="shared" si="86"/>
        <v>42565.758333333331</v>
      </c>
      <c r="L1103">
        <v>1466188338</v>
      </c>
      <c r="M1103" s="9">
        <f t="shared" si="87"/>
        <v>42538.77243055556</v>
      </c>
      <c r="N1103" s="13">
        <f t="shared" si="88"/>
        <v>27</v>
      </c>
      <c r="O1103" t="b">
        <v>0</v>
      </c>
      <c r="P1103">
        <v>6</v>
      </c>
      <c r="Q1103" s="8">
        <f t="shared" si="89"/>
        <v>6.83</v>
      </c>
      <c r="R1103" t="b">
        <v>0</v>
      </c>
      <c r="S1103" t="s">
        <v>8289</v>
      </c>
      <c r="T1103" t="s">
        <v>8290</v>
      </c>
    </row>
    <row r="1104" spans="1:20" ht="42.8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9">
        <f t="shared" si="86"/>
        <v>41617.249305555553</v>
      </c>
      <c r="L1104">
        <v>1383095125</v>
      </c>
      <c r="M1104" s="9">
        <f t="shared" si="87"/>
        <v>41577.045428240745</v>
      </c>
      <c r="N1104" s="13">
        <f t="shared" si="88"/>
        <v>40</v>
      </c>
      <c r="O1104" t="b">
        <v>0</v>
      </c>
      <c r="P1104">
        <v>24</v>
      </c>
      <c r="Q1104" s="8">
        <f t="shared" si="89"/>
        <v>17.71</v>
      </c>
      <c r="R1104" t="b">
        <v>0</v>
      </c>
      <c r="S1104" t="s">
        <v>8289</v>
      </c>
      <c r="T1104" t="s">
        <v>8290</v>
      </c>
    </row>
    <row r="1105" spans="1:20" ht="42.8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9">
        <f t="shared" si="86"/>
        <v>42539.22210648148</v>
      </c>
      <c r="L1105">
        <v>1461043190</v>
      </c>
      <c r="M1105" s="9">
        <f t="shared" si="87"/>
        <v>42479.22210648148</v>
      </c>
      <c r="N1105" s="13">
        <f t="shared" si="88"/>
        <v>60</v>
      </c>
      <c r="O1105" t="b">
        <v>0</v>
      </c>
      <c r="P1105">
        <v>15</v>
      </c>
      <c r="Q1105" s="8">
        <f t="shared" si="89"/>
        <v>16.2</v>
      </c>
      <c r="R1105" t="b">
        <v>0</v>
      </c>
      <c r="S1105" t="s">
        <v>8289</v>
      </c>
      <c r="T1105" t="s">
        <v>8290</v>
      </c>
    </row>
    <row r="1106" spans="1:20" ht="42.8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9">
        <f t="shared" si="86"/>
        <v>41801.40996527778</v>
      </c>
      <c r="L1106">
        <v>1399888221</v>
      </c>
      <c r="M1106" s="9">
        <f t="shared" si="87"/>
        <v>41771.40996527778</v>
      </c>
      <c r="N1106" s="13">
        <f t="shared" si="88"/>
        <v>30</v>
      </c>
      <c r="O1106" t="b">
        <v>0</v>
      </c>
      <c r="P1106">
        <v>37</v>
      </c>
      <c r="Q1106" s="8">
        <f t="shared" si="89"/>
        <v>80.3</v>
      </c>
      <c r="R1106" t="b">
        <v>0</v>
      </c>
      <c r="S1106" t="s">
        <v>8289</v>
      </c>
      <c r="T1106" t="s">
        <v>8290</v>
      </c>
    </row>
    <row r="1107" spans="1:20" ht="57.1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9">
        <f t="shared" si="86"/>
        <v>41722.0940625</v>
      </c>
      <c r="L1107">
        <v>1393038927</v>
      </c>
      <c r="M1107" s="9">
        <f t="shared" si="87"/>
        <v>41692.135729166665</v>
      </c>
      <c r="N1107" s="13">
        <f t="shared" si="88"/>
        <v>30</v>
      </c>
      <c r="O1107" t="b">
        <v>0</v>
      </c>
      <c r="P1107">
        <v>20</v>
      </c>
      <c r="Q1107" s="8">
        <f t="shared" si="89"/>
        <v>71.55</v>
      </c>
      <c r="R1107" t="b">
        <v>0</v>
      </c>
      <c r="S1107" t="s">
        <v>8289</v>
      </c>
      <c r="T1107" t="s">
        <v>8290</v>
      </c>
    </row>
    <row r="1108" spans="1:20" ht="42.8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9">
        <f t="shared" si="86"/>
        <v>41003.698784722219</v>
      </c>
      <c r="L1108">
        <v>1330969575</v>
      </c>
      <c r="M1108" s="9">
        <f t="shared" si="87"/>
        <v>40973.740451388891</v>
      </c>
      <c r="N1108" s="13">
        <f t="shared" si="88"/>
        <v>30</v>
      </c>
      <c r="O1108" t="b">
        <v>0</v>
      </c>
      <c r="P1108">
        <v>7</v>
      </c>
      <c r="Q1108" s="8">
        <f t="shared" si="89"/>
        <v>23.57</v>
      </c>
      <c r="R1108" t="b">
        <v>0</v>
      </c>
      <c r="S1108" t="s">
        <v>8289</v>
      </c>
      <c r="T1108" t="s">
        <v>8290</v>
      </c>
    </row>
    <row r="1109" spans="1:20" ht="57.1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9">
        <f t="shared" si="86"/>
        <v>41843.861388888887</v>
      </c>
      <c r="L1109">
        <v>1403556024</v>
      </c>
      <c r="M1109" s="9">
        <f t="shared" si="87"/>
        <v>41813.861388888887</v>
      </c>
      <c r="N1109" s="13">
        <f t="shared" si="88"/>
        <v>30</v>
      </c>
      <c r="O1109" t="b">
        <v>0</v>
      </c>
      <c r="P1109">
        <v>0</v>
      </c>
      <c r="Q1109" s="8">
        <f t="shared" si="89"/>
        <v>0</v>
      </c>
      <c r="R1109" t="b">
        <v>0</v>
      </c>
      <c r="S1109" t="s">
        <v>8289</v>
      </c>
      <c r="T1109" t="s">
        <v>8290</v>
      </c>
    </row>
    <row r="1110" spans="1:20" ht="57.1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9">
        <f t="shared" si="86"/>
        <v>41012.595312500001</v>
      </c>
      <c r="L1110">
        <v>1329146235</v>
      </c>
      <c r="M1110" s="9">
        <f t="shared" si="87"/>
        <v>40952.636979166666</v>
      </c>
      <c r="N1110" s="13">
        <f t="shared" si="88"/>
        <v>60</v>
      </c>
      <c r="O1110" t="b">
        <v>0</v>
      </c>
      <c r="P1110">
        <v>21</v>
      </c>
      <c r="Q1110" s="8">
        <f t="shared" si="89"/>
        <v>34.880000000000003</v>
      </c>
      <c r="R1110" t="b">
        <v>0</v>
      </c>
      <c r="S1110" t="s">
        <v>8289</v>
      </c>
      <c r="T1110" t="s">
        <v>8290</v>
      </c>
    </row>
    <row r="1111" spans="1:20" ht="42.8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9">
        <f t="shared" si="86"/>
        <v>42692.793865740736</v>
      </c>
      <c r="L1111">
        <v>1476900190</v>
      </c>
      <c r="M1111" s="9">
        <f t="shared" si="87"/>
        <v>42662.752199074079</v>
      </c>
      <c r="N1111" s="13">
        <f t="shared" si="88"/>
        <v>30</v>
      </c>
      <c r="O1111" t="b">
        <v>0</v>
      </c>
      <c r="P1111">
        <v>3</v>
      </c>
      <c r="Q1111" s="8">
        <f t="shared" si="89"/>
        <v>15</v>
      </c>
      <c r="R1111" t="b">
        <v>0</v>
      </c>
      <c r="S1111" t="s">
        <v>8289</v>
      </c>
      <c r="T1111" t="s">
        <v>8290</v>
      </c>
    </row>
    <row r="1112" spans="1:20" ht="42.8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9">
        <f t="shared" si="86"/>
        <v>41250.933124999996</v>
      </c>
      <c r="L1112">
        <v>1352327022</v>
      </c>
      <c r="M1112" s="9">
        <f t="shared" si="87"/>
        <v>41220.933124999996</v>
      </c>
      <c r="N1112" s="13">
        <f t="shared" si="88"/>
        <v>30</v>
      </c>
      <c r="O1112" t="b">
        <v>0</v>
      </c>
      <c r="P1112">
        <v>11</v>
      </c>
      <c r="Q1112" s="8">
        <f t="shared" si="89"/>
        <v>23.18</v>
      </c>
      <c r="R1112" t="b">
        <v>0</v>
      </c>
      <c r="S1112" t="s">
        <v>8289</v>
      </c>
      <c r="T1112" t="s">
        <v>8290</v>
      </c>
    </row>
    <row r="1113" spans="1:20" ht="42.8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9">
        <f t="shared" si="86"/>
        <v>42377.203587962969</v>
      </c>
      <c r="L1113">
        <v>1449636790</v>
      </c>
      <c r="M1113" s="9">
        <f t="shared" si="87"/>
        <v>42347.203587962969</v>
      </c>
      <c r="N1113" s="13">
        <f t="shared" si="88"/>
        <v>30</v>
      </c>
      <c r="O1113" t="b">
        <v>0</v>
      </c>
      <c r="P1113">
        <v>1</v>
      </c>
      <c r="Q1113" s="8">
        <f t="shared" si="89"/>
        <v>1</v>
      </c>
      <c r="R1113" t="b">
        <v>0</v>
      </c>
      <c r="S1113" t="s">
        <v>8289</v>
      </c>
      <c r="T1113" t="s">
        <v>8290</v>
      </c>
    </row>
    <row r="1114" spans="1:20" ht="42.8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9">
        <f t="shared" si="86"/>
        <v>42023.354166666672</v>
      </c>
      <c r="L1114">
        <v>1416507211</v>
      </c>
      <c r="M1114" s="9">
        <f t="shared" si="87"/>
        <v>41963.759386574078</v>
      </c>
      <c r="N1114" s="13">
        <f t="shared" si="88"/>
        <v>60</v>
      </c>
      <c r="O1114" t="b">
        <v>0</v>
      </c>
      <c r="P1114">
        <v>312</v>
      </c>
      <c r="Q1114" s="8">
        <f t="shared" si="89"/>
        <v>100.23</v>
      </c>
      <c r="R1114" t="b">
        <v>0</v>
      </c>
      <c r="S1114" t="s">
        <v>8289</v>
      </c>
      <c r="T1114" t="s">
        <v>8290</v>
      </c>
    </row>
    <row r="1115" spans="1:20" ht="42.8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9">
        <f t="shared" si="86"/>
        <v>41865.977083333331</v>
      </c>
      <c r="L1115">
        <v>1405466820</v>
      </c>
      <c r="M1115" s="9">
        <f t="shared" si="87"/>
        <v>41835.977083333331</v>
      </c>
      <c r="N1115" s="13">
        <f t="shared" si="88"/>
        <v>30</v>
      </c>
      <c r="O1115" t="b">
        <v>0</v>
      </c>
      <c r="P1115">
        <v>1</v>
      </c>
      <c r="Q1115" s="8">
        <f t="shared" si="89"/>
        <v>5</v>
      </c>
      <c r="R1115" t="b">
        <v>0</v>
      </c>
      <c r="S1115" t="s">
        <v>8289</v>
      </c>
      <c r="T1115" t="s">
        <v>8290</v>
      </c>
    </row>
    <row r="1116" spans="1:20" ht="42.8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9">
        <f t="shared" si="86"/>
        <v>41556.345914351856</v>
      </c>
      <c r="L1116">
        <v>1378714687</v>
      </c>
      <c r="M1116" s="9">
        <f t="shared" si="87"/>
        <v>41526.345914351856</v>
      </c>
      <c r="N1116" s="13">
        <f t="shared" si="88"/>
        <v>30</v>
      </c>
      <c r="O1116" t="b">
        <v>0</v>
      </c>
      <c r="P1116">
        <v>3</v>
      </c>
      <c r="Q1116" s="8">
        <f t="shared" si="89"/>
        <v>3.33</v>
      </c>
      <c r="R1116" t="b">
        <v>0</v>
      </c>
      <c r="S1116" t="s">
        <v>8289</v>
      </c>
      <c r="T1116" t="s">
        <v>8290</v>
      </c>
    </row>
    <row r="1117" spans="1:20" ht="42.8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9">
        <f t="shared" si="86"/>
        <v>42459.653877314813</v>
      </c>
      <c r="L1117">
        <v>1456764095</v>
      </c>
      <c r="M1117" s="9">
        <f t="shared" si="87"/>
        <v>42429.695543981477</v>
      </c>
      <c r="N1117" s="13">
        <f t="shared" si="88"/>
        <v>30</v>
      </c>
      <c r="O1117" t="b">
        <v>0</v>
      </c>
      <c r="P1117">
        <v>4</v>
      </c>
      <c r="Q1117" s="8">
        <f t="shared" si="89"/>
        <v>13.25</v>
      </c>
      <c r="R1117" t="b">
        <v>0</v>
      </c>
      <c r="S1117" t="s">
        <v>8289</v>
      </c>
      <c r="T1117" t="s">
        <v>8290</v>
      </c>
    </row>
    <row r="1118" spans="1:20" ht="42.8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9">
        <f t="shared" si="86"/>
        <v>41069.847314814811</v>
      </c>
      <c r="L1118">
        <v>1334089208</v>
      </c>
      <c r="M1118" s="9">
        <f t="shared" si="87"/>
        <v>41009.847314814811</v>
      </c>
      <c r="N1118" s="13">
        <f t="shared" si="88"/>
        <v>60</v>
      </c>
      <c r="O1118" t="b">
        <v>0</v>
      </c>
      <c r="P1118">
        <v>10</v>
      </c>
      <c r="Q1118" s="8">
        <f t="shared" si="89"/>
        <v>17.850000000000001</v>
      </c>
      <c r="R1118" t="b">
        <v>0</v>
      </c>
      <c r="S1118" t="s">
        <v>8289</v>
      </c>
      <c r="T1118" t="s">
        <v>8290</v>
      </c>
    </row>
    <row r="1119" spans="1:20" ht="42.8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9">
        <f t="shared" si="86"/>
        <v>42363.598530092597</v>
      </c>
      <c r="L1119">
        <v>1448461313</v>
      </c>
      <c r="M1119" s="9">
        <f t="shared" si="87"/>
        <v>42333.598530092597</v>
      </c>
      <c r="N1119" s="13">
        <f t="shared" si="88"/>
        <v>30</v>
      </c>
      <c r="O1119" t="b">
        <v>0</v>
      </c>
      <c r="P1119">
        <v>8</v>
      </c>
      <c r="Q1119" s="8">
        <f t="shared" si="89"/>
        <v>10.38</v>
      </c>
      <c r="R1119" t="b">
        <v>0</v>
      </c>
      <c r="S1119" t="s">
        <v>8289</v>
      </c>
      <c r="T1119" t="s">
        <v>8290</v>
      </c>
    </row>
    <row r="1120" spans="1:20" ht="42.8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9">
        <f t="shared" si="86"/>
        <v>41734.124756944446</v>
      </c>
      <c r="L1120">
        <v>1394078379</v>
      </c>
      <c r="M1120" s="9">
        <f t="shared" si="87"/>
        <v>41704.16642361111</v>
      </c>
      <c r="N1120" s="13">
        <f t="shared" si="88"/>
        <v>30</v>
      </c>
      <c r="O1120" t="b">
        <v>0</v>
      </c>
      <c r="P1120">
        <v>3</v>
      </c>
      <c r="Q1120" s="8">
        <f t="shared" si="89"/>
        <v>36.33</v>
      </c>
      <c r="R1120" t="b">
        <v>0</v>
      </c>
      <c r="S1120" t="s">
        <v>8289</v>
      </c>
      <c r="T1120" t="s">
        <v>8290</v>
      </c>
    </row>
    <row r="1121" spans="1:20" ht="57.1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9">
        <f t="shared" si="86"/>
        <v>41735.792407407411</v>
      </c>
      <c r="L1121">
        <v>1395687664</v>
      </c>
      <c r="M1121" s="9">
        <f t="shared" si="87"/>
        <v>41722.792407407411</v>
      </c>
      <c r="N1121" s="13">
        <f t="shared" si="88"/>
        <v>13</v>
      </c>
      <c r="O1121" t="b">
        <v>0</v>
      </c>
      <c r="P1121">
        <v>1</v>
      </c>
      <c r="Q1121" s="8">
        <f t="shared" si="89"/>
        <v>5</v>
      </c>
      <c r="R1121" t="b">
        <v>0</v>
      </c>
      <c r="S1121" t="s">
        <v>8289</v>
      </c>
      <c r="T1121" t="s">
        <v>8290</v>
      </c>
    </row>
    <row r="1122" spans="1:20" ht="42.8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9">
        <f t="shared" si="86"/>
        <v>40844.872685185182</v>
      </c>
      <c r="L1122">
        <v>1315947400</v>
      </c>
      <c r="M1122" s="9">
        <f t="shared" si="87"/>
        <v>40799.872685185182</v>
      </c>
      <c r="N1122" s="13">
        <f t="shared" si="88"/>
        <v>45</v>
      </c>
      <c r="O1122" t="b">
        <v>0</v>
      </c>
      <c r="P1122">
        <v>0</v>
      </c>
      <c r="Q1122" s="8">
        <f t="shared" si="89"/>
        <v>0</v>
      </c>
      <c r="R1122" t="b">
        <v>0</v>
      </c>
      <c r="S1122" t="s">
        <v>8289</v>
      </c>
      <c r="T1122" t="s">
        <v>8290</v>
      </c>
    </row>
    <row r="1123" spans="1:20" ht="42.8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9">
        <f t="shared" si="86"/>
        <v>42442.892546296294</v>
      </c>
      <c r="L1123">
        <v>1455315916</v>
      </c>
      <c r="M1123" s="9">
        <f t="shared" si="87"/>
        <v>42412.934212962966</v>
      </c>
      <c r="N1123" s="13">
        <f t="shared" si="88"/>
        <v>30</v>
      </c>
      <c r="O1123" t="b">
        <v>0</v>
      </c>
      <c r="P1123">
        <v>5</v>
      </c>
      <c r="Q1123" s="8">
        <f t="shared" si="89"/>
        <v>5.8</v>
      </c>
      <c r="R1123" t="b">
        <v>0</v>
      </c>
      <c r="S1123" t="s">
        <v>8289</v>
      </c>
      <c r="T1123" t="s">
        <v>8290</v>
      </c>
    </row>
    <row r="1124" spans="1:20" ht="57.1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9">
        <f t="shared" si="86"/>
        <v>41424.703993055555</v>
      </c>
      <c r="L1124">
        <v>1368723225</v>
      </c>
      <c r="M1124" s="9">
        <f t="shared" si="87"/>
        <v>41410.703993055555</v>
      </c>
      <c r="N1124" s="13">
        <f t="shared" si="88"/>
        <v>14</v>
      </c>
      <c r="O1124" t="b">
        <v>0</v>
      </c>
      <c r="P1124">
        <v>0</v>
      </c>
      <c r="Q1124" s="8">
        <f t="shared" si="89"/>
        <v>0</v>
      </c>
      <c r="R1124" t="b">
        <v>0</v>
      </c>
      <c r="S1124" t="s">
        <v>8289</v>
      </c>
      <c r="T1124" t="s">
        <v>8290</v>
      </c>
    </row>
    <row r="1125" spans="1:20" ht="42.8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9">
        <f t="shared" si="86"/>
        <v>41748.5237037037</v>
      </c>
      <c r="L1125">
        <v>1395318848</v>
      </c>
      <c r="M1125" s="9">
        <f t="shared" si="87"/>
        <v>41718.5237037037</v>
      </c>
      <c r="N1125" s="13">
        <f t="shared" si="88"/>
        <v>30</v>
      </c>
      <c r="O1125" t="b">
        <v>0</v>
      </c>
      <c r="P1125">
        <v>3</v>
      </c>
      <c r="Q1125" s="8">
        <f t="shared" si="89"/>
        <v>3.67</v>
      </c>
      <c r="R1125" t="b">
        <v>0</v>
      </c>
      <c r="S1125" t="s">
        <v>8289</v>
      </c>
      <c r="T1125" t="s">
        <v>8290</v>
      </c>
    </row>
    <row r="1126" spans="1:20" ht="42.8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9">
        <f t="shared" si="86"/>
        <v>42124.667256944449</v>
      </c>
      <c r="L1126">
        <v>1427817651</v>
      </c>
      <c r="M1126" s="9">
        <f t="shared" si="87"/>
        <v>42094.667256944449</v>
      </c>
      <c r="N1126" s="13">
        <f t="shared" si="88"/>
        <v>30</v>
      </c>
      <c r="O1126" t="b">
        <v>0</v>
      </c>
      <c r="P1126">
        <v>7</v>
      </c>
      <c r="Q1126" s="8">
        <f t="shared" si="89"/>
        <v>60.71</v>
      </c>
      <c r="R1126" t="b">
        <v>0</v>
      </c>
      <c r="S1126" t="s">
        <v>8289</v>
      </c>
      <c r="T1126" t="s">
        <v>8291</v>
      </c>
    </row>
    <row r="1127" spans="1:20" ht="57.1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9">
        <f t="shared" si="86"/>
        <v>42272.624189814815</v>
      </c>
      <c r="L1127">
        <v>1438009130</v>
      </c>
      <c r="M1127" s="9">
        <f t="shared" si="87"/>
        <v>42212.624189814815</v>
      </c>
      <c r="N1127" s="13">
        <f t="shared" si="88"/>
        <v>60</v>
      </c>
      <c r="O1127" t="b">
        <v>0</v>
      </c>
      <c r="P1127">
        <v>0</v>
      </c>
      <c r="Q1127" s="8">
        <f t="shared" si="89"/>
        <v>0</v>
      </c>
      <c r="R1127" t="b">
        <v>0</v>
      </c>
      <c r="S1127" t="s">
        <v>8289</v>
      </c>
      <c r="T1127" t="s">
        <v>8291</v>
      </c>
    </row>
    <row r="1128" spans="1:20" ht="42.8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9">
        <f t="shared" si="86"/>
        <v>42565.327476851846</v>
      </c>
      <c r="L1128">
        <v>1465890694</v>
      </c>
      <c r="M1128" s="9">
        <f t="shared" si="87"/>
        <v>42535.327476851846</v>
      </c>
      <c r="N1128" s="13">
        <f t="shared" si="88"/>
        <v>30</v>
      </c>
      <c r="O1128" t="b">
        <v>0</v>
      </c>
      <c r="P1128">
        <v>2</v>
      </c>
      <c r="Q1128" s="8">
        <f t="shared" si="89"/>
        <v>5</v>
      </c>
      <c r="R1128" t="b">
        <v>0</v>
      </c>
      <c r="S1128" t="s">
        <v>8289</v>
      </c>
      <c r="T1128" t="s">
        <v>8291</v>
      </c>
    </row>
    <row r="1129" spans="1:20" ht="57.1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9">
        <f t="shared" si="86"/>
        <v>41957.895833333328</v>
      </c>
      <c r="L1129">
        <v>1413318600</v>
      </c>
      <c r="M1129" s="9">
        <f t="shared" si="87"/>
        <v>41926.854166666664</v>
      </c>
      <c r="N1129" s="13">
        <f t="shared" si="88"/>
        <v>31</v>
      </c>
      <c r="O1129" t="b">
        <v>0</v>
      </c>
      <c r="P1129">
        <v>23</v>
      </c>
      <c r="Q1129" s="8">
        <f t="shared" si="89"/>
        <v>25.43</v>
      </c>
      <c r="R1129" t="b">
        <v>0</v>
      </c>
      <c r="S1129" t="s">
        <v>8289</v>
      </c>
      <c r="T1129" t="s">
        <v>8291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9">
        <f t="shared" si="86"/>
        <v>41858.649502314816</v>
      </c>
      <c r="L1130">
        <v>1404833717</v>
      </c>
      <c r="M1130" s="9">
        <f t="shared" si="87"/>
        <v>41828.649502314816</v>
      </c>
      <c r="N1130" s="13">
        <f t="shared" si="88"/>
        <v>30</v>
      </c>
      <c r="O1130" t="b">
        <v>0</v>
      </c>
      <c r="P1130">
        <v>1</v>
      </c>
      <c r="Q1130" s="8">
        <f t="shared" si="89"/>
        <v>1</v>
      </c>
      <c r="R1130" t="b">
        <v>0</v>
      </c>
      <c r="S1130" t="s">
        <v>8289</v>
      </c>
      <c r="T1130" t="s">
        <v>8291</v>
      </c>
    </row>
    <row r="1131" spans="1:20" ht="42.8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9">
        <f t="shared" si="86"/>
        <v>42526.264965277776</v>
      </c>
      <c r="L1131">
        <v>1462515693</v>
      </c>
      <c r="M1131" s="9">
        <f t="shared" si="87"/>
        <v>42496.264965277776</v>
      </c>
      <c r="N1131" s="13">
        <f t="shared" si="88"/>
        <v>30</v>
      </c>
      <c r="O1131" t="b">
        <v>0</v>
      </c>
      <c r="P1131">
        <v>2</v>
      </c>
      <c r="Q1131" s="8">
        <f t="shared" si="89"/>
        <v>10.5</v>
      </c>
      <c r="R1131" t="b">
        <v>0</v>
      </c>
      <c r="S1131" t="s">
        <v>8289</v>
      </c>
      <c r="T1131" t="s">
        <v>8291</v>
      </c>
    </row>
    <row r="1132" spans="1:20" ht="42.8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9">
        <f t="shared" si="86"/>
        <v>41969.038194444445</v>
      </c>
      <c r="L1132">
        <v>1411775700</v>
      </c>
      <c r="M1132" s="9">
        <f t="shared" si="87"/>
        <v>41908.996527777781</v>
      </c>
      <c r="N1132" s="13">
        <f t="shared" si="88"/>
        <v>60</v>
      </c>
      <c r="O1132" t="b">
        <v>0</v>
      </c>
      <c r="P1132">
        <v>3</v>
      </c>
      <c r="Q1132" s="8">
        <f t="shared" si="89"/>
        <v>3.67</v>
      </c>
      <c r="R1132" t="b">
        <v>0</v>
      </c>
      <c r="S1132" t="s">
        <v>8289</v>
      </c>
      <c r="T1132" t="s">
        <v>8291</v>
      </c>
    </row>
    <row r="1133" spans="1:20" ht="42.8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9">
        <f t="shared" si="86"/>
        <v>42362.908194444448</v>
      </c>
      <c r="L1133">
        <v>1448401668</v>
      </c>
      <c r="M1133" s="9">
        <f t="shared" si="87"/>
        <v>42332.908194444448</v>
      </c>
      <c r="N1133" s="13">
        <f t="shared" si="88"/>
        <v>30</v>
      </c>
      <c r="O1133" t="b">
        <v>0</v>
      </c>
      <c r="P1133">
        <v>0</v>
      </c>
      <c r="Q1133" s="8">
        <f t="shared" si="89"/>
        <v>0</v>
      </c>
      <c r="R1133" t="b">
        <v>0</v>
      </c>
      <c r="S1133" t="s">
        <v>8289</v>
      </c>
      <c r="T1133" t="s">
        <v>8291</v>
      </c>
    </row>
    <row r="1134" spans="1:20" ht="42.8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9">
        <f t="shared" si="86"/>
        <v>42736.115405092598</v>
      </c>
      <c r="L1134">
        <v>1480646771</v>
      </c>
      <c r="M1134" s="9">
        <f t="shared" si="87"/>
        <v>42706.115405092598</v>
      </c>
      <c r="N1134" s="13">
        <f t="shared" si="88"/>
        <v>30</v>
      </c>
      <c r="O1134" t="b">
        <v>0</v>
      </c>
      <c r="P1134">
        <v>13</v>
      </c>
      <c r="Q1134" s="8">
        <f t="shared" si="89"/>
        <v>110.62</v>
      </c>
      <c r="R1134" t="b">
        <v>0</v>
      </c>
      <c r="S1134" t="s">
        <v>8289</v>
      </c>
      <c r="T1134" t="s">
        <v>8291</v>
      </c>
    </row>
    <row r="1135" spans="1:20" ht="42.8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9">
        <f t="shared" si="86"/>
        <v>41851.407187500001</v>
      </c>
      <c r="L1135">
        <v>1404207981</v>
      </c>
      <c r="M1135" s="9">
        <f t="shared" si="87"/>
        <v>41821.407187500001</v>
      </c>
      <c r="N1135" s="13">
        <f t="shared" si="88"/>
        <v>30</v>
      </c>
      <c r="O1135" t="b">
        <v>0</v>
      </c>
      <c r="P1135">
        <v>1</v>
      </c>
      <c r="Q1135" s="8">
        <f t="shared" si="89"/>
        <v>20</v>
      </c>
      <c r="R1135" t="b">
        <v>0</v>
      </c>
      <c r="S1135" t="s">
        <v>8289</v>
      </c>
      <c r="T1135" t="s">
        <v>8291</v>
      </c>
    </row>
    <row r="1136" spans="1:20" ht="42.8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9">
        <f t="shared" si="86"/>
        <v>41972.189583333333</v>
      </c>
      <c r="L1136">
        <v>1416034228</v>
      </c>
      <c r="M1136" s="9">
        <f t="shared" si="87"/>
        <v>41958.285046296296</v>
      </c>
      <c r="N1136" s="13">
        <f t="shared" si="88"/>
        <v>14</v>
      </c>
      <c r="O1136" t="b">
        <v>0</v>
      </c>
      <c r="P1136">
        <v>1</v>
      </c>
      <c r="Q1136" s="8">
        <f t="shared" si="89"/>
        <v>1</v>
      </c>
      <c r="R1136" t="b">
        <v>0</v>
      </c>
      <c r="S1136" t="s">
        <v>8289</v>
      </c>
      <c r="T1136" t="s">
        <v>8291</v>
      </c>
    </row>
    <row r="1137" spans="1:20" ht="57.1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9">
        <f t="shared" si="86"/>
        <v>42588.989513888882</v>
      </c>
      <c r="L1137">
        <v>1467935094</v>
      </c>
      <c r="M1137" s="9">
        <f t="shared" si="87"/>
        <v>42558.989513888882</v>
      </c>
      <c r="N1137" s="13">
        <f t="shared" si="88"/>
        <v>30</v>
      </c>
      <c r="O1137" t="b">
        <v>0</v>
      </c>
      <c r="P1137">
        <v>1</v>
      </c>
      <c r="Q1137" s="8">
        <f t="shared" si="89"/>
        <v>50</v>
      </c>
      <c r="R1137" t="b">
        <v>0</v>
      </c>
      <c r="S1137" t="s">
        <v>8289</v>
      </c>
      <c r="T1137" t="s">
        <v>8291</v>
      </c>
    </row>
    <row r="1138" spans="1:20" ht="42.8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9">
        <f t="shared" si="86"/>
        <v>42357.671631944439</v>
      </c>
      <c r="L1138">
        <v>1447949229</v>
      </c>
      <c r="M1138" s="9">
        <f t="shared" si="87"/>
        <v>42327.671631944439</v>
      </c>
      <c r="N1138" s="13">
        <f t="shared" si="88"/>
        <v>30</v>
      </c>
      <c r="O1138" t="b">
        <v>0</v>
      </c>
      <c r="P1138">
        <v>6</v>
      </c>
      <c r="Q1138" s="8">
        <f t="shared" si="89"/>
        <v>45</v>
      </c>
      <c r="R1138" t="b">
        <v>0</v>
      </c>
      <c r="S1138" t="s">
        <v>8289</v>
      </c>
      <c r="T1138" t="s">
        <v>8291</v>
      </c>
    </row>
    <row r="1139" spans="1:20" ht="42.8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9">
        <f t="shared" si="86"/>
        <v>42483.819687499999</v>
      </c>
      <c r="L1139">
        <v>1458848421</v>
      </c>
      <c r="M1139" s="9">
        <f t="shared" si="87"/>
        <v>42453.819687499999</v>
      </c>
      <c r="N1139" s="13">
        <f t="shared" si="88"/>
        <v>30</v>
      </c>
      <c r="O1139" t="b">
        <v>0</v>
      </c>
      <c r="P1139">
        <v>39</v>
      </c>
      <c r="Q1139" s="8">
        <f t="shared" si="89"/>
        <v>253.21</v>
      </c>
      <c r="R1139" t="b">
        <v>0</v>
      </c>
      <c r="S1139" t="s">
        <v>8289</v>
      </c>
      <c r="T1139" t="s">
        <v>8291</v>
      </c>
    </row>
    <row r="1140" spans="1:20" ht="42.8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9">
        <f t="shared" si="86"/>
        <v>42756.9066087963</v>
      </c>
      <c r="L1140">
        <v>1483307131</v>
      </c>
      <c r="M1140" s="9">
        <f t="shared" si="87"/>
        <v>42736.9066087963</v>
      </c>
      <c r="N1140" s="13">
        <f t="shared" si="88"/>
        <v>20</v>
      </c>
      <c r="O1140" t="b">
        <v>0</v>
      </c>
      <c r="P1140">
        <v>4</v>
      </c>
      <c r="Q1140" s="8">
        <f t="shared" si="89"/>
        <v>31.25</v>
      </c>
      <c r="R1140" t="b">
        <v>0</v>
      </c>
      <c r="S1140" t="s">
        <v>8289</v>
      </c>
      <c r="T1140" t="s">
        <v>8291</v>
      </c>
    </row>
    <row r="1141" spans="1:20" ht="42.8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9">
        <f t="shared" si="86"/>
        <v>42005.347523148142</v>
      </c>
      <c r="L1141">
        <v>1417508426</v>
      </c>
      <c r="M1141" s="9">
        <f t="shared" si="87"/>
        <v>41975.347523148142</v>
      </c>
      <c r="N1141" s="13">
        <f t="shared" si="88"/>
        <v>30</v>
      </c>
      <c r="O1141" t="b">
        <v>0</v>
      </c>
      <c r="P1141">
        <v>1</v>
      </c>
      <c r="Q1141" s="8">
        <f t="shared" si="89"/>
        <v>5</v>
      </c>
      <c r="R1141" t="b">
        <v>0</v>
      </c>
      <c r="S1141" t="s">
        <v>8289</v>
      </c>
      <c r="T1141" t="s">
        <v>8291</v>
      </c>
    </row>
    <row r="1142" spans="1:20" ht="42.8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9">
        <f t="shared" si="86"/>
        <v>42222.462048611109</v>
      </c>
      <c r="L1142">
        <v>1436267121</v>
      </c>
      <c r="M1142" s="9">
        <f t="shared" si="87"/>
        <v>42192.462048611109</v>
      </c>
      <c r="N1142" s="13">
        <f t="shared" si="88"/>
        <v>30</v>
      </c>
      <c r="O1142" t="b">
        <v>0</v>
      </c>
      <c r="P1142">
        <v>0</v>
      </c>
      <c r="Q1142" s="8">
        <f t="shared" si="89"/>
        <v>0</v>
      </c>
      <c r="R1142" t="b">
        <v>0</v>
      </c>
      <c r="S1142" t="s">
        <v>8289</v>
      </c>
      <c r="T1142" t="s">
        <v>8291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9">
        <f t="shared" si="86"/>
        <v>42194.699652777781</v>
      </c>
      <c r="L1143">
        <v>1433868450</v>
      </c>
      <c r="M1143" s="9">
        <f t="shared" si="87"/>
        <v>42164.699652777781</v>
      </c>
      <c r="N1143" s="13">
        <f t="shared" si="88"/>
        <v>30</v>
      </c>
      <c r="O1143" t="b">
        <v>0</v>
      </c>
      <c r="P1143">
        <v>0</v>
      </c>
      <c r="Q1143" s="8">
        <f t="shared" si="89"/>
        <v>0</v>
      </c>
      <c r="R1143" t="b">
        <v>0</v>
      </c>
      <c r="S1143" t="s">
        <v>8289</v>
      </c>
      <c r="T1143" t="s">
        <v>8291</v>
      </c>
    </row>
    <row r="1144" spans="1:20" ht="42.8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9">
        <f t="shared" si="86"/>
        <v>42052.006099537044</v>
      </c>
      <c r="L1144">
        <v>1421539727</v>
      </c>
      <c r="M1144" s="9">
        <f t="shared" si="87"/>
        <v>42022.006099537044</v>
      </c>
      <c r="N1144" s="13">
        <f t="shared" si="88"/>
        <v>30</v>
      </c>
      <c r="O1144" t="b">
        <v>0</v>
      </c>
      <c r="P1144">
        <v>0</v>
      </c>
      <c r="Q1144" s="8">
        <f t="shared" si="89"/>
        <v>0</v>
      </c>
      <c r="R1144" t="b">
        <v>0</v>
      </c>
      <c r="S1144" t="s">
        <v>8289</v>
      </c>
      <c r="T1144" t="s">
        <v>8291</v>
      </c>
    </row>
    <row r="1145" spans="1:20" ht="42.8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9">
        <f t="shared" si="86"/>
        <v>42355.19358796296</v>
      </c>
      <c r="L1145">
        <v>1447735126</v>
      </c>
      <c r="M1145" s="9">
        <f t="shared" si="87"/>
        <v>42325.19358796296</v>
      </c>
      <c r="N1145" s="13">
        <f t="shared" si="88"/>
        <v>30</v>
      </c>
      <c r="O1145" t="b">
        <v>0</v>
      </c>
      <c r="P1145">
        <v>8</v>
      </c>
      <c r="Q1145" s="8">
        <f t="shared" si="89"/>
        <v>23.25</v>
      </c>
      <c r="R1145" t="b">
        <v>0</v>
      </c>
      <c r="S1145" t="s">
        <v>8289</v>
      </c>
      <c r="T1145" t="s">
        <v>8291</v>
      </c>
    </row>
    <row r="1146" spans="1:20" ht="42.8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9">
        <f t="shared" si="86"/>
        <v>42123.181944444441</v>
      </c>
      <c r="L1146">
        <v>1427689320</v>
      </c>
      <c r="M1146" s="9">
        <f t="shared" si="87"/>
        <v>42093.181944444441</v>
      </c>
      <c r="N1146" s="13">
        <f t="shared" si="88"/>
        <v>30</v>
      </c>
      <c r="O1146" t="b">
        <v>0</v>
      </c>
      <c r="P1146">
        <v>0</v>
      </c>
      <c r="Q1146" s="8">
        <f t="shared" si="89"/>
        <v>0</v>
      </c>
      <c r="R1146" t="b">
        <v>0</v>
      </c>
      <c r="S1146" t="s">
        <v>8292</v>
      </c>
      <c r="T1146" t="s">
        <v>8293</v>
      </c>
    </row>
    <row r="1147" spans="1:20" ht="42.8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9">
        <f t="shared" si="86"/>
        <v>41914.747592592597</v>
      </c>
      <c r="L1147">
        <v>1407088592</v>
      </c>
      <c r="M1147" s="9">
        <f t="shared" si="87"/>
        <v>41854.747592592597</v>
      </c>
      <c r="N1147" s="13">
        <f t="shared" si="88"/>
        <v>60</v>
      </c>
      <c r="O1147" t="b">
        <v>0</v>
      </c>
      <c r="P1147">
        <v>1</v>
      </c>
      <c r="Q1147" s="8">
        <f t="shared" si="89"/>
        <v>100</v>
      </c>
      <c r="R1147" t="b">
        <v>0</v>
      </c>
      <c r="S1147" t="s">
        <v>8292</v>
      </c>
      <c r="T1147" t="s">
        <v>8293</v>
      </c>
    </row>
    <row r="1148" spans="1:20" ht="42.8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9">
        <f t="shared" si="86"/>
        <v>41761.9533912037</v>
      </c>
      <c r="L1148">
        <v>1395787973</v>
      </c>
      <c r="M1148" s="9">
        <f t="shared" si="87"/>
        <v>41723.9533912037</v>
      </c>
      <c r="N1148" s="13">
        <f t="shared" si="88"/>
        <v>38</v>
      </c>
      <c r="O1148" t="b">
        <v>0</v>
      </c>
      <c r="P1148">
        <v>12</v>
      </c>
      <c r="Q1148" s="8">
        <f t="shared" si="89"/>
        <v>44.17</v>
      </c>
      <c r="R1148" t="b">
        <v>0</v>
      </c>
      <c r="S1148" t="s">
        <v>8292</v>
      </c>
      <c r="T1148" t="s">
        <v>8293</v>
      </c>
    </row>
    <row r="1149" spans="1:20" ht="42.8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9">
        <f t="shared" si="86"/>
        <v>41931.972025462965</v>
      </c>
      <c r="L1149">
        <v>1408576783</v>
      </c>
      <c r="M1149" s="9">
        <f t="shared" si="87"/>
        <v>41871.972025462965</v>
      </c>
      <c r="N1149" s="13">
        <f t="shared" si="88"/>
        <v>60</v>
      </c>
      <c r="O1149" t="b">
        <v>0</v>
      </c>
      <c r="P1149">
        <v>0</v>
      </c>
      <c r="Q1149" s="8">
        <f t="shared" si="89"/>
        <v>0</v>
      </c>
      <c r="R1149" t="b">
        <v>0</v>
      </c>
      <c r="S1149" t="s">
        <v>8292</v>
      </c>
      <c r="T1149" t="s">
        <v>8293</v>
      </c>
    </row>
    <row r="1150" spans="1:20" ht="28.55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9">
        <f t="shared" si="86"/>
        <v>42705.212743055556</v>
      </c>
      <c r="L1150">
        <v>1477973181</v>
      </c>
      <c r="M1150" s="9">
        <f t="shared" si="87"/>
        <v>42675.171076388884</v>
      </c>
      <c r="N1150" s="13">
        <f t="shared" si="88"/>
        <v>30</v>
      </c>
      <c r="O1150" t="b">
        <v>0</v>
      </c>
      <c r="P1150">
        <v>3</v>
      </c>
      <c r="Q1150" s="8">
        <f t="shared" si="89"/>
        <v>24.33</v>
      </c>
      <c r="R1150" t="b">
        <v>0</v>
      </c>
      <c r="S1150" t="s">
        <v>8292</v>
      </c>
      <c r="T1150" t="s">
        <v>8293</v>
      </c>
    </row>
    <row r="1151" spans="1:20" ht="28.55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9">
        <f t="shared" si="86"/>
        <v>42537.71025462963</v>
      </c>
      <c r="L1151">
        <v>1463504566</v>
      </c>
      <c r="M1151" s="9">
        <f t="shared" si="87"/>
        <v>42507.71025462963</v>
      </c>
      <c r="N1151" s="13">
        <f t="shared" si="88"/>
        <v>30</v>
      </c>
      <c r="O1151" t="b">
        <v>0</v>
      </c>
      <c r="P1151">
        <v>2</v>
      </c>
      <c r="Q1151" s="8">
        <f t="shared" si="89"/>
        <v>37.5</v>
      </c>
      <c r="R1151" t="b">
        <v>0</v>
      </c>
      <c r="S1151" t="s">
        <v>8292</v>
      </c>
      <c r="T1151" t="s">
        <v>8293</v>
      </c>
    </row>
    <row r="1152" spans="1:20" ht="28.55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9">
        <f t="shared" si="86"/>
        <v>42377.954571759255</v>
      </c>
      <c r="L1152">
        <v>1447109675</v>
      </c>
      <c r="M1152" s="9">
        <f t="shared" si="87"/>
        <v>42317.954571759255</v>
      </c>
      <c r="N1152" s="13">
        <f t="shared" si="88"/>
        <v>60</v>
      </c>
      <c r="O1152" t="b">
        <v>0</v>
      </c>
      <c r="P1152">
        <v>6</v>
      </c>
      <c r="Q1152" s="8">
        <f t="shared" si="89"/>
        <v>42</v>
      </c>
      <c r="R1152" t="b">
        <v>0</v>
      </c>
      <c r="S1152" t="s">
        <v>8292</v>
      </c>
      <c r="T1152" t="s">
        <v>8293</v>
      </c>
    </row>
    <row r="1153" spans="1:20" ht="57.1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9">
        <f t="shared" si="86"/>
        <v>42254.102581018517</v>
      </c>
      <c r="L1153">
        <v>1439000863</v>
      </c>
      <c r="M1153" s="9">
        <f t="shared" si="87"/>
        <v>42224.102581018517</v>
      </c>
      <c r="N1153" s="13">
        <f t="shared" si="88"/>
        <v>30</v>
      </c>
      <c r="O1153" t="b">
        <v>0</v>
      </c>
      <c r="P1153">
        <v>0</v>
      </c>
      <c r="Q1153" s="8">
        <f t="shared" si="89"/>
        <v>0</v>
      </c>
      <c r="R1153" t="b">
        <v>0</v>
      </c>
      <c r="S1153" t="s">
        <v>8292</v>
      </c>
      <c r="T1153" t="s">
        <v>8293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>
        <f t="shared" ref="F1154:F1217" si="90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9">
        <f t="shared" si="86"/>
        <v>42139.709629629629</v>
      </c>
      <c r="L1154">
        <v>1429117312</v>
      </c>
      <c r="M1154" s="9">
        <f t="shared" si="87"/>
        <v>42109.709629629629</v>
      </c>
      <c r="N1154" s="13">
        <f t="shared" si="88"/>
        <v>30</v>
      </c>
      <c r="O1154" t="b">
        <v>0</v>
      </c>
      <c r="P1154">
        <v>15</v>
      </c>
      <c r="Q1154" s="8">
        <f t="shared" si="89"/>
        <v>60.73</v>
      </c>
      <c r="R1154" t="b">
        <v>0</v>
      </c>
      <c r="S1154" t="s">
        <v>8292</v>
      </c>
      <c r="T1154" t="s">
        <v>8293</v>
      </c>
    </row>
    <row r="1155" spans="1:20" ht="28.55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>
        <f t="shared" si="90"/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9">
        <f t="shared" ref="K1155:K1218" si="91">(((J1155/60)/60)/24)+DATE(1970,1,1)</f>
        <v>42173.714178240742</v>
      </c>
      <c r="L1155">
        <v>1432055305</v>
      </c>
      <c r="M1155" s="9">
        <f t="shared" ref="M1155:M1218" si="92">(((L1155/60)/60)/24)+DATE(1970,1,1)</f>
        <v>42143.714178240742</v>
      </c>
      <c r="N1155" s="13">
        <f t="shared" ref="N1155:N1218" si="93">ROUND(K1155-M1155,0)</f>
        <v>30</v>
      </c>
      <c r="O1155" t="b">
        <v>0</v>
      </c>
      <c r="P1155">
        <v>1</v>
      </c>
      <c r="Q1155" s="8">
        <f t="shared" ref="Q1155:Q1218" si="94">IFERROR(ROUND(E1155/P1155,2),0)</f>
        <v>50</v>
      </c>
      <c r="R1155" t="b">
        <v>0</v>
      </c>
      <c r="S1155" t="s">
        <v>8292</v>
      </c>
      <c r="T1155" t="s">
        <v>8293</v>
      </c>
    </row>
    <row r="1156" spans="1:20" ht="42.8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9">
        <f t="shared" si="91"/>
        <v>42253.108865740738</v>
      </c>
      <c r="L1156">
        <v>1438915006</v>
      </c>
      <c r="M1156" s="9">
        <f t="shared" si="92"/>
        <v>42223.108865740738</v>
      </c>
      <c r="N1156" s="13">
        <f t="shared" si="93"/>
        <v>30</v>
      </c>
      <c r="O1156" t="b">
        <v>0</v>
      </c>
      <c r="P1156">
        <v>3</v>
      </c>
      <c r="Q1156" s="8">
        <f t="shared" si="94"/>
        <v>108.33</v>
      </c>
      <c r="R1156" t="b">
        <v>0</v>
      </c>
      <c r="S1156" t="s">
        <v>8292</v>
      </c>
      <c r="T1156" t="s">
        <v>8293</v>
      </c>
    </row>
    <row r="1157" spans="1:20" ht="42.8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9">
        <f t="shared" si="91"/>
        <v>41865.763981481483</v>
      </c>
      <c r="L1157">
        <v>1405448408</v>
      </c>
      <c r="M1157" s="9">
        <f t="shared" si="92"/>
        <v>41835.763981481483</v>
      </c>
      <c r="N1157" s="13">
        <f t="shared" si="93"/>
        <v>30</v>
      </c>
      <c r="O1157" t="b">
        <v>0</v>
      </c>
      <c r="P1157">
        <v>8</v>
      </c>
      <c r="Q1157" s="8">
        <f t="shared" si="94"/>
        <v>23.5</v>
      </c>
      <c r="R1157" t="b">
        <v>0</v>
      </c>
      <c r="S1157" t="s">
        <v>8292</v>
      </c>
      <c r="T1157" t="s">
        <v>8293</v>
      </c>
    </row>
    <row r="1158" spans="1:20" ht="42.8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9">
        <f t="shared" si="91"/>
        <v>42059.07131944444</v>
      </c>
      <c r="L1158">
        <v>1422150162</v>
      </c>
      <c r="M1158" s="9">
        <f t="shared" si="92"/>
        <v>42029.07131944444</v>
      </c>
      <c r="N1158" s="13">
        <f t="shared" si="93"/>
        <v>30</v>
      </c>
      <c r="O1158" t="b">
        <v>0</v>
      </c>
      <c r="P1158">
        <v>0</v>
      </c>
      <c r="Q1158" s="8">
        <f t="shared" si="94"/>
        <v>0</v>
      </c>
      <c r="R1158" t="b">
        <v>0</v>
      </c>
      <c r="S1158" t="s">
        <v>8292</v>
      </c>
      <c r="T1158" t="s">
        <v>8293</v>
      </c>
    </row>
    <row r="1159" spans="1:20" ht="42.8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9">
        <f t="shared" si="91"/>
        <v>41978.669907407413</v>
      </c>
      <c r="L1159">
        <v>1412607880</v>
      </c>
      <c r="M1159" s="9">
        <f t="shared" si="92"/>
        <v>41918.628240740742</v>
      </c>
      <c r="N1159" s="13">
        <f t="shared" si="93"/>
        <v>60</v>
      </c>
      <c r="O1159" t="b">
        <v>0</v>
      </c>
      <c r="P1159">
        <v>3</v>
      </c>
      <c r="Q1159" s="8">
        <f t="shared" si="94"/>
        <v>50.33</v>
      </c>
      <c r="R1159" t="b">
        <v>0</v>
      </c>
      <c r="S1159" t="s">
        <v>8292</v>
      </c>
      <c r="T1159" t="s">
        <v>8293</v>
      </c>
    </row>
    <row r="1160" spans="1:20" ht="42.8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9">
        <f t="shared" si="91"/>
        <v>41982.09175925926</v>
      </c>
      <c r="L1160">
        <v>1415499128</v>
      </c>
      <c r="M1160" s="9">
        <f t="shared" si="92"/>
        <v>41952.09175925926</v>
      </c>
      <c r="N1160" s="13">
        <f t="shared" si="93"/>
        <v>30</v>
      </c>
      <c r="O1160" t="b">
        <v>0</v>
      </c>
      <c r="P1160">
        <v>3</v>
      </c>
      <c r="Q1160" s="8">
        <f t="shared" si="94"/>
        <v>11.67</v>
      </c>
      <c r="R1160" t="b">
        <v>0</v>
      </c>
      <c r="S1160" t="s">
        <v>8292</v>
      </c>
      <c r="T1160" t="s">
        <v>8293</v>
      </c>
    </row>
    <row r="1161" spans="1:20" ht="42.8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9">
        <f t="shared" si="91"/>
        <v>42185.65625</v>
      </c>
      <c r="L1161">
        <v>1433006765</v>
      </c>
      <c r="M1161" s="9">
        <f t="shared" si="92"/>
        <v>42154.726446759261</v>
      </c>
      <c r="N1161" s="13">
        <f t="shared" si="93"/>
        <v>31</v>
      </c>
      <c r="O1161" t="b">
        <v>0</v>
      </c>
      <c r="P1161">
        <v>0</v>
      </c>
      <c r="Q1161" s="8">
        <f t="shared" si="94"/>
        <v>0</v>
      </c>
      <c r="R1161" t="b">
        <v>0</v>
      </c>
      <c r="S1161" t="s">
        <v>8292</v>
      </c>
      <c r="T1161" t="s">
        <v>8293</v>
      </c>
    </row>
    <row r="1162" spans="1:20" ht="42.8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9">
        <f t="shared" si="91"/>
        <v>42091.113263888896</v>
      </c>
      <c r="L1162">
        <v>1424922186</v>
      </c>
      <c r="M1162" s="9">
        <f t="shared" si="92"/>
        <v>42061.154930555553</v>
      </c>
      <c r="N1162" s="13">
        <f t="shared" si="93"/>
        <v>30</v>
      </c>
      <c r="O1162" t="b">
        <v>0</v>
      </c>
      <c r="P1162">
        <v>19</v>
      </c>
      <c r="Q1162" s="8">
        <f t="shared" si="94"/>
        <v>60.79</v>
      </c>
      <c r="R1162" t="b">
        <v>0</v>
      </c>
      <c r="S1162" t="s">
        <v>8292</v>
      </c>
      <c r="T1162" t="s">
        <v>8293</v>
      </c>
    </row>
    <row r="1163" spans="1:20" ht="42.8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9">
        <f t="shared" si="91"/>
        <v>42143.629502314812</v>
      </c>
      <c r="L1163">
        <v>1430233589</v>
      </c>
      <c r="M1163" s="9">
        <f t="shared" si="92"/>
        <v>42122.629502314812</v>
      </c>
      <c r="N1163" s="13">
        <f t="shared" si="93"/>
        <v>21</v>
      </c>
      <c r="O1163" t="b">
        <v>0</v>
      </c>
      <c r="P1163">
        <v>0</v>
      </c>
      <c r="Q1163" s="8">
        <f t="shared" si="94"/>
        <v>0</v>
      </c>
      <c r="R1163" t="b">
        <v>0</v>
      </c>
      <c r="S1163" t="s">
        <v>8292</v>
      </c>
      <c r="T1163" t="s">
        <v>8293</v>
      </c>
    </row>
    <row r="1164" spans="1:20" ht="57.1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9">
        <f t="shared" si="91"/>
        <v>41907.683611111112</v>
      </c>
      <c r="L1164">
        <v>1408983864</v>
      </c>
      <c r="M1164" s="9">
        <f t="shared" si="92"/>
        <v>41876.683611111112</v>
      </c>
      <c r="N1164" s="13">
        <f t="shared" si="93"/>
        <v>31</v>
      </c>
      <c r="O1164" t="b">
        <v>0</v>
      </c>
      <c r="P1164">
        <v>2</v>
      </c>
      <c r="Q1164" s="8">
        <f t="shared" si="94"/>
        <v>17.5</v>
      </c>
      <c r="R1164" t="b">
        <v>0</v>
      </c>
      <c r="S1164" t="s">
        <v>8292</v>
      </c>
      <c r="T1164" t="s">
        <v>8293</v>
      </c>
    </row>
    <row r="1165" spans="1:20" ht="42.8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9">
        <f t="shared" si="91"/>
        <v>41860.723611111112</v>
      </c>
      <c r="L1165">
        <v>1405012920</v>
      </c>
      <c r="M1165" s="9">
        <f t="shared" si="92"/>
        <v>41830.723611111112</v>
      </c>
      <c r="N1165" s="13">
        <f t="shared" si="93"/>
        <v>30</v>
      </c>
      <c r="O1165" t="b">
        <v>0</v>
      </c>
      <c r="P1165">
        <v>0</v>
      </c>
      <c r="Q1165" s="8">
        <f t="shared" si="94"/>
        <v>0</v>
      </c>
      <c r="R1165" t="b">
        <v>0</v>
      </c>
      <c r="S1165" t="s">
        <v>8292</v>
      </c>
      <c r="T1165" t="s">
        <v>8293</v>
      </c>
    </row>
    <row r="1166" spans="1:20" ht="57.1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9">
        <f t="shared" si="91"/>
        <v>42539.724328703705</v>
      </c>
      <c r="L1166">
        <v>1463678582</v>
      </c>
      <c r="M1166" s="9">
        <f t="shared" si="92"/>
        <v>42509.724328703705</v>
      </c>
      <c r="N1166" s="13">
        <f t="shared" si="93"/>
        <v>30</v>
      </c>
      <c r="O1166" t="b">
        <v>0</v>
      </c>
      <c r="P1166">
        <v>0</v>
      </c>
      <c r="Q1166" s="8">
        <f t="shared" si="94"/>
        <v>0</v>
      </c>
      <c r="R1166" t="b">
        <v>0</v>
      </c>
      <c r="S1166" t="s">
        <v>8292</v>
      </c>
      <c r="T1166" t="s">
        <v>8293</v>
      </c>
    </row>
    <row r="1167" spans="1:20" ht="42.8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9">
        <f t="shared" si="91"/>
        <v>41826.214467592588</v>
      </c>
      <c r="L1167">
        <v>1401685730</v>
      </c>
      <c r="M1167" s="9">
        <f t="shared" si="92"/>
        <v>41792.214467592588</v>
      </c>
      <c r="N1167" s="13">
        <f t="shared" si="93"/>
        <v>34</v>
      </c>
      <c r="O1167" t="b">
        <v>0</v>
      </c>
      <c r="P1167">
        <v>25</v>
      </c>
      <c r="Q1167" s="8">
        <f t="shared" si="94"/>
        <v>82.82</v>
      </c>
      <c r="R1167" t="b">
        <v>0</v>
      </c>
      <c r="S1167" t="s">
        <v>8292</v>
      </c>
      <c r="T1167" t="s">
        <v>8293</v>
      </c>
    </row>
    <row r="1168" spans="1:20" ht="42.8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9">
        <f t="shared" si="91"/>
        <v>42181.166666666672</v>
      </c>
      <c r="L1168">
        <v>1432640342</v>
      </c>
      <c r="M1168" s="9">
        <f t="shared" si="92"/>
        <v>42150.485439814816</v>
      </c>
      <c r="N1168" s="13">
        <f t="shared" si="93"/>
        <v>31</v>
      </c>
      <c r="O1168" t="b">
        <v>0</v>
      </c>
      <c r="P1168">
        <v>8</v>
      </c>
      <c r="Q1168" s="8">
        <f t="shared" si="94"/>
        <v>358.88</v>
      </c>
      <c r="R1168" t="b">
        <v>0</v>
      </c>
      <c r="S1168" t="s">
        <v>8292</v>
      </c>
      <c r="T1168" t="s">
        <v>8293</v>
      </c>
    </row>
    <row r="1169" spans="1:20" ht="42.8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9">
        <f t="shared" si="91"/>
        <v>41894.734895833331</v>
      </c>
      <c r="L1169">
        <v>1407865095</v>
      </c>
      <c r="M1169" s="9">
        <f t="shared" si="92"/>
        <v>41863.734895833331</v>
      </c>
      <c r="N1169" s="13">
        <f t="shared" si="93"/>
        <v>31</v>
      </c>
      <c r="O1169" t="b">
        <v>0</v>
      </c>
      <c r="P1169">
        <v>16</v>
      </c>
      <c r="Q1169" s="8">
        <f t="shared" si="94"/>
        <v>61.19</v>
      </c>
      <c r="R1169" t="b">
        <v>0</v>
      </c>
      <c r="S1169" t="s">
        <v>8292</v>
      </c>
      <c r="T1169" t="s">
        <v>8293</v>
      </c>
    </row>
    <row r="1170" spans="1:20" ht="42.8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9">
        <f t="shared" si="91"/>
        <v>42635.053993055553</v>
      </c>
      <c r="L1170">
        <v>1471915065</v>
      </c>
      <c r="M1170" s="9">
        <f t="shared" si="92"/>
        <v>42605.053993055553</v>
      </c>
      <c r="N1170" s="13">
        <f t="shared" si="93"/>
        <v>30</v>
      </c>
      <c r="O1170" t="b">
        <v>0</v>
      </c>
      <c r="P1170">
        <v>3</v>
      </c>
      <c r="Q1170" s="8">
        <f t="shared" si="94"/>
        <v>340</v>
      </c>
      <c r="R1170" t="b">
        <v>0</v>
      </c>
      <c r="S1170" t="s">
        <v>8292</v>
      </c>
      <c r="T1170" t="s">
        <v>8293</v>
      </c>
    </row>
    <row r="1171" spans="1:20" ht="42.8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9">
        <f t="shared" si="91"/>
        <v>42057.353738425925</v>
      </c>
      <c r="L1171">
        <v>1422001763</v>
      </c>
      <c r="M1171" s="9">
        <f t="shared" si="92"/>
        <v>42027.353738425925</v>
      </c>
      <c r="N1171" s="13">
        <f t="shared" si="93"/>
        <v>30</v>
      </c>
      <c r="O1171" t="b">
        <v>0</v>
      </c>
      <c r="P1171">
        <v>3</v>
      </c>
      <c r="Q1171" s="8">
        <f t="shared" si="94"/>
        <v>5.67</v>
      </c>
      <c r="R1171" t="b">
        <v>0</v>
      </c>
      <c r="S1171" t="s">
        <v>8292</v>
      </c>
      <c r="T1171" t="s">
        <v>8293</v>
      </c>
    </row>
    <row r="1172" spans="1:20" ht="42.8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9">
        <f t="shared" si="91"/>
        <v>42154.893182870372</v>
      </c>
      <c r="L1172">
        <v>1430429171</v>
      </c>
      <c r="M1172" s="9">
        <f t="shared" si="92"/>
        <v>42124.893182870372</v>
      </c>
      <c r="N1172" s="13">
        <f t="shared" si="93"/>
        <v>30</v>
      </c>
      <c r="O1172" t="b">
        <v>0</v>
      </c>
      <c r="P1172">
        <v>2</v>
      </c>
      <c r="Q1172" s="8">
        <f t="shared" si="94"/>
        <v>50</v>
      </c>
      <c r="R1172" t="b">
        <v>0</v>
      </c>
      <c r="S1172" t="s">
        <v>8292</v>
      </c>
      <c r="T1172" t="s">
        <v>8293</v>
      </c>
    </row>
    <row r="1173" spans="1:20" ht="42.8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9">
        <f t="shared" si="91"/>
        <v>41956.846377314811</v>
      </c>
      <c r="L1173">
        <v>1414351127</v>
      </c>
      <c r="M1173" s="9">
        <f t="shared" si="92"/>
        <v>41938.804710648146</v>
      </c>
      <c r="N1173" s="13">
        <f t="shared" si="93"/>
        <v>18</v>
      </c>
      <c r="O1173" t="b">
        <v>0</v>
      </c>
      <c r="P1173">
        <v>1</v>
      </c>
      <c r="Q1173" s="8">
        <f t="shared" si="94"/>
        <v>25</v>
      </c>
      <c r="R1173" t="b">
        <v>0</v>
      </c>
      <c r="S1173" t="s">
        <v>8292</v>
      </c>
      <c r="T1173" t="s">
        <v>8293</v>
      </c>
    </row>
    <row r="1174" spans="1:20" ht="28.55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9">
        <f t="shared" si="91"/>
        <v>41871.682314814818</v>
      </c>
      <c r="L1174">
        <v>1405959752</v>
      </c>
      <c r="M1174" s="9">
        <f t="shared" si="92"/>
        <v>41841.682314814818</v>
      </c>
      <c r="N1174" s="13">
        <f t="shared" si="93"/>
        <v>30</v>
      </c>
      <c r="O1174" t="b">
        <v>0</v>
      </c>
      <c r="P1174">
        <v>0</v>
      </c>
      <c r="Q1174" s="8">
        <f t="shared" si="94"/>
        <v>0</v>
      </c>
      <c r="R1174" t="b">
        <v>0</v>
      </c>
      <c r="S1174" t="s">
        <v>8292</v>
      </c>
      <c r="T1174" t="s">
        <v>8293</v>
      </c>
    </row>
    <row r="1175" spans="1:20" ht="42.8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9">
        <f t="shared" si="91"/>
        <v>42219.185844907406</v>
      </c>
      <c r="L1175">
        <v>1435552057</v>
      </c>
      <c r="M1175" s="9">
        <f t="shared" si="92"/>
        <v>42184.185844907406</v>
      </c>
      <c r="N1175" s="13">
        <f t="shared" si="93"/>
        <v>35</v>
      </c>
      <c r="O1175" t="b">
        <v>0</v>
      </c>
      <c r="P1175">
        <v>1</v>
      </c>
      <c r="Q1175" s="8">
        <f t="shared" si="94"/>
        <v>30</v>
      </c>
      <c r="R1175" t="b">
        <v>0</v>
      </c>
      <c r="S1175" t="s">
        <v>8292</v>
      </c>
      <c r="T1175" t="s">
        <v>8293</v>
      </c>
    </row>
    <row r="1176" spans="1:20" ht="42.8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9">
        <f t="shared" si="91"/>
        <v>42498.84174768519</v>
      </c>
      <c r="L1176">
        <v>1460146327</v>
      </c>
      <c r="M1176" s="9">
        <f t="shared" si="92"/>
        <v>42468.84174768519</v>
      </c>
      <c r="N1176" s="13">
        <f t="shared" si="93"/>
        <v>30</v>
      </c>
      <c r="O1176" t="b">
        <v>0</v>
      </c>
      <c r="P1176">
        <v>19</v>
      </c>
      <c r="Q1176" s="8">
        <f t="shared" si="94"/>
        <v>46.63</v>
      </c>
      <c r="R1176" t="b">
        <v>0</v>
      </c>
      <c r="S1176" t="s">
        <v>8292</v>
      </c>
      <c r="T1176" t="s">
        <v>8293</v>
      </c>
    </row>
    <row r="1177" spans="1:20" ht="42.8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9">
        <f t="shared" si="91"/>
        <v>42200.728460648148</v>
      </c>
      <c r="L1177">
        <v>1434389339</v>
      </c>
      <c r="M1177" s="9">
        <f t="shared" si="92"/>
        <v>42170.728460648148</v>
      </c>
      <c r="N1177" s="13">
        <f t="shared" si="93"/>
        <v>30</v>
      </c>
      <c r="O1177" t="b">
        <v>0</v>
      </c>
      <c r="P1177">
        <v>9</v>
      </c>
      <c r="Q1177" s="8">
        <f t="shared" si="94"/>
        <v>65</v>
      </c>
      <c r="R1177" t="b">
        <v>0</v>
      </c>
      <c r="S1177" t="s">
        <v>8292</v>
      </c>
      <c r="T1177" t="s">
        <v>8293</v>
      </c>
    </row>
    <row r="1178" spans="1:20" ht="57.1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9">
        <f t="shared" si="91"/>
        <v>42800.541666666672</v>
      </c>
      <c r="L1178">
        <v>1484094498</v>
      </c>
      <c r="M1178" s="9">
        <f t="shared" si="92"/>
        <v>42746.019652777773</v>
      </c>
      <c r="N1178" s="13">
        <f t="shared" si="93"/>
        <v>55</v>
      </c>
      <c r="O1178" t="b">
        <v>0</v>
      </c>
      <c r="P1178">
        <v>1</v>
      </c>
      <c r="Q1178" s="8">
        <f t="shared" si="94"/>
        <v>10</v>
      </c>
      <c r="R1178" t="b">
        <v>0</v>
      </c>
      <c r="S1178" t="s">
        <v>8292</v>
      </c>
      <c r="T1178" t="s">
        <v>8293</v>
      </c>
    </row>
    <row r="1179" spans="1:20" ht="42.8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9">
        <f t="shared" si="91"/>
        <v>41927.660833333335</v>
      </c>
      <c r="L1179">
        <v>1410796296</v>
      </c>
      <c r="M1179" s="9">
        <f t="shared" si="92"/>
        <v>41897.660833333335</v>
      </c>
      <c r="N1179" s="13">
        <f t="shared" si="93"/>
        <v>30</v>
      </c>
      <c r="O1179" t="b">
        <v>0</v>
      </c>
      <c r="P1179">
        <v>0</v>
      </c>
      <c r="Q1179" s="8">
        <f t="shared" si="94"/>
        <v>0</v>
      </c>
      <c r="R1179" t="b">
        <v>0</v>
      </c>
      <c r="S1179" t="s">
        <v>8292</v>
      </c>
      <c r="T1179" t="s">
        <v>8293</v>
      </c>
    </row>
    <row r="1180" spans="1:20" ht="42.8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9">
        <f t="shared" si="91"/>
        <v>41867.905694444446</v>
      </c>
      <c r="L1180">
        <v>1405633452</v>
      </c>
      <c r="M1180" s="9">
        <f t="shared" si="92"/>
        <v>41837.905694444446</v>
      </c>
      <c r="N1180" s="13">
        <f t="shared" si="93"/>
        <v>30</v>
      </c>
      <c r="O1180" t="b">
        <v>0</v>
      </c>
      <c r="P1180">
        <v>1</v>
      </c>
      <c r="Q1180" s="8">
        <f t="shared" si="94"/>
        <v>5</v>
      </c>
      <c r="R1180" t="b">
        <v>0</v>
      </c>
      <c r="S1180" t="s">
        <v>8292</v>
      </c>
      <c r="T1180" t="s">
        <v>8293</v>
      </c>
    </row>
    <row r="1181" spans="1:20" ht="42.8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9">
        <f t="shared" si="91"/>
        <v>42305.720219907409</v>
      </c>
      <c r="L1181">
        <v>1443460627</v>
      </c>
      <c r="M1181" s="9">
        <f t="shared" si="92"/>
        <v>42275.720219907409</v>
      </c>
      <c r="N1181" s="13">
        <f t="shared" si="93"/>
        <v>30</v>
      </c>
      <c r="O1181" t="b">
        <v>0</v>
      </c>
      <c r="P1181">
        <v>5</v>
      </c>
      <c r="Q1181" s="8">
        <f t="shared" si="94"/>
        <v>640</v>
      </c>
      <c r="R1181" t="b">
        <v>0</v>
      </c>
      <c r="S1181" t="s">
        <v>8292</v>
      </c>
      <c r="T1181" t="s">
        <v>8293</v>
      </c>
    </row>
    <row r="1182" spans="1:20" ht="42.8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9">
        <f t="shared" si="91"/>
        <v>41818.806875000002</v>
      </c>
      <c r="L1182">
        <v>1400786514</v>
      </c>
      <c r="M1182" s="9">
        <f t="shared" si="92"/>
        <v>41781.806875000002</v>
      </c>
      <c r="N1182" s="13">
        <f t="shared" si="93"/>
        <v>37</v>
      </c>
      <c r="O1182" t="b">
        <v>0</v>
      </c>
      <c r="P1182">
        <v>85</v>
      </c>
      <c r="Q1182" s="8">
        <f t="shared" si="94"/>
        <v>69.12</v>
      </c>
      <c r="R1182" t="b">
        <v>0</v>
      </c>
      <c r="S1182" t="s">
        <v>8292</v>
      </c>
      <c r="T1182" t="s">
        <v>8293</v>
      </c>
    </row>
    <row r="1183" spans="1:20" ht="28.55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9">
        <f t="shared" si="91"/>
        <v>42064.339363425926</v>
      </c>
      <c r="L1183">
        <v>1422605321</v>
      </c>
      <c r="M1183" s="9">
        <f t="shared" si="92"/>
        <v>42034.339363425926</v>
      </c>
      <c r="N1183" s="13">
        <f t="shared" si="93"/>
        <v>30</v>
      </c>
      <c r="O1183" t="b">
        <v>0</v>
      </c>
      <c r="P1183">
        <v>3</v>
      </c>
      <c r="Q1183" s="8">
        <f t="shared" si="94"/>
        <v>1.33</v>
      </c>
      <c r="R1183" t="b">
        <v>0</v>
      </c>
      <c r="S1183" t="s">
        <v>8292</v>
      </c>
      <c r="T1183" t="s">
        <v>8293</v>
      </c>
    </row>
    <row r="1184" spans="1:20" ht="57.1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9">
        <f t="shared" si="91"/>
        <v>42747.695833333331</v>
      </c>
      <c r="L1184">
        <v>1482609088</v>
      </c>
      <c r="M1184" s="9">
        <f t="shared" si="92"/>
        <v>42728.827407407407</v>
      </c>
      <c r="N1184" s="13">
        <f t="shared" si="93"/>
        <v>19</v>
      </c>
      <c r="O1184" t="b">
        <v>0</v>
      </c>
      <c r="P1184">
        <v>4</v>
      </c>
      <c r="Q1184" s="8">
        <f t="shared" si="94"/>
        <v>10.5</v>
      </c>
      <c r="R1184" t="b">
        <v>0</v>
      </c>
      <c r="S1184" t="s">
        <v>8292</v>
      </c>
      <c r="T1184" t="s">
        <v>8293</v>
      </c>
    </row>
    <row r="1185" spans="1:20" ht="42.8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9">
        <f t="shared" si="91"/>
        <v>42676.165972222225</v>
      </c>
      <c r="L1185">
        <v>1476391223</v>
      </c>
      <c r="M1185" s="9">
        <f t="shared" si="92"/>
        <v>42656.86137731481</v>
      </c>
      <c r="N1185" s="13">
        <f t="shared" si="93"/>
        <v>19</v>
      </c>
      <c r="O1185" t="b">
        <v>0</v>
      </c>
      <c r="P1185">
        <v>3</v>
      </c>
      <c r="Q1185" s="8">
        <f t="shared" si="94"/>
        <v>33.33</v>
      </c>
      <c r="R1185" t="b">
        <v>0</v>
      </c>
      <c r="S1185" t="s">
        <v>8292</v>
      </c>
      <c r="T1185" t="s">
        <v>8293</v>
      </c>
    </row>
    <row r="1186" spans="1:20" ht="42.8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9">
        <f t="shared" si="91"/>
        <v>42772.599664351852</v>
      </c>
      <c r="L1186">
        <v>1483712611</v>
      </c>
      <c r="M1186" s="9">
        <f t="shared" si="92"/>
        <v>42741.599664351852</v>
      </c>
      <c r="N1186" s="13">
        <f t="shared" si="93"/>
        <v>31</v>
      </c>
      <c r="O1186" t="b">
        <v>0</v>
      </c>
      <c r="P1186">
        <v>375</v>
      </c>
      <c r="Q1186" s="8">
        <f t="shared" si="94"/>
        <v>61.56</v>
      </c>
      <c r="R1186" t="b">
        <v>1</v>
      </c>
      <c r="S1186" t="s">
        <v>8294</v>
      </c>
      <c r="T1186" t="s">
        <v>8295</v>
      </c>
    </row>
    <row r="1187" spans="1:20" ht="57.1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9">
        <f t="shared" si="91"/>
        <v>42163.166666666672</v>
      </c>
      <c r="L1187">
        <v>1430945149</v>
      </c>
      <c r="M1187" s="9">
        <f t="shared" si="92"/>
        <v>42130.865150462967</v>
      </c>
      <c r="N1187" s="13">
        <f t="shared" si="93"/>
        <v>32</v>
      </c>
      <c r="O1187" t="b">
        <v>0</v>
      </c>
      <c r="P1187">
        <v>111</v>
      </c>
      <c r="Q1187" s="8">
        <f t="shared" si="94"/>
        <v>118.74</v>
      </c>
      <c r="R1187" t="b">
        <v>1</v>
      </c>
      <c r="S1187" t="s">
        <v>8294</v>
      </c>
      <c r="T1187" t="s">
        <v>8295</v>
      </c>
    </row>
    <row r="1188" spans="1:20" ht="42.8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9">
        <f t="shared" si="91"/>
        <v>42156.945833333331</v>
      </c>
      <c r="L1188">
        <v>1430340195</v>
      </c>
      <c r="M1188" s="9">
        <f t="shared" si="92"/>
        <v>42123.86336805555</v>
      </c>
      <c r="N1188" s="13">
        <f t="shared" si="93"/>
        <v>33</v>
      </c>
      <c r="O1188" t="b">
        <v>0</v>
      </c>
      <c r="P1188">
        <v>123</v>
      </c>
      <c r="Q1188" s="8">
        <f t="shared" si="94"/>
        <v>65.08</v>
      </c>
      <c r="R1188" t="b">
        <v>1</v>
      </c>
      <c r="S1188" t="s">
        <v>8294</v>
      </c>
      <c r="T1188" t="s">
        <v>8295</v>
      </c>
    </row>
    <row r="1189" spans="1:20" ht="42.8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9">
        <f t="shared" si="91"/>
        <v>42141.75</v>
      </c>
      <c r="L1189">
        <v>1429133323</v>
      </c>
      <c r="M1189" s="9">
        <f t="shared" si="92"/>
        <v>42109.894942129627</v>
      </c>
      <c r="N1189" s="13">
        <f t="shared" si="93"/>
        <v>32</v>
      </c>
      <c r="O1189" t="b">
        <v>0</v>
      </c>
      <c r="P1189">
        <v>70</v>
      </c>
      <c r="Q1189" s="8">
        <f t="shared" si="94"/>
        <v>130.16</v>
      </c>
      <c r="R1189" t="b">
        <v>1</v>
      </c>
      <c r="S1189" t="s">
        <v>8294</v>
      </c>
      <c r="T1189" t="s">
        <v>8295</v>
      </c>
    </row>
    <row r="1190" spans="1:20" ht="42.8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9">
        <f t="shared" si="91"/>
        <v>42732.700694444444</v>
      </c>
      <c r="L1190">
        <v>1481129340</v>
      </c>
      <c r="M1190" s="9">
        <f t="shared" si="92"/>
        <v>42711.700694444444</v>
      </c>
      <c r="N1190" s="13">
        <f t="shared" si="93"/>
        <v>21</v>
      </c>
      <c r="O1190" t="b">
        <v>0</v>
      </c>
      <c r="P1190">
        <v>85</v>
      </c>
      <c r="Q1190" s="8">
        <f t="shared" si="94"/>
        <v>37.78</v>
      </c>
      <c r="R1190" t="b">
        <v>1</v>
      </c>
      <c r="S1190" t="s">
        <v>8294</v>
      </c>
      <c r="T1190" t="s">
        <v>8295</v>
      </c>
    </row>
    <row r="1191" spans="1:20" ht="42.8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9">
        <f t="shared" si="91"/>
        <v>42550.979108796295</v>
      </c>
      <c r="L1191">
        <v>1465428595</v>
      </c>
      <c r="M1191" s="9">
        <f t="shared" si="92"/>
        <v>42529.979108796295</v>
      </c>
      <c r="N1191" s="13">
        <f t="shared" si="93"/>
        <v>21</v>
      </c>
      <c r="O1191" t="b">
        <v>0</v>
      </c>
      <c r="P1191">
        <v>86</v>
      </c>
      <c r="Q1191" s="8">
        <f t="shared" si="94"/>
        <v>112.79</v>
      </c>
      <c r="R1191" t="b">
        <v>1</v>
      </c>
      <c r="S1191" t="s">
        <v>8294</v>
      </c>
      <c r="T1191" t="s">
        <v>8295</v>
      </c>
    </row>
    <row r="1192" spans="1:20" ht="28.5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9">
        <f t="shared" si="91"/>
        <v>41882.665798611109</v>
      </c>
      <c r="L1192">
        <v>1406908725</v>
      </c>
      <c r="M1192" s="9">
        <f t="shared" si="92"/>
        <v>41852.665798611109</v>
      </c>
      <c r="N1192" s="13">
        <f t="shared" si="93"/>
        <v>30</v>
      </c>
      <c r="O1192" t="b">
        <v>0</v>
      </c>
      <c r="P1192">
        <v>13</v>
      </c>
      <c r="Q1192" s="8">
        <f t="shared" si="94"/>
        <v>51.92</v>
      </c>
      <c r="R1192" t="b">
        <v>1</v>
      </c>
      <c r="S1192" t="s">
        <v>8294</v>
      </c>
      <c r="T1192" t="s">
        <v>8295</v>
      </c>
    </row>
    <row r="1193" spans="1:20" ht="42.8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9">
        <f t="shared" si="91"/>
        <v>42449.562037037031</v>
      </c>
      <c r="L1193">
        <v>1455892160</v>
      </c>
      <c r="M1193" s="9">
        <f t="shared" si="92"/>
        <v>42419.603703703702</v>
      </c>
      <c r="N1193" s="13">
        <f t="shared" si="93"/>
        <v>30</v>
      </c>
      <c r="O1193" t="b">
        <v>0</v>
      </c>
      <c r="P1193">
        <v>33</v>
      </c>
      <c r="Q1193" s="8">
        <f t="shared" si="94"/>
        <v>89.24</v>
      </c>
      <c r="R1193" t="b">
        <v>1</v>
      </c>
      <c r="S1193" t="s">
        <v>8294</v>
      </c>
      <c r="T1193" t="s">
        <v>8295</v>
      </c>
    </row>
    <row r="1194" spans="1:20" ht="28.55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9">
        <f t="shared" si="91"/>
        <v>42777.506689814814</v>
      </c>
      <c r="L1194">
        <v>1484222978</v>
      </c>
      <c r="M1194" s="9">
        <f t="shared" si="92"/>
        <v>42747.506689814814</v>
      </c>
      <c r="N1194" s="13">
        <f t="shared" si="93"/>
        <v>30</v>
      </c>
      <c r="O1194" t="b">
        <v>0</v>
      </c>
      <c r="P1194">
        <v>15</v>
      </c>
      <c r="Q1194" s="8">
        <f t="shared" si="94"/>
        <v>19.329999999999998</v>
      </c>
      <c r="R1194" t="b">
        <v>1</v>
      </c>
      <c r="S1194" t="s">
        <v>8294</v>
      </c>
      <c r="T1194" t="s">
        <v>8295</v>
      </c>
    </row>
    <row r="1195" spans="1:20" ht="57.1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9">
        <f t="shared" si="91"/>
        <v>42469.734409722223</v>
      </c>
      <c r="L1195">
        <v>1455043053</v>
      </c>
      <c r="M1195" s="9">
        <f t="shared" si="92"/>
        <v>42409.776076388895</v>
      </c>
      <c r="N1195" s="13">
        <f t="shared" si="93"/>
        <v>60</v>
      </c>
      <c r="O1195" t="b">
        <v>0</v>
      </c>
      <c r="P1195">
        <v>273</v>
      </c>
      <c r="Q1195" s="8">
        <f t="shared" si="94"/>
        <v>79.97</v>
      </c>
      <c r="R1195" t="b">
        <v>1</v>
      </c>
      <c r="S1195" t="s">
        <v>8294</v>
      </c>
      <c r="T1195" t="s">
        <v>8295</v>
      </c>
    </row>
    <row r="1196" spans="1:20" ht="42.8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9">
        <f t="shared" si="91"/>
        <v>42102.488182870366</v>
      </c>
      <c r="L1196">
        <v>1425901379</v>
      </c>
      <c r="M1196" s="9">
        <f t="shared" si="92"/>
        <v>42072.488182870366</v>
      </c>
      <c r="N1196" s="13">
        <f t="shared" si="93"/>
        <v>30</v>
      </c>
      <c r="O1196" t="b">
        <v>0</v>
      </c>
      <c r="P1196">
        <v>714</v>
      </c>
      <c r="Q1196" s="8">
        <f t="shared" si="94"/>
        <v>56.41</v>
      </c>
      <c r="R1196" t="b">
        <v>1</v>
      </c>
      <c r="S1196" t="s">
        <v>8294</v>
      </c>
      <c r="T1196" t="s">
        <v>8295</v>
      </c>
    </row>
    <row r="1197" spans="1:20" ht="57.1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9">
        <f t="shared" si="91"/>
        <v>42358.375</v>
      </c>
      <c r="L1197">
        <v>1445415653</v>
      </c>
      <c r="M1197" s="9">
        <f t="shared" si="92"/>
        <v>42298.34783564815</v>
      </c>
      <c r="N1197" s="13">
        <f t="shared" si="93"/>
        <v>60</v>
      </c>
      <c r="O1197" t="b">
        <v>0</v>
      </c>
      <c r="P1197">
        <v>170</v>
      </c>
      <c r="Q1197" s="8">
        <f t="shared" si="94"/>
        <v>79.41</v>
      </c>
      <c r="R1197" t="b">
        <v>1</v>
      </c>
      <c r="S1197" t="s">
        <v>8294</v>
      </c>
      <c r="T1197" t="s">
        <v>8295</v>
      </c>
    </row>
    <row r="1198" spans="1:20" ht="28.55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9">
        <f t="shared" si="91"/>
        <v>42356.818738425922</v>
      </c>
      <c r="L1198">
        <v>1447875539</v>
      </c>
      <c r="M1198" s="9">
        <f t="shared" si="92"/>
        <v>42326.818738425922</v>
      </c>
      <c r="N1198" s="13">
        <f t="shared" si="93"/>
        <v>30</v>
      </c>
      <c r="O1198" t="b">
        <v>0</v>
      </c>
      <c r="P1198">
        <v>512</v>
      </c>
      <c r="Q1198" s="8">
        <f t="shared" si="94"/>
        <v>76.44</v>
      </c>
      <c r="R1198" t="b">
        <v>1</v>
      </c>
      <c r="S1198" t="s">
        <v>8294</v>
      </c>
      <c r="T1198" t="s">
        <v>8295</v>
      </c>
    </row>
    <row r="1199" spans="1:20" ht="57.1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9">
        <f t="shared" si="91"/>
        <v>42534.249305555553</v>
      </c>
      <c r="L1199">
        <v>1463155034</v>
      </c>
      <c r="M1199" s="9">
        <f t="shared" si="92"/>
        <v>42503.66474537037</v>
      </c>
      <c r="N1199" s="13">
        <f t="shared" si="93"/>
        <v>31</v>
      </c>
      <c r="O1199" t="b">
        <v>0</v>
      </c>
      <c r="P1199">
        <v>314</v>
      </c>
      <c r="Q1199" s="8">
        <f t="shared" si="94"/>
        <v>121</v>
      </c>
      <c r="R1199" t="b">
        <v>1</v>
      </c>
      <c r="S1199" t="s">
        <v>8294</v>
      </c>
      <c r="T1199" t="s">
        <v>8295</v>
      </c>
    </row>
    <row r="1200" spans="1:20" ht="42.8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9">
        <f t="shared" si="91"/>
        <v>42369.125</v>
      </c>
      <c r="L1200">
        <v>1448463086</v>
      </c>
      <c r="M1200" s="9">
        <f t="shared" si="92"/>
        <v>42333.619050925925</v>
      </c>
      <c r="N1200" s="13">
        <f t="shared" si="93"/>
        <v>36</v>
      </c>
      <c r="O1200" t="b">
        <v>0</v>
      </c>
      <c r="P1200">
        <v>167</v>
      </c>
      <c r="Q1200" s="8">
        <f t="shared" si="94"/>
        <v>54.62</v>
      </c>
      <c r="R1200" t="b">
        <v>1</v>
      </c>
      <c r="S1200" t="s">
        <v>8294</v>
      </c>
      <c r="T1200" t="s">
        <v>8295</v>
      </c>
    </row>
    <row r="1201" spans="1:20" ht="42.8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9">
        <f t="shared" si="91"/>
        <v>42193.770833333328</v>
      </c>
      <c r="L1201">
        <v>1433615400</v>
      </c>
      <c r="M1201" s="9">
        <f t="shared" si="92"/>
        <v>42161.770833333328</v>
      </c>
      <c r="N1201" s="13">
        <f t="shared" si="93"/>
        <v>32</v>
      </c>
      <c r="O1201" t="b">
        <v>0</v>
      </c>
      <c r="P1201">
        <v>9</v>
      </c>
      <c r="Q1201" s="8">
        <f t="shared" si="94"/>
        <v>299.22000000000003</v>
      </c>
      <c r="R1201" t="b">
        <v>1</v>
      </c>
      <c r="S1201" t="s">
        <v>8294</v>
      </c>
      <c r="T1201" t="s">
        <v>8295</v>
      </c>
    </row>
    <row r="1202" spans="1:20" ht="42.8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9">
        <f t="shared" si="91"/>
        <v>42110.477500000001</v>
      </c>
      <c r="L1202">
        <v>1427369256</v>
      </c>
      <c r="M1202" s="9">
        <f t="shared" si="92"/>
        <v>42089.477500000001</v>
      </c>
      <c r="N1202" s="13">
        <f t="shared" si="93"/>
        <v>21</v>
      </c>
      <c r="O1202" t="b">
        <v>0</v>
      </c>
      <c r="P1202">
        <v>103</v>
      </c>
      <c r="Q1202" s="8">
        <f t="shared" si="94"/>
        <v>58.53</v>
      </c>
      <c r="R1202" t="b">
        <v>1</v>
      </c>
      <c r="S1202" t="s">
        <v>8294</v>
      </c>
      <c r="T1202" t="s">
        <v>8295</v>
      </c>
    </row>
    <row r="1203" spans="1:20" ht="42.8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9">
        <f t="shared" si="91"/>
        <v>42566.60701388889</v>
      </c>
      <c r="L1203">
        <v>1466001246</v>
      </c>
      <c r="M1203" s="9">
        <f t="shared" si="92"/>
        <v>42536.60701388889</v>
      </c>
      <c r="N1203" s="13">
        <f t="shared" si="93"/>
        <v>30</v>
      </c>
      <c r="O1203" t="b">
        <v>0</v>
      </c>
      <c r="P1203">
        <v>111</v>
      </c>
      <c r="Q1203" s="8">
        <f t="shared" si="94"/>
        <v>55.37</v>
      </c>
      <c r="R1203" t="b">
        <v>1</v>
      </c>
      <c r="S1203" t="s">
        <v>8294</v>
      </c>
      <c r="T1203" t="s">
        <v>8295</v>
      </c>
    </row>
    <row r="1204" spans="1:20" ht="42.8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9">
        <f t="shared" si="91"/>
        <v>42182.288819444439</v>
      </c>
      <c r="L1204">
        <v>1432796154</v>
      </c>
      <c r="M1204" s="9">
        <f t="shared" si="92"/>
        <v>42152.288819444439</v>
      </c>
      <c r="N1204" s="13">
        <f t="shared" si="93"/>
        <v>30</v>
      </c>
      <c r="O1204" t="b">
        <v>0</v>
      </c>
      <c r="P1204">
        <v>271</v>
      </c>
      <c r="Q1204" s="8">
        <f t="shared" si="94"/>
        <v>183.8</v>
      </c>
      <c r="R1204" t="b">
        <v>1</v>
      </c>
      <c r="S1204" t="s">
        <v>8294</v>
      </c>
      <c r="T1204" t="s">
        <v>8295</v>
      </c>
    </row>
    <row r="1205" spans="1:20" ht="42.8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9">
        <f t="shared" si="91"/>
        <v>42155.614895833336</v>
      </c>
      <c r="L1205">
        <v>1430491527</v>
      </c>
      <c r="M1205" s="9">
        <f t="shared" si="92"/>
        <v>42125.614895833336</v>
      </c>
      <c r="N1205" s="13">
        <f t="shared" si="93"/>
        <v>30</v>
      </c>
      <c r="O1205" t="b">
        <v>0</v>
      </c>
      <c r="P1205">
        <v>101</v>
      </c>
      <c r="Q1205" s="8">
        <f t="shared" si="94"/>
        <v>165.35</v>
      </c>
      <c r="R1205" t="b">
        <v>1</v>
      </c>
      <c r="S1205" t="s">
        <v>8294</v>
      </c>
      <c r="T1205" t="s">
        <v>8295</v>
      </c>
    </row>
    <row r="1206" spans="1:20" ht="42.8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9">
        <f t="shared" si="91"/>
        <v>42342.208333333328</v>
      </c>
      <c r="L1206">
        <v>1445363833</v>
      </c>
      <c r="M1206" s="9">
        <f t="shared" si="92"/>
        <v>42297.748067129629</v>
      </c>
      <c r="N1206" s="13">
        <f t="shared" si="93"/>
        <v>44</v>
      </c>
      <c r="O1206" t="b">
        <v>0</v>
      </c>
      <c r="P1206">
        <v>57</v>
      </c>
      <c r="Q1206" s="8">
        <f t="shared" si="94"/>
        <v>234.79</v>
      </c>
      <c r="R1206" t="b">
        <v>1</v>
      </c>
      <c r="S1206" t="s">
        <v>8294</v>
      </c>
      <c r="T1206" t="s">
        <v>8295</v>
      </c>
    </row>
    <row r="1207" spans="1:20" ht="42.8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9">
        <f t="shared" si="91"/>
        <v>42168.506377314814</v>
      </c>
      <c r="L1207">
        <v>1431605351</v>
      </c>
      <c r="M1207" s="9">
        <f t="shared" si="92"/>
        <v>42138.506377314814</v>
      </c>
      <c r="N1207" s="13">
        <f t="shared" si="93"/>
        <v>30</v>
      </c>
      <c r="O1207" t="b">
        <v>0</v>
      </c>
      <c r="P1207">
        <v>62</v>
      </c>
      <c r="Q1207" s="8">
        <f t="shared" si="94"/>
        <v>211.48</v>
      </c>
      <c r="R1207" t="b">
        <v>1</v>
      </c>
      <c r="S1207" t="s">
        <v>8294</v>
      </c>
      <c r="T1207" t="s">
        <v>8295</v>
      </c>
    </row>
    <row r="1208" spans="1:20" ht="42.8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9">
        <f t="shared" si="91"/>
        <v>42805.561805555553</v>
      </c>
      <c r="L1208">
        <v>1486406253</v>
      </c>
      <c r="M1208" s="9">
        <f t="shared" si="92"/>
        <v>42772.776076388895</v>
      </c>
      <c r="N1208" s="13">
        <f t="shared" si="93"/>
        <v>33</v>
      </c>
      <c r="O1208" t="b">
        <v>0</v>
      </c>
      <c r="P1208">
        <v>32</v>
      </c>
      <c r="Q1208" s="8">
        <f t="shared" si="94"/>
        <v>32.340000000000003</v>
      </c>
      <c r="R1208" t="b">
        <v>1</v>
      </c>
      <c r="S1208" t="s">
        <v>8294</v>
      </c>
      <c r="T1208" t="s">
        <v>8295</v>
      </c>
    </row>
    <row r="1209" spans="1:20" ht="28.55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9">
        <f t="shared" si="91"/>
        <v>42460.416666666672</v>
      </c>
      <c r="L1209">
        <v>1456827573</v>
      </c>
      <c r="M1209" s="9">
        <f t="shared" si="92"/>
        <v>42430.430243055554</v>
      </c>
      <c r="N1209" s="13">
        <f t="shared" si="93"/>
        <v>30</v>
      </c>
      <c r="O1209" t="b">
        <v>0</v>
      </c>
      <c r="P1209">
        <v>141</v>
      </c>
      <c r="Q1209" s="8">
        <f t="shared" si="94"/>
        <v>123.38</v>
      </c>
      <c r="R1209" t="b">
        <v>1</v>
      </c>
      <c r="S1209" t="s">
        <v>8294</v>
      </c>
      <c r="T1209" t="s">
        <v>8295</v>
      </c>
    </row>
    <row r="1210" spans="1:20" ht="42.8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9">
        <f t="shared" si="91"/>
        <v>42453.667407407411</v>
      </c>
      <c r="L1210">
        <v>1456246864</v>
      </c>
      <c r="M1210" s="9">
        <f t="shared" si="92"/>
        <v>42423.709074074075</v>
      </c>
      <c r="N1210" s="13">
        <f t="shared" si="93"/>
        <v>30</v>
      </c>
      <c r="O1210" t="b">
        <v>0</v>
      </c>
      <c r="P1210">
        <v>75</v>
      </c>
      <c r="Q1210" s="8">
        <f t="shared" si="94"/>
        <v>207.07</v>
      </c>
      <c r="R1210" t="b">
        <v>1</v>
      </c>
      <c r="S1210" t="s">
        <v>8294</v>
      </c>
      <c r="T1210" t="s">
        <v>8295</v>
      </c>
    </row>
    <row r="1211" spans="1:20" ht="42.8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9">
        <f t="shared" si="91"/>
        <v>42791.846122685187</v>
      </c>
      <c r="L1211">
        <v>1485461905</v>
      </c>
      <c r="M1211" s="9">
        <f t="shared" si="92"/>
        <v>42761.846122685187</v>
      </c>
      <c r="N1211" s="13">
        <f t="shared" si="93"/>
        <v>30</v>
      </c>
      <c r="O1211" t="b">
        <v>0</v>
      </c>
      <c r="P1211">
        <v>46</v>
      </c>
      <c r="Q1211" s="8">
        <f t="shared" si="94"/>
        <v>138.26</v>
      </c>
      <c r="R1211" t="b">
        <v>1</v>
      </c>
      <c r="S1211" t="s">
        <v>8294</v>
      </c>
      <c r="T1211" t="s">
        <v>8295</v>
      </c>
    </row>
    <row r="1212" spans="1:20" ht="28.55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9">
        <f t="shared" si="91"/>
        <v>42155.875</v>
      </c>
      <c r="L1212">
        <v>1431124572</v>
      </c>
      <c r="M1212" s="9">
        <f t="shared" si="92"/>
        <v>42132.941805555558</v>
      </c>
      <c r="N1212" s="13">
        <f t="shared" si="93"/>
        <v>23</v>
      </c>
      <c r="O1212" t="b">
        <v>0</v>
      </c>
      <c r="P1212">
        <v>103</v>
      </c>
      <c r="Q1212" s="8">
        <f t="shared" si="94"/>
        <v>493.82</v>
      </c>
      <c r="R1212" t="b">
        <v>1</v>
      </c>
      <c r="S1212" t="s">
        <v>8294</v>
      </c>
      <c r="T1212" t="s">
        <v>8295</v>
      </c>
    </row>
    <row r="1213" spans="1:20" ht="42.8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9">
        <f t="shared" si="91"/>
        <v>42530.866446759261</v>
      </c>
      <c r="L1213">
        <v>1464209261</v>
      </c>
      <c r="M1213" s="9">
        <f t="shared" si="92"/>
        <v>42515.866446759261</v>
      </c>
      <c r="N1213" s="13">
        <f t="shared" si="93"/>
        <v>15</v>
      </c>
      <c r="O1213" t="b">
        <v>0</v>
      </c>
      <c r="P1213">
        <v>6</v>
      </c>
      <c r="Q1213" s="8">
        <f t="shared" si="94"/>
        <v>168.5</v>
      </c>
      <c r="R1213" t="b">
        <v>1</v>
      </c>
      <c r="S1213" t="s">
        <v>8294</v>
      </c>
      <c r="T1213" t="s">
        <v>8295</v>
      </c>
    </row>
    <row r="1214" spans="1:20" ht="57.1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9">
        <f t="shared" si="91"/>
        <v>42335.041666666672</v>
      </c>
      <c r="L1214">
        <v>1447195695</v>
      </c>
      <c r="M1214" s="9">
        <f t="shared" si="92"/>
        <v>42318.950173611112</v>
      </c>
      <c r="N1214" s="13">
        <f t="shared" si="93"/>
        <v>16</v>
      </c>
      <c r="O1214" t="b">
        <v>0</v>
      </c>
      <c r="P1214">
        <v>83</v>
      </c>
      <c r="Q1214" s="8">
        <f t="shared" si="94"/>
        <v>38.869999999999997</v>
      </c>
      <c r="R1214" t="b">
        <v>1</v>
      </c>
      <c r="S1214" t="s">
        <v>8294</v>
      </c>
      <c r="T1214" t="s">
        <v>8295</v>
      </c>
    </row>
    <row r="1215" spans="1:20" ht="57.1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9">
        <f t="shared" si="91"/>
        <v>42766.755787037036</v>
      </c>
      <c r="L1215">
        <v>1482862100</v>
      </c>
      <c r="M1215" s="9">
        <f t="shared" si="92"/>
        <v>42731.755787037036</v>
      </c>
      <c r="N1215" s="13">
        <f t="shared" si="93"/>
        <v>35</v>
      </c>
      <c r="O1215" t="b">
        <v>0</v>
      </c>
      <c r="P1215">
        <v>108</v>
      </c>
      <c r="Q1215" s="8">
        <f t="shared" si="94"/>
        <v>61.53</v>
      </c>
      <c r="R1215" t="b">
        <v>1</v>
      </c>
      <c r="S1215" t="s">
        <v>8294</v>
      </c>
      <c r="T1215" t="s">
        <v>8295</v>
      </c>
    </row>
    <row r="1216" spans="1:20" ht="57.1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9">
        <f t="shared" si="91"/>
        <v>42164.840335648143</v>
      </c>
      <c r="L1216">
        <v>1428696605</v>
      </c>
      <c r="M1216" s="9">
        <f t="shared" si="92"/>
        <v>42104.840335648143</v>
      </c>
      <c r="N1216" s="13">
        <f t="shared" si="93"/>
        <v>60</v>
      </c>
      <c r="O1216" t="b">
        <v>0</v>
      </c>
      <c r="P1216">
        <v>25</v>
      </c>
      <c r="Q1216" s="8">
        <f t="shared" si="94"/>
        <v>105.44</v>
      </c>
      <c r="R1216" t="b">
        <v>1</v>
      </c>
      <c r="S1216" t="s">
        <v>8294</v>
      </c>
      <c r="T1216" t="s">
        <v>8295</v>
      </c>
    </row>
    <row r="1217" spans="1:20" ht="42.8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9">
        <f t="shared" si="91"/>
        <v>41789.923101851848</v>
      </c>
      <c r="L1217">
        <v>1398895756</v>
      </c>
      <c r="M1217" s="9">
        <f t="shared" si="92"/>
        <v>41759.923101851848</v>
      </c>
      <c r="N1217" s="13">
        <f t="shared" si="93"/>
        <v>30</v>
      </c>
      <c r="O1217" t="b">
        <v>0</v>
      </c>
      <c r="P1217">
        <v>549</v>
      </c>
      <c r="Q1217" s="8">
        <f t="shared" si="94"/>
        <v>71.59</v>
      </c>
      <c r="R1217" t="b">
        <v>1</v>
      </c>
      <c r="S1217" t="s">
        <v>8294</v>
      </c>
      <c r="T1217" t="s">
        <v>8295</v>
      </c>
    </row>
    <row r="1218" spans="1:20" ht="28.55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>
        <f t="shared" ref="F1218:F1281" si="95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9">
        <f t="shared" si="91"/>
        <v>42279.960416666669</v>
      </c>
      <c r="L1218">
        <v>1441032457</v>
      </c>
      <c r="M1218" s="9">
        <f t="shared" si="92"/>
        <v>42247.616400462968</v>
      </c>
      <c r="N1218" s="13">
        <f t="shared" si="93"/>
        <v>32</v>
      </c>
      <c r="O1218" t="b">
        <v>0</v>
      </c>
      <c r="P1218">
        <v>222</v>
      </c>
      <c r="Q1218" s="8">
        <f t="shared" si="94"/>
        <v>91.88</v>
      </c>
      <c r="R1218" t="b">
        <v>1</v>
      </c>
      <c r="S1218" t="s">
        <v>8294</v>
      </c>
      <c r="T1218" t="s">
        <v>8295</v>
      </c>
    </row>
    <row r="1219" spans="1:20" ht="42.8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>
        <f t="shared" si="95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9">
        <f t="shared" ref="K1219:K1282" si="96">(((J1219/60)/60)/24)+DATE(1970,1,1)</f>
        <v>42565.809490740736</v>
      </c>
      <c r="L1219">
        <v>1465932340</v>
      </c>
      <c r="M1219" s="9">
        <f t="shared" ref="M1219:M1282" si="97">(((L1219/60)/60)/24)+DATE(1970,1,1)</f>
        <v>42535.809490740736</v>
      </c>
      <c r="N1219" s="13">
        <f t="shared" ref="N1219:N1282" si="98">ROUND(K1219-M1219,0)</f>
        <v>30</v>
      </c>
      <c r="O1219" t="b">
        <v>0</v>
      </c>
      <c r="P1219">
        <v>183</v>
      </c>
      <c r="Q1219" s="8">
        <f t="shared" ref="Q1219:Q1282" si="99">IFERROR(ROUND(E1219/P1219,2),0)</f>
        <v>148.57</v>
      </c>
      <c r="R1219" t="b">
        <v>1</v>
      </c>
      <c r="S1219" t="s">
        <v>8294</v>
      </c>
      <c r="T1219" t="s">
        <v>8295</v>
      </c>
    </row>
    <row r="1220" spans="1:20" ht="42.8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9">
        <f t="shared" si="96"/>
        <v>42309.125</v>
      </c>
      <c r="L1220">
        <v>1443714800</v>
      </c>
      <c r="M1220" s="9">
        <f t="shared" si="97"/>
        <v>42278.662037037036</v>
      </c>
      <c r="N1220" s="13">
        <f t="shared" si="98"/>
        <v>30</v>
      </c>
      <c r="O1220" t="b">
        <v>0</v>
      </c>
      <c r="P1220">
        <v>89</v>
      </c>
      <c r="Q1220" s="8">
        <f t="shared" si="99"/>
        <v>174.21</v>
      </c>
      <c r="R1220" t="b">
        <v>1</v>
      </c>
      <c r="S1220" t="s">
        <v>8294</v>
      </c>
      <c r="T1220" t="s">
        <v>8295</v>
      </c>
    </row>
    <row r="1221" spans="1:20" ht="28.5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9">
        <f t="shared" si="96"/>
        <v>42663.461956018517</v>
      </c>
      <c r="L1221">
        <v>1474369513</v>
      </c>
      <c r="M1221" s="9">
        <f t="shared" si="97"/>
        <v>42633.461956018517</v>
      </c>
      <c r="N1221" s="13">
        <f t="shared" si="98"/>
        <v>30</v>
      </c>
      <c r="O1221" t="b">
        <v>0</v>
      </c>
      <c r="P1221">
        <v>253</v>
      </c>
      <c r="Q1221" s="8">
        <f t="shared" si="99"/>
        <v>102.86</v>
      </c>
      <c r="R1221" t="b">
        <v>1</v>
      </c>
      <c r="S1221" t="s">
        <v>8294</v>
      </c>
      <c r="T1221" t="s">
        <v>8295</v>
      </c>
    </row>
    <row r="1222" spans="1:20" ht="42.8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9">
        <f t="shared" si="96"/>
        <v>42241.628611111111</v>
      </c>
      <c r="L1222">
        <v>1437923112</v>
      </c>
      <c r="M1222" s="9">
        <f t="shared" si="97"/>
        <v>42211.628611111111</v>
      </c>
      <c r="N1222" s="13">
        <f t="shared" si="98"/>
        <v>30</v>
      </c>
      <c r="O1222" t="b">
        <v>0</v>
      </c>
      <c r="P1222">
        <v>140</v>
      </c>
      <c r="Q1222" s="8">
        <f t="shared" si="99"/>
        <v>111.18</v>
      </c>
      <c r="R1222" t="b">
        <v>1</v>
      </c>
      <c r="S1222" t="s">
        <v>8294</v>
      </c>
      <c r="T1222" t="s">
        <v>8295</v>
      </c>
    </row>
    <row r="1223" spans="1:20" ht="42.8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9">
        <f t="shared" si="96"/>
        <v>42708</v>
      </c>
      <c r="L1223">
        <v>1478431488</v>
      </c>
      <c r="M1223" s="9">
        <f t="shared" si="97"/>
        <v>42680.47555555556</v>
      </c>
      <c r="N1223" s="13">
        <f t="shared" si="98"/>
        <v>28</v>
      </c>
      <c r="O1223" t="b">
        <v>0</v>
      </c>
      <c r="P1223">
        <v>103</v>
      </c>
      <c r="Q1223" s="8">
        <f t="shared" si="99"/>
        <v>23.8</v>
      </c>
      <c r="R1223" t="b">
        <v>1</v>
      </c>
      <c r="S1223" t="s">
        <v>8294</v>
      </c>
      <c r="T1223" t="s">
        <v>8295</v>
      </c>
    </row>
    <row r="1224" spans="1:20" ht="28.55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9">
        <f t="shared" si="96"/>
        <v>42461.166666666672</v>
      </c>
      <c r="L1224">
        <v>1456852647</v>
      </c>
      <c r="M1224" s="9">
        <f t="shared" si="97"/>
        <v>42430.720451388886</v>
      </c>
      <c r="N1224" s="13">
        <f t="shared" si="98"/>
        <v>30</v>
      </c>
      <c r="O1224" t="b">
        <v>0</v>
      </c>
      <c r="P1224">
        <v>138</v>
      </c>
      <c r="Q1224" s="8">
        <f t="shared" si="99"/>
        <v>81.27</v>
      </c>
      <c r="R1224" t="b">
        <v>1</v>
      </c>
      <c r="S1224" t="s">
        <v>8294</v>
      </c>
      <c r="T1224" t="s">
        <v>8295</v>
      </c>
    </row>
    <row r="1225" spans="1:20" ht="42.8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9">
        <f t="shared" si="96"/>
        <v>42684.218854166669</v>
      </c>
      <c r="L1225">
        <v>1476159309</v>
      </c>
      <c r="M1225" s="9">
        <f t="shared" si="97"/>
        <v>42654.177187499998</v>
      </c>
      <c r="N1225" s="13">
        <f t="shared" si="98"/>
        <v>30</v>
      </c>
      <c r="O1225" t="b">
        <v>0</v>
      </c>
      <c r="P1225">
        <v>191</v>
      </c>
      <c r="Q1225" s="8">
        <f t="shared" si="99"/>
        <v>116.21</v>
      </c>
      <c r="R1225" t="b">
        <v>1</v>
      </c>
      <c r="S1225" t="s">
        <v>8294</v>
      </c>
      <c r="T1225" t="s">
        <v>8295</v>
      </c>
    </row>
    <row r="1226" spans="1:20" ht="28.55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9">
        <f t="shared" si="96"/>
        <v>41796.549791666665</v>
      </c>
      <c r="L1226">
        <v>1396876302</v>
      </c>
      <c r="M1226" s="9">
        <f t="shared" si="97"/>
        <v>41736.549791666665</v>
      </c>
      <c r="N1226" s="13">
        <f t="shared" si="98"/>
        <v>60</v>
      </c>
      <c r="O1226" t="b">
        <v>0</v>
      </c>
      <c r="P1226">
        <v>18</v>
      </c>
      <c r="Q1226" s="8">
        <f t="shared" si="99"/>
        <v>58.89</v>
      </c>
      <c r="R1226" t="b">
        <v>0</v>
      </c>
      <c r="S1226" t="s">
        <v>8281</v>
      </c>
      <c r="T1226" t="s">
        <v>8296</v>
      </c>
    </row>
    <row r="1227" spans="1:20" ht="42.8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9">
        <f t="shared" si="96"/>
        <v>41569.905995370369</v>
      </c>
      <c r="L1227">
        <v>1377294278</v>
      </c>
      <c r="M1227" s="9">
        <f t="shared" si="97"/>
        <v>41509.905995370369</v>
      </c>
      <c r="N1227" s="13">
        <f t="shared" si="98"/>
        <v>60</v>
      </c>
      <c r="O1227" t="b">
        <v>0</v>
      </c>
      <c r="P1227">
        <v>3</v>
      </c>
      <c r="Q1227" s="8">
        <f t="shared" si="99"/>
        <v>44</v>
      </c>
      <c r="R1227" t="b">
        <v>0</v>
      </c>
      <c r="S1227" t="s">
        <v>8281</v>
      </c>
      <c r="T1227" t="s">
        <v>8296</v>
      </c>
    </row>
    <row r="1228" spans="1:20" ht="42.8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9">
        <f t="shared" si="96"/>
        <v>41750.041666666664</v>
      </c>
      <c r="L1228">
        <v>1395089981</v>
      </c>
      <c r="M1228" s="9">
        <f t="shared" si="97"/>
        <v>41715.874780092592</v>
      </c>
      <c r="N1228" s="13">
        <f t="shared" si="98"/>
        <v>34</v>
      </c>
      <c r="O1228" t="b">
        <v>0</v>
      </c>
      <c r="P1228">
        <v>40</v>
      </c>
      <c r="Q1228" s="8">
        <f t="shared" si="99"/>
        <v>48.43</v>
      </c>
      <c r="R1228" t="b">
        <v>0</v>
      </c>
      <c r="S1228" t="s">
        <v>8281</v>
      </c>
      <c r="T1228" t="s">
        <v>8296</v>
      </c>
    </row>
    <row r="1229" spans="1:20" ht="42.8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9">
        <f t="shared" si="96"/>
        <v>41858.291666666664</v>
      </c>
      <c r="L1229">
        <v>1404770616</v>
      </c>
      <c r="M1229" s="9">
        <f t="shared" si="97"/>
        <v>41827.919166666667</v>
      </c>
      <c r="N1229" s="13">
        <f t="shared" si="98"/>
        <v>30</v>
      </c>
      <c r="O1229" t="b">
        <v>0</v>
      </c>
      <c r="P1229">
        <v>0</v>
      </c>
      <c r="Q1229" s="8">
        <f t="shared" si="99"/>
        <v>0</v>
      </c>
      <c r="R1229" t="b">
        <v>0</v>
      </c>
      <c r="S1229" t="s">
        <v>8281</v>
      </c>
      <c r="T1229" t="s">
        <v>8296</v>
      </c>
    </row>
    <row r="1230" spans="1:20" ht="42.8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9">
        <f t="shared" si="96"/>
        <v>40814.729259259257</v>
      </c>
      <c r="L1230">
        <v>1312047008</v>
      </c>
      <c r="M1230" s="9">
        <f t="shared" si="97"/>
        <v>40754.729259259257</v>
      </c>
      <c r="N1230" s="13">
        <f t="shared" si="98"/>
        <v>60</v>
      </c>
      <c r="O1230" t="b">
        <v>0</v>
      </c>
      <c r="P1230">
        <v>24</v>
      </c>
      <c r="Q1230" s="8">
        <f t="shared" si="99"/>
        <v>61.04</v>
      </c>
      <c r="R1230" t="b">
        <v>0</v>
      </c>
      <c r="S1230" t="s">
        <v>8281</v>
      </c>
      <c r="T1230" t="s">
        <v>8296</v>
      </c>
    </row>
    <row r="1231" spans="1:20" ht="42.8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9">
        <f t="shared" si="96"/>
        <v>41015.666666666664</v>
      </c>
      <c r="L1231">
        <v>1331982127</v>
      </c>
      <c r="M1231" s="9">
        <f t="shared" si="97"/>
        <v>40985.459803240738</v>
      </c>
      <c r="N1231" s="13">
        <f t="shared" si="98"/>
        <v>30</v>
      </c>
      <c r="O1231" t="b">
        <v>0</v>
      </c>
      <c r="P1231">
        <v>1</v>
      </c>
      <c r="Q1231" s="8">
        <f t="shared" si="99"/>
        <v>25</v>
      </c>
      <c r="R1231" t="b">
        <v>0</v>
      </c>
      <c r="S1231" t="s">
        <v>8281</v>
      </c>
      <c r="T1231" t="s">
        <v>8296</v>
      </c>
    </row>
    <row r="1232" spans="1:20" ht="42.8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9">
        <f t="shared" si="96"/>
        <v>40598.972569444442</v>
      </c>
      <c r="L1232">
        <v>1295997630</v>
      </c>
      <c r="M1232" s="9">
        <f t="shared" si="97"/>
        <v>40568.972569444442</v>
      </c>
      <c r="N1232" s="13">
        <f t="shared" si="98"/>
        <v>30</v>
      </c>
      <c r="O1232" t="b">
        <v>0</v>
      </c>
      <c r="P1232">
        <v>0</v>
      </c>
      <c r="Q1232" s="8">
        <f t="shared" si="99"/>
        <v>0</v>
      </c>
      <c r="R1232" t="b">
        <v>0</v>
      </c>
      <c r="S1232" t="s">
        <v>8281</v>
      </c>
      <c r="T1232" t="s">
        <v>8296</v>
      </c>
    </row>
    <row r="1233" spans="1:20" ht="42.8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9">
        <f t="shared" si="96"/>
        <v>42244.041666666672</v>
      </c>
      <c r="L1233">
        <v>1436394968</v>
      </c>
      <c r="M1233" s="9">
        <f t="shared" si="97"/>
        <v>42193.941759259258</v>
      </c>
      <c r="N1233" s="13">
        <f t="shared" si="98"/>
        <v>50</v>
      </c>
      <c r="O1233" t="b">
        <v>0</v>
      </c>
      <c r="P1233">
        <v>0</v>
      </c>
      <c r="Q1233" s="8">
        <f t="shared" si="99"/>
        <v>0</v>
      </c>
      <c r="R1233" t="b">
        <v>0</v>
      </c>
      <c r="S1233" t="s">
        <v>8281</v>
      </c>
      <c r="T1233" t="s">
        <v>8296</v>
      </c>
    </row>
    <row r="1234" spans="1:20" ht="42.8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9">
        <f t="shared" si="96"/>
        <v>41553.848032407412</v>
      </c>
      <c r="L1234">
        <v>1377030070</v>
      </c>
      <c r="M1234" s="9">
        <f t="shared" si="97"/>
        <v>41506.848032407412</v>
      </c>
      <c r="N1234" s="13">
        <f t="shared" si="98"/>
        <v>47</v>
      </c>
      <c r="O1234" t="b">
        <v>0</v>
      </c>
      <c r="P1234">
        <v>1</v>
      </c>
      <c r="Q1234" s="8">
        <f t="shared" si="99"/>
        <v>40</v>
      </c>
      <c r="R1234" t="b">
        <v>0</v>
      </c>
      <c r="S1234" t="s">
        <v>8281</v>
      </c>
      <c r="T1234" t="s">
        <v>8296</v>
      </c>
    </row>
    <row r="1235" spans="1:20" ht="42.8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9">
        <f t="shared" si="96"/>
        <v>40960.948773148149</v>
      </c>
      <c r="L1235">
        <v>1328049974</v>
      </c>
      <c r="M1235" s="9">
        <f t="shared" si="97"/>
        <v>40939.948773148149</v>
      </c>
      <c r="N1235" s="13">
        <f t="shared" si="98"/>
        <v>21</v>
      </c>
      <c r="O1235" t="b">
        <v>0</v>
      </c>
      <c r="P1235">
        <v>6</v>
      </c>
      <c r="Q1235" s="8">
        <f t="shared" si="99"/>
        <v>19.329999999999998</v>
      </c>
      <c r="R1235" t="b">
        <v>0</v>
      </c>
      <c r="S1235" t="s">
        <v>8281</v>
      </c>
      <c r="T1235" t="s">
        <v>8296</v>
      </c>
    </row>
    <row r="1236" spans="1:20" ht="42.8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9">
        <f t="shared" si="96"/>
        <v>42037.788680555561</v>
      </c>
      <c r="L1236">
        <v>1420311342</v>
      </c>
      <c r="M1236" s="9">
        <f t="shared" si="97"/>
        <v>42007.788680555561</v>
      </c>
      <c r="N1236" s="13">
        <f t="shared" si="98"/>
        <v>30</v>
      </c>
      <c r="O1236" t="b">
        <v>0</v>
      </c>
      <c r="P1236">
        <v>0</v>
      </c>
      <c r="Q1236" s="8">
        <f t="shared" si="99"/>
        <v>0</v>
      </c>
      <c r="R1236" t="b">
        <v>0</v>
      </c>
      <c r="S1236" t="s">
        <v>8281</v>
      </c>
      <c r="T1236" t="s">
        <v>8296</v>
      </c>
    </row>
    <row r="1237" spans="1:20" ht="42.8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9">
        <f t="shared" si="96"/>
        <v>41623.135405092595</v>
      </c>
      <c r="L1237">
        <v>1383621299</v>
      </c>
      <c r="M1237" s="9">
        <f t="shared" si="97"/>
        <v>41583.135405092595</v>
      </c>
      <c r="N1237" s="13">
        <f t="shared" si="98"/>
        <v>40</v>
      </c>
      <c r="O1237" t="b">
        <v>0</v>
      </c>
      <c r="P1237">
        <v>6</v>
      </c>
      <c r="Q1237" s="8">
        <f t="shared" si="99"/>
        <v>35</v>
      </c>
      <c r="R1237" t="b">
        <v>0</v>
      </c>
      <c r="S1237" t="s">
        <v>8281</v>
      </c>
      <c r="T1237" t="s">
        <v>8296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9">
        <f t="shared" si="96"/>
        <v>41118.666666666664</v>
      </c>
      <c r="L1238">
        <v>1342801164</v>
      </c>
      <c r="M1238" s="9">
        <f t="shared" si="97"/>
        <v>41110.680138888885</v>
      </c>
      <c r="N1238" s="13">
        <f t="shared" si="98"/>
        <v>8</v>
      </c>
      <c r="O1238" t="b">
        <v>0</v>
      </c>
      <c r="P1238">
        <v>0</v>
      </c>
      <c r="Q1238" s="8">
        <f t="shared" si="99"/>
        <v>0</v>
      </c>
      <c r="R1238" t="b">
        <v>0</v>
      </c>
      <c r="S1238" t="s">
        <v>8281</v>
      </c>
      <c r="T1238" t="s">
        <v>8296</v>
      </c>
    </row>
    <row r="1239" spans="1:20" ht="57.1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9">
        <f t="shared" si="96"/>
        <v>41145.283159722225</v>
      </c>
      <c r="L1239">
        <v>1344062865</v>
      </c>
      <c r="M1239" s="9">
        <f t="shared" si="97"/>
        <v>41125.283159722225</v>
      </c>
      <c r="N1239" s="13">
        <f t="shared" si="98"/>
        <v>20</v>
      </c>
      <c r="O1239" t="b">
        <v>0</v>
      </c>
      <c r="P1239">
        <v>0</v>
      </c>
      <c r="Q1239" s="8">
        <f t="shared" si="99"/>
        <v>0</v>
      </c>
      <c r="R1239" t="b">
        <v>0</v>
      </c>
      <c r="S1239" t="s">
        <v>8281</v>
      </c>
      <c r="T1239" t="s">
        <v>8296</v>
      </c>
    </row>
    <row r="1240" spans="1:20" ht="57.1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9">
        <f t="shared" si="96"/>
        <v>40761.61037037037</v>
      </c>
      <c r="L1240">
        <v>1310049536</v>
      </c>
      <c r="M1240" s="9">
        <f t="shared" si="97"/>
        <v>40731.61037037037</v>
      </c>
      <c r="N1240" s="13">
        <f t="shared" si="98"/>
        <v>30</v>
      </c>
      <c r="O1240" t="b">
        <v>0</v>
      </c>
      <c r="P1240">
        <v>3</v>
      </c>
      <c r="Q1240" s="8">
        <f t="shared" si="99"/>
        <v>59.33</v>
      </c>
      <c r="R1240" t="b">
        <v>0</v>
      </c>
      <c r="S1240" t="s">
        <v>8281</v>
      </c>
      <c r="T1240" t="s">
        <v>8296</v>
      </c>
    </row>
    <row r="1241" spans="1:20" ht="28.55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9">
        <f t="shared" si="96"/>
        <v>40913.962581018517</v>
      </c>
      <c r="L1241">
        <v>1323212767</v>
      </c>
      <c r="M1241" s="9">
        <f t="shared" si="97"/>
        <v>40883.962581018517</v>
      </c>
      <c r="N1241" s="13">
        <f t="shared" si="98"/>
        <v>30</v>
      </c>
      <c r="O1241" t="b">
        <v>0</v>
      </c>
      <c r="P1241">
        <v>0</v>
      </c>
      <c r="Q1241" s="8">
        <f t="shared" si="99"/>
        <v>0</v>
      </c>
      <c r="R1241" t="b">
        <v>0</v>
      </c>
      <c r="S1241" t="s">
        <v>8281</v>
      </c>
      <c r="T1241" t="s">
        <v>8296</v>
      </c>
    </row>
    <row r="1242" spans="1:20" ht="42.8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9">
        <f t="shared" si="96"/>
        <v>41467.910416666666</v>
      </c>
      <c r="L1242">
        <v>1368579457</v>
      </c>
      <c r="M1242" s="9">
        <f t="shared" si="97"/>
        <v>41409.040011574078</v>
      </c>
      <c r="N1242" s="13">
        <f t="shared" si="98"/>
        <v>59</v>
      </c>
      <c r="O1242" t="b">
        <v>0</v>
      </c>
      <c r="P1242">
        <v>8</v>
      </c>
      <c r="Q1242" s="8">
        <f t="shared" si="99"/>
        <v>30.13</v>
      </c>
      <c r="R1242" t="b">
        <v>0</v>
      </c>
      <c r="S1242" t="s">
        <v>8281</v>
      </c>
      <c r="T1242" t="s">
        <v>8296</v>
      </c>
    </row>
    <row r="1243" spans="1:20" ht="57.1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9">
        <f t="shared" si="96"/>
        <v>41946.249305555553</v>
      </c>
      <c r="L1243">
        <v>1413057980</v>
      </c>
      <c r="M1243" s="9">
        <f t="shared" si="97"/>
        <v>41923.837731481479</v>
      </c>
      <c r="N1243" s="13">
        <f t="shared" si="98"/>
        <v>22</v>
      </c>
      <c r="O1243" t="b">
        <v>0</v>
      </c>
      <c r="P1243">
        <v>34</v>
      </c>
      <c r="Q1243" s="8">
        <f t="shared" si="99"/>
        <v>74.62</v>
      </c>
      <c r="R1243" t="b">
        <v>0</v>
      </c>
      <c r="S1243" t="s">
        <v>8281</v>
      </c>
      <c r="T1243" t="s">
        <v>8296</v>
      </c>
    </row>
    <row r="1244" spans="1:20" ht="42.8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9">
        <f t="shared" si="96"/>
        <v>40797.554166666669</v>
      </c>
      <c r="L1244">
        <v>1314417502</v>
      </c>
      <c r="M1244" s="9">
        <f t="shared" si="97"/>
        <v>40782.165532407409</v>
      </c>
      <c r="N1244" s="13">
        <f t="shared" si="98"/>
        <v>15</v>
      </c>
      <c r="O1244" t="b">
        <v>0</v>
      </c>
      <c r="P1244">
        <v>1</v>
      </c>
      <c r="Q1244" s="8">
        <f t="shared" si="99"/>
        <v>5</v>
      </c>
      <c r="R1244" t="b">
        <v>0</v>
      </c>
      <c r="S1244" t="s">
        <v>8281</v>
      </c>
      <c r="T1244" t="s">
        <v>8296</v>
      </c>
    </row>
    <row r="1245" spans="1:20" ht="42.8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9">
        <f t="shared" si="96"/>
        <v>40732.875</v>
      </c>
      <c r="L1245">
        <v>1304888771</v>
      </c>
      <c r="M1245" s="9">
        <f t="shared" si="97"/>
        <v>40671.879293981481</v>
      </c>
      <c r="N1245" s="13">
        <f t="shared" si="98"/>
        <v>61</v>
      </c>
      <c r="O1245" t="b">
        <v>0</v>
      </c>
      <c r="P1245">
        <v>38</v>
      </c>
      <c r="Q1245" s="8">
        <f t="shared" si="99"/>
        <v>44.5</v>
      </c>
      <c r="R1245" t="b">
        <v>0</v>
      </c>
      <c r="S1245" t="s">
        <v>8281</v>
      </c>
      <c r="T1245" t="s">
        <v>8296</v>
      </c>
    </row>
    <row r="1246" spans="1:20" ht="42.8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9">
        <f t="shared" si="96"/>
        <v>41386.875</v>
      </c>
      <c r="L1246">
        <v>1363981723</v>
      </c>
      <c r="M1246" s="9">
        <f t="shared" si="97"/>
        <v>41355.825497685182</v>
      </c>
      <c r="N1246" s="13">
        <f t="shared" si="98"/>
        <v>31</v>
      </c>
      <c r="O1246" t="b">
        <v>1</v>
      </c>
      <c r="P1246">
        <v>45</v>
      </c>
      <c r="Q1246" s="8">
        <f t="shared" si="99"/>
        <v>46.13</v>
      </c>
      <c r="R1246" t="b">
        <v>1</v>
      </c>
      <c r="S1246" t="s">
        <v>8281</v>
      </c>
      <c r="T1246" t="s">
        <v>8282</v>
      </c>
    </row>
    <row r="1247" spans="1:20" ht="42.8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9">
        <f t="shared" si="96"/>
        <v>41804.599930555552</v>
      </c>
      <c r="L1247">
        <v>1400163834</v>
      </c>
      <c r="M1247" s="9">
        <f t="shared" si="97"/>
        <v>41774.599930555552</v>
      </c>
      <c r="N1247" s="13">
        <f t="shared" si="98"/>
        <v>30</v>
      </c>
      <c r="O1247" t="b">
        <v>1</v>
      </c>
      <c r="P1247">
        <v>17</v>
      </c>
      <c r="Q1247" s="8">
        <f t="shared" si="99"/>
        <v>141.47</v>
      </c>
      <c r="R1247" t="b">
        <v>1</v>
      </c>
      <c r="S1247" t="s">
        <v>8281</v>
      </c>
      <c r="T1247" t="s">
        <v>8282</v>
      </c>
    </row>
    <row r="1248" spans="1:20" ht="42.8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9">
        <f t="shared" si="96"/>
        <v>40883.085057870368</v>
      </c>
      <c r="L1248">
        <v>1319245349</v>
      </c>
      <c r="M1248" s="9">
        <f t="shared" si="97"/>
        <v>40838.043391203704</v>
      </c>
      <c r="N1248" s="13">
        <f t="shared" si="98"/>
        <v>45</v>
      </c>
      <c r="O1248" t="b">
        <v>1</v>
      </c>
      <c r="P1248">
        <v>31</v>
      </c>
      <c r="Q1248" s="8">
        <f t="shared" si="99"/>
        <v>75.48</v>
      </c>
      <c r="R1248" t="b">
        <v>1</v>
      </c>
      <c r="S1248" t="s">
        <v>8281</v>
      </c>
      <c r="T1248" t="s">
        <v>8282</v>
      </c>
    </row>
    <row r="1249" spans="1:20" ht="28.55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9">
        <f t="shared" si="96"/>
        <v>41400.292303240742</v>
      </c>
      <c r="L1249">
        <v>1365231655</v>
      </c>
      <c r="M1249" s="9">
        <f t="shared" si="97"/>
        <v>41370.292303240742</v>
      </c>
      <c r="N1249" s="13">
        <f t="shared" si="98"/>
        <v>30</v>
      </c>
      <c r="O1249" t="b">
        <v>1</v>
      </c>
      <c r="P1249">
        <v>50</v>
      </c>
      <c r="Q1249" s="8">
        <f t="shared" si="99"/>
        <v>85.5</v>
      </c>
      <c r="R1249" t="b">
        <v>1</v>
      </c>
      <c r="S1249" t="s">
        <v>8281</v>
      </c>
      <c r="T1249" t="s">
        <v>8282</v>
      </c>
    </row>
    <row r="1250" spans="1:20" ht="42.8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9">
        <f t="shared" si="96"/>
        <v>41803.290972222225</v>
      </c>
      <c r="L1250">
        <v>1399563953</v>
      </c>
      <c r="M1250" s="9">
        <f t="shared" si="97"/>
        <v>41767.656863425924</v>
      </c>
      <c r="N1250" s="13">
        <f t="shared" si="98"/>
        <v>36</v>
      </c>
      <c r="O1250" t="b">
        <v>1</v>
      </c>
      <c r="P1250">
        <v>59</v>
      </c>
      <c r="Q1250" s="8">
        <f t="shared" si="99"/>
        <v>64.25</v>
      </c>
      <c r="R1250" t="b">
        <v>1</v>
      </c>
      <c r="S1250" t="s">
        <v>8281</v>
      </c>
      <c r="T1250" t="s">
        <v>8282</v>
      </c>
    </row>
    <row r="1251" spans="1:20" ht="42.8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9">
        <f t="shared" si="96"/>
        <v>41097.74086805556</v>
      </c>
      <c r="L1251">
        <v>1339091211</v>
      </c>
      <c r="M1251" s="9">
        <f t="shared" si="97"/>
        <v>41067.74086805556</v>
      </c>
      <c r="N1251" s="13">
        <f t="shared" si="98"/>
        <v>30</v>
      </c>
      <c r="O1251" t="b">
        <v>1</v>
      </c>
      <c r="P1251">
        <v>81</v>
      </c>
      <c r="Q1251" s="8">
        <f t="shared" si="99"/>
        <v>64.47</v>
      </c>
      <c r="R1251" t="b">
        <v>1</v>
      </c>
      <c r="S1251" t="s">
        <v>8281</v>
      </c>
      <c r="T1251" t="s">
        <v>8282</v>
      </c>
    </row>
    <row r="1252" spans="1:20" ht="57.1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9">
        <f t="shared" si="96"/>
        <v>41888.64271990741</v>
      </c>
      <c r="L1252">
        <v>1406129131</v>
      </c>
      <c r="M1252" s="9">
        <f t="shared" si="97"/>
        <v>41843.64271990741</v>
      </c>
      <c r="N1252" s="13">
        <f t="shared" si="98"/>
        <v>45</v>
      </c>
      <c r="O1252" t="b">
        <v>1</v>
      </c>
      <c r="P1252">
        <v>508</v>
      </c>
      <c r="Q1252" s="8">
        <f t="shared" si="99"/>
        <v>118.2</v>
      </c>
      <c r="R1252" t="b">
        <v>1</v>
      </c>
      <c r="S1252" t="s">
        <v>8281</v>
      </c>
      <c r="T1252" t="s">
        <v>8282</v>
      </c>
    </row>
    <row r="1253" spans="1:20" ht="28.5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9">
        <f t="shared" si="96"/>
        <v>40811.814432870371</v>
      </c>
      <c r="L1253">
        <v>1311795167</v>
      </c>
      <c r="M1253" s="9">
        <f t="shared" si="97"/>
        <v>40751.814432870371</v>
      </c>
      <c r="N1253" s="13">
        <f t="shared" si="98"/>
        <v>60</v>
      </c>
      <c r="O1253" t="b">
        <v>1</v>
      </c>
      <c r="P1253">
        <v>74</v>
      </c>
      <c r="Q1253" s="8">
        <f t="shared" si="99"/>
        <v>82.54</v>
      </c>
      <c r="R1253" t="b">
        <v>1</v>
      </c>
      <c r="S1253" t="s">
        <v>8281</v>
      </c>
      <c r="T1253" t="s">
        <v>8282</v>
      </c>
    </row>
    <row r="1254" spans="1:20" ht="42.8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9">
        <f t="shared" si="96"/>
        <v>41571.988067129627</v>
      </c>
      <c r="L1254">
        <v>1380238969</v>
      </c>
      <c r="M1254" s="9">
        <f t="shared" si="97"/>
        <v>41543.988067129627</v>
      </c>
      <c r="N1254" s="13">
        <f t="shared" si="98"/>
        <v>28</v>
      </c>
      <c r="O1254" t="b">
        <v>1</v>
      </c>
      <c r="P1254">
        <v>141</v>
      </c>
      <c r="Q1254" s="8">
        <f t="shared" si="99"/>
        <v>34.17</v>
      </c>
      <c r="R1254" t="b">
        <v>1</v>
      </c>
      <c r="S1254" t="s">
        <v>8281</v>
      </c>
      <c r="T1254" t="s">
        <v>8282</v>
      </c>
    </row>
    <row r="1255" spans="1:20" ht="42.8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>
        <f t="shared" si="95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9">
        <f t="shared" si="96"/>
        <v>41885.783645833333</v>
      </c>
      <c r="L1255">
        <v>1407178107</v>
      </c>
      <c r="M1255" s="9">
        <f t="shared" si="97"/>
        <v>41855.783645833333</v>
      </c>
      <c r="N1255" s="13">
        <f t="shared" si="98"/>
        <v>30</v>
      </c>
      <c r="O1255" t="b">
        <v>1</v>
      </c>
      <c r="P1255">
        <v>711</v>
      </c>
      <c r="Q1255" s="8">
        <f t="shared" si="99"/>
        <v>42.73</v>
      </c>
      <c r="R1255" t="b">
        <v>1</v>
      </c>
      <c r="S1255" t="s">
        <v>8281</v>
      </c>
      <c r="T1255" t="s">
        <v>8282</v>
      </c>
    </row>
    <row r="1256" spans="1:20" ht="42.8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9">
        <f t="shared" si="96"/>
        <v>40544.207638888889</v>
      </c>
      <c r="L1256">
        <v>1288968886</v>
      </c>
      <c r="M1256" s="9">
        <f t="shared" si="97"/>
        <v>40487.621365740742</v>
      </c>
      <c r="N1256" s="13">
        <f t="shared" si="98"/>
        <v>57</v>
      </c>
      <c r="O1256" t="b">
        <v>1</v>
      </c>
      <c r="P1256">
        <v>141</v>
      </c>
      <c r="Q1256" s="8">
        <f t="shared" si="99"/>
        <v>94.49</v>
      </c>
      <c r="R1256" t="b">
        <v>1</v>
      </c>
      <c r="S1256" t="s">
        <v>8281</v>
      </c>
      <c r="T1256" t="s">
        <v>8282</v>
      </c>
    </row>
    <row r="1257" spans="1:20" ht="42.8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9">
        <f t="shared" si="96"/>
        <v>41609.887175925927</v>
      </c>
      <c r="L1257">
        <v>1383337052</v>
      </c>
      <c r="M1257" s="9">
        <f t="shared" si="97"/>
        <v>41579.845509259263</v>
      </c>
      <c r="N1257" s="13">
        <f t="shared" si="98"/>
        <v>30</v>
      </c>
      <c r="O1257" t="b">
        <v>1</v>
      </c>
      <c r="P1257">
        <v>109</v>
      </c>
      <c r="Q1257" s="8">
        <f t="shared" si="99"/>
        <v>55.7</v>
      </c>
      <c r="R1257" t="b">
        <v>1</v>
      </c>
      <c r="S1257" t="s">
        <v>8281</v>
      </c>
      <c r="T1257" t="s">
        <v>8282</v>
      </c>
    </row>
    <row r="1258" spans="1:20" ht="42.8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9">
        <f t="shared" si="96"/>
        <v>40951.919340277782</v>
      </c>
      <c r="L1258">
        <v>1326492231</v>
      </c>
      <c r="M1258" s="9">
        <f t="shared" si="97"/>
        <v>40921.919340277782</v>
      </c>
      <c r="N1258" s="13">
        <f t="shared" si="98"/>
        <v>30</v>
      </c>
      <c r="O1258" t="b">
        <v>1</v>
      </c>
      <c r="P1258">
        <v>361</v>
      </c>
      <c r="Q1258" s="8">
        <f t="shared" si="99"/>
        <v>98.03</v>
      </c>
      <c r="R1258" t="b">
        <v>1</v>
      </c>
      <c r="S1258" t="s">
        <v>8281</v>
      </c>
      <c r="T1258" t="s">
        <v>8282</v>
      </c>
    </row>
    <row r="1259" spans="1:20" ht="42.8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9">
        <f t="shared" si="96"/>
        <v>40636.043865740743</v>
      </c>
      <c r="L1259">
        <v>1297562590</v>
      </c>
      <c r="M1259" s="9">
        <f t="shared" si="97"/>
        <v>40587.085532407407</v>
      </c>
      <c r="N1259" s="13">
        <f t="shared" si="98"/>
        <v>49</v>
      </c>
      <c r="O1259" t="b">
        <v>1</v>
      </c>
      <c r="P1259">
        <v>176</v>
      </c>
      <c r="Q1259" s="8">
        <f t="shared" si="99"/>
        <v>92.1</v>
      </c>
      <c r="R1259" t="b">
        <v>1</v>
      </c>
      <c r="S1259" t="s">
        <v>8281</v>
      </c>
      <c r="T1259" t="s">
        <v>8282</v>
      </c>
    </row>
    <row r="1260" spans="1:20" ht="42.8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9">
        <f t="shared" si="96"/>
        <v>41517.611250000002</v>
      </c>
      <c r="L1260">
        <v>1375368012</v>
      </c>
      <c r="M1260" s="9">
        <f t="shared" si="97"/>
        <v>41487.611250000002</v>
      </c>
      <c r="N1260" s="13">
        <f t="shared" si="98"/>
        <v>30</v>
      </c>
      <c r="O1260" t="b">
        <v>1</v>
      </c>
      <c r="P1260">
        <v>670</v>
      </c>
      <c r="Q1260" s="8">
        <f t="shared" si="99"/>
        <v>38.18</v>
      </c>
      <c r="R1260" t="b">
        <v>1</v>
      </c>
      <c r="S1260" t="s">
        <v>8281</v>
      </c>
      <c r="T1260" t="s">
        <v>8282</v>
      </c>
    </row>
    <row r="1261" spans="1:20" ht="42.8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9">
        <f t="shared" si="96"/>
        <v>41799.165972222225</v>
      </c>
      <c r="L1261">
        <v>1399504664</v>
      </c>
      <c r="M1261" s="9">
        <f t="shared" si="97"/>
        <v>41766.970648148148</v>
      </c>
      <c r="N1261" s="13">
        <f t="shared" si="98"/>
        <v>32</v>
      </c>
      <c r="O1261" t="b">
        <v>1</v>
      </c>
      <c r="P1261">
        <v>96</v>
      </c>
      <c r="Q1261" s="8">
        <f t="shared" si="99"/>
        <v>27.15</v>
      </c>
      <c r="R1261" t="b">
        <v>1</v>
      </c>
      <c r="S1261" t="s">
        <v>8281</v>
      </c>
      <c r="T1261" t="s">
        <v>8282</v>
      </c>
    </row>
    <row r="1262" spans="1:20" ht="42.8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9">
        <f t="shared" si="96"/>
        <v>41696.842824074076</v>
      </c>
      <c r="L1262">
        <v>1390853620</v>
      </c>
      <c r="M1262" s="9">
        <f t="shared" si="97"/>
        <v>41666.842824074076</v>
      </c>
      <c r="N1262" s="13">
        <f t="shared" si="98"/>
        <v>30</v>
      </c>
      <c r="O1262" t="b">
        <v>1</v>
      </c>
      <c r="P1262">
        <v>74</v>
      </c>
      <c r="Q1262" s="8">
        <f t="shared" si="99"/>
        <v>50.69</v>
      </c>
      <c r="R1262" t="b">
        <v>1</v>
      </c>
      <c r="S1262" t="s">
        <v>8281</v>
      </c>
      <c r="T1262" t="s">
        <v>8282</v>
      </c>
    </row>
    <row r="1263" spans="1:20" ht="42.8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9">
        <f t="shared" si="96"/>
        <v>41668.342905092592</v>
      </c>
      <c r="L1263">
        <v>1388391227</v>
      </c>
      <c r="M1263" s="9">
        <f t="shared" si="97"/>
        <v>41638.342905092592</v>
      </c>
      <c r="N1263" s="13">
        <f t="shared" si="98"/>
        <v>30</v>
      </c>
      <c r="O1263" t="b">
        <v>1</v>
      </c>
      <c r="P1263">
        <v>52</v>
      </c>
      <c r="Q1263" s="8">
        <f t="shared" si="99"/>
        <v>38.94</v>
      </c>
      <c r="R1263" t="b">
        <v>1</v>
      </c>
      <c r="S1263" t="s">
        <v>8281</v>
      </c>
      <c r="T1263" t="s">
        <v>8282</v>
      </c>
    </row>
    <row r="1264" spans="1:20" ht="42.8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9">
        <f t="shared" si="96"/>
        <v>41686.762638888889</v>
      </c>
      <c r="L1264">
        <v>1389982692</v>
      </c>
      <c r="M1264" s="9">
        <f t="shared" si="97"/>
        <v>41656.762638888889</v>
      </c>
      <c r="N1264" s="13">
        <f t="shared" si="98"/>
        <v>30</v>
      </c>
      <c r="O1264" t="b">
        <v>1</v>
      </c>
      <c r="P1264">
        <v>105</v>
      </c>
      <c r="Q1264" s="8">
        <f t="shared" si="99"/>
        <v>77.64</v>
      </c>
      <c r="R1264" t="b">
        <v>1</v>
      </c>
      <c r="S1264" t="s">
        <v>8281</v>
      </c>
      <c r="T1264" t="s">
        <v>8282</v>
      </c>
    </row>
    <row r="1265" spans="1:20" ht="28.55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9">
        <f t="shared" si="96"/>
        <v>41727.041666666664</v>
      </c>
      <c r="L1265">
        <v>1393034470</v>
      </c>
      <c r="M1265" s="9">
        <f t="shared" si="97"/>
        <v>41692.084143518521</v>
      </c>
      <c r="N1265" s="13">
        <f t="shared" si="98"/>
        <v>35</v>
      </c>
      <c r="O1265" t="b">
        <v>1</v>
      </c>
      <c r="P1265">
        <v>41</v>
      </c>
      <c r="Q1265" s="8">
        <f t="shared" si="99"/>
        <v>43.54</v>
      </c>
      <c r="R1265" t="b">
        <v>1</v>
      </c>
      <c r="S1265" t="s">
        <v>8281</v>
      </c>
      <c r="T1265" t="s">
        <v>8282</v>
      </c>
    </row>
    <row r="1266" spans="1:20" ht="42.8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9">
        <f t="shared" si="96"/>
        <v>41576.662997685184</v>
      </c>
      <c r="L1266">
        <v>1380556483</v>
      </c>
      <c r="M1266" s="9">
        <f t="shared" si="97"/>
        <v>41547.662997685184</v>
      </c>
      <c r="N1266" s="13">
        <f t="shared" si="98"/>
        <v>29</v>
      </c>
      <c r="O1266" t="b">
        <v>1</v>
      </c>
      <c r="P1266">
        <v>34</v>
      </c>
      <c r="Q1266" s="8">
        <f t="shared" si="99"/>
        <v>31.82</v>
      </c>
      <c r="R1266" t="b">
        <v>1</v>
      </c>
      <c r="S1266" t="s">
        <v>8281</v>
      </c>
      <c r="T1266" t="s">
        <v>8282</v>
      </c>
    </row>
    <row r="1267" spans="1:20" ht="57.1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9">
        <f t="shared" si="96"/>
        <v>40512.655266203699</v>
      </c>
      <c r="L1267">
        <v>1287071015</v>
      </c>
      <c r="M1267" s="9">
        <f t="shared" si="97"/>
        <v>40465.655266203699</v>
      </c>
      <c r="N1267" s="13">
        <f t="shared" si="98"/>
        <v>47</v>
      </c>
      <c r="O1267" t="b">
        <v>1</v>
      </c>
      <c r="P1267">
        <v>66</v>
      </c>
      <c r="Q1267" s="8">
        <f t="shared" si="99"/>
        <v>63.18</v>
      </c>
      <c r="R1267" t="b">
        <v>1</v>
      </c>
      <c r="S1267" t="s">
        <v>8281</v>
      </c>
      <c r="T1267" t="s">
        <v>8282</v>
      </c>
    </row>
    <row r="1268" spans="1:20" ht="28.5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9">
        <f t="shared" si="96"/>
        <v>41650.87667824074</v>
      </c>
      <c r="L1268">
        <v>1386882145</v>
      </c>
      <c r="M1268" s="9">
        <f t="shared" si="97"/>
        <v>41620.87667824074</v>
      </c>
      <c r="N1268" s="13">
        <f t="shared" si="98"/>
        <v>30</v>
      </c>
      <c r="O1268" t="b">
        <v>1</v>
      </c>
      <c r="P1268">
        <v>50</v>
      </c>
      <c r="Q1268" s="8">
        <f t="shared" si="99"/>
        <v>190.9</v>
      </c>
      <c r="R1268" t="b">
        <v>1</v>
      </c>
      <c r="S1268" t="s">
        <v>8281</v>
      </c>
      <c r="T1268" t="s">
        <v>8282</v>
      </c>
    </row>
    <row r="1269" spans="1:20" ht="42.8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9">
        <f t="shared" si="96"/>
        <v>41479.585162037038</v>
      </c>
      <c r="L1269">
        <v>1372082558</v>
      </c>
      <c r="M1269" s="9">
        <f t="shared" si="97"/>
        <v>41449.585162037038</v>
      </c>
      <c r="N1269" s="13">
        <f t="shared" si="98"/>
        <v>30</v>
      </c>
      <c r="O1269" t="b">
        <v>1</v>
      </c>
      <c r="P1269">
        <v>159</v>
      </c>
      <c r="Q1269" s="8">
        <f t="shared" si="99"/>
        <v>140.86000000000001</v>
      </c>
      <c r="R1269" t="b">
        <v>1</v>
      </c>
      <c r="S1269" t="s">
        <v>8281</v>
      </c>
      <c r="T1269" t="s">
        <v>8282</v>
      </c>
    </row>
    <row r="1270" spans="1:20" ht="28.5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9">
        <f t="shared" si="96"/>
        <v>41537.845451388886</v>
      </c>
      <c r="L1270">
        <v>1377116247</v>
      </c>
      <c r="M1270" s="9">
        <f t="shared" si="97"/>
        <v>41507.845451388886</v>
      </c>
      <c r="N1270" s="13">
        <f t="shared" si="98"/>
        <v>30</v>
      </c>
      <c r="O1270" t="b">
        <v>1</v>
      </c>
      <c r="P1270">
        <v>182</v>
      </c>
      <c r="Q1270" s="8">
        <f t="shared" si="99"/>
        <v>76.92</v>
      </c>
      <c r="R1270" t="b">
        <v>1</v>
      </c>
      <c r="S1270" t="s">
        <v>8281</v>
      </c>
      <c r="T1270" t="s">
        <v>8282</v>
      </c>
    </row>
    <row r="1271" spans="1:20" ht="42.8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9">
        <f t="shared" si="96"/>
        <v>42476</v>
      </c>
      <c r="L1271">
        <v>1458157512</v>
      </c>
      <c r="M1271" s="9">
        <f t="shared" si="97"/>
        <v>42445.823055555549</v>
      </c>
      <c r="N1271" s="13">
        <f t="shared" si="98"/>
        <v>30</v>
      </c>
      <c r="O1271" t="b">
        <v>1</v>
      </c>
      <c r="P1271">
        <v>206</v>
      </c>
      <c r="Q1271" s="8">
        <f t="shared" si="99"/>
        <v>99.16</v>
      </c>
      <c r="R1271" t="b">
        <v>1</v>
      </c>
      <c r="S1271" t="s">
        <v>8281</v>
      </c>
      <c r="T1271" t="s">
        <v>8282</v>
      </c>
    </row>
    <row r="1272" spans="1:20" ht="28.5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9">
        <f t="shared" si="96"/>
        <v>40993.815300925926</v>
      </c>
      <c r="L1272">
        <v>1327523642</v>
      </c>
      <c r="M1272" s="9">
        <f t="shared" si="97"/>
        <v>40933.856967592597</v>
      </c>
      <c r="N1272" s="13">
        <f t="shared" si="98"/>
        <v>60</v>
      </c>
      <c r="O1272" t="b">
        <v>1</v>
      </c>
      <c r="P1272">
        <v>169</v>
      </c>
      <c r="Q1272" s="8">
        <f t="shared" si="99"/>
        <v>67.88</v>
      </c>
      <c r="R1272" t="b">
        <v>1</v>
      </c>
      <c r="S1272" t="s">
        <v>8281</v>
      </c>
      <c r="T1272" t="s">
        <v>8282</v>
      </c>
    </row>
    <row r="1273" spans="1:20" ht="42.8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9">
        <f t="shared" si="96"/>
        <v>41591.725219907406</v>
      </c>
      <c r="L1273">
        <v>1381767859</v>
      </c>
      <c r="M1273" s="9">
        <f t="shared" si="97"/>
        <v>41561.683553240742</v>
      </c>
      <c r="N1273" s="13">
        <f t="shared" si="98"/>
        <v>30</v>
      </c>
      <c r="O1273" t="b">
        <v>1</v>
      </c>
      <c r="P1273">
        <v>31</v>
      </c>
      <c r="Q1273" s="8">
        <f t="shared" si="99"/>
        <v>246.29</v>
      </c>
      <c r="R1273" t="b">
        <v>1</v>
      </c>
      <c r="S1273" t="s">
        <v>8281</v>
      </c>
      <c r="T1273" t="s">
        <v>8282</v>
      </c>
    </row>
    <row r="1274" spans="1:20" ht="57.1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9">
        <f t="shared" si="96"/>
        <v>40344.166666666664</v>
      </c>
      <c r="L1274">
        <v>1270576379</v>
      </c>
      <c r="M1274" s="9">
        <f t="shared" si="97"/>
        <v>40274.745127314818</v>
      </c>
      <c r="N1274" s="13">
        <f t="shared" si="98"/>
        <v>69</v>
      </c>
      <c r="O1274" t="b">
        <v>1</v>
      </c>
      <c r="P1274">
        <v>28</v>
      </c>
      <c r="Q1274" s="8">
        <f t="shared" si="99"/>
        <v>189.29</v>
      </c>
      <c r="R1274" t="b">
        <v>1</v>
      </c>
      <c r="S1274" t="s">
        <v>8281</v>
      </c>
      <c r="T1274" t="s">
        <v>8282</v>
      </c>
    </row>
    <row r="1275" spans="1:20" ht="42.8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9">
        <f t="shared" si="96"/>
        <v>41882.730219907404</v>
      </c>
      <c r="L1275">
        <v>1406914291</v>
      </c>
      <c r="M1275" s="9">
        <f t="shared" si="97"/>
        <v>41852.730219907404</v>
      </c>
      <c r="N1275" s="13">
        <f t="shared" si="98"/>
        <v>30</v>
      </c>
      <c r="O1275" t="b">
        <v>1</v>
      </c>
      <c r="P1275">
        <v>54</v>
      </c>
      <c r="Q1275" s="8">
        <f t="shared" si="99"/>
        <v>76.67</v>
      </c>
      <c r="R1275" t="b">
        <v>1</v>
      </c>
      <c r="S1275" t="s">
        <v>8281</v>
      </c>
      <c r="T1275" t="s">
        <v>8282</v>
      </c>
    </row>
    <row r="1276" spans="1:20" ht="42.8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9">
        <f t="shared" si="96"/>
        <v>41151.690104166664</v>
      </c>
      <c r="L1276">
        <v>1343320425</v>
      </c>
      <c r="M1276" s="9">
        <f t="shared" si="97"/>
        <v>41116.690104166664</v>
      </c>
      <c r="N1276" s="13">
        <f t="shared" si="98"/>
        <v>35</v>
      </c>
      <c r="O1276" t="b">
        <v>1</v>
      </c>
      <c r="P1276">
        <v>467</v>
      </c>
      <c r="Q1276" s="8">
        <f t="shared" si="99"/>
        <v>82.96</v>
      </c>
      <c r="R1276" t="b">
        <v>1</v>
      </c>
      <c r="S1276" t="s">
        <v>8281</v>
      </c>
      <c r="T1276" t="s">
        <v>8282</v>
      </c>
    </row>
    <row r="1277" spans="1:20" ht="42.8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9">
        <f t="shared" si="96"/>
        <v>41493.867905092593</v>
      </c>
      <c r="L1277">
        <v>1372884587</v>
      </c>
      <c r="M1277" s="9">
        <f t="shared" si="97"/>
        <v>41458.867905092593</v>
      </c>
      <c r="N1277" s="13">
        <f t="shared" si="98"/>
        <v>35</v>
      </c>
      <c r="O1277" t="b">
        <v>1</v>
      </c>
      <c r="P1277">
        <v>389</v>
      </c>
      <c r="Q1277" s="8">
        <f t="shared" si="99"/>
        <v>62.52</v>
      </c>
      <c r="R1277" t="b">
        <v>1</v>
      </c>
      <c r="S1277" t="s">
        <v>8281</v>
      </c>
      <c r="T1277" t="s">
        <v>8282</v>
      </c>
    </row>
    <row r="1278" spans="1:20" ht="28.55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9">
        <f t="shared" si="96"/>
        <v>40057.166666666664</v>
      </c>
      <c r="L1278">
        <v>1247504047</v>
      </c>
      <c r="M1278" s="9">
        <f t="shared" si="97"/>
        <v>40007.704247685186</v>
      </c>
      <c r="N1278" s="13">
        <f t="shared" si="98"/>
        <v>49</v>
      </c>
      <c r="O1278" t="b">
        <v>1</v>
      </c>
      <c r="P1278">
        <v>68</v>
      </c>
      <c r="Q1278" s="8">
        <f t="shared" si="99"/>
        <v>46.07</v>
      </c>
      <c r="R1278" t="b">
        <v>1</v>
      </c>
      <c r="S1278" t="s">
        <v>8281</v>
      </c>
      <c r="T1278" t="s">
        <v>8282</v>
      </c>
    </row>
    <row r="1279" spans="1:20" ht="42.8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9">
        <f t="shared" si="96"/>
        <v>41156.561886574076</v>
      </c>
      <c r="L1279">
        <v>1343741347</v>
      </c>
      <c r="M1279" s="9">
        <f t="shared" si="97"/>
        <v>41121.561886574076</v>
      </c>
      <c r="N1279" s="13">
        <f t="shared" si="98"/>
        <v>35</v>
      </c>
      <c r="O1279" t="b">
        <v>1</v>
      </c>
      <c r="P1279">
        <v>413</v>
      </c>
      <c r="Q1279" s="8">
        <f t="shared" si="99"/>
        <v>38.54</v>
      </c>
      <c r="R1279" t="b">
        <v>1</v>
      </c>
      <c r="S1279" t="s">
        <v>8281</v>
      </c>
      <c r="T1279" t="s">
        <v>8282</v>
      </c>
    </row>
    <row r="1280" spans="1:20" ht="42.8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9">
        <f t="shared" si="96"/>
        <v>41815.083333333336</v>
      </c>
      <c r="L1280">
        <v>1401196766</v>
      </c>
      <c r="M1280" s="9">
        <f t="shared" si="97"/>
        <v>41786.555162037039</v>
      </c>
      <c r="N1280" s="13">
        <f t="shared" si="98"/>
        <v>29</v>
      </c>
      <c r="O1280" t="b">
        <v>1</v>
      </c>
      <c r="P1280">
        <v>190</v>
      </c>
      <c r="Q1280" s="8">
        <f t="shared" si="99"/>
        <v>53.01</v>
      </c>
      <c r="R1280" t="b">
        <v>1</v>
      </c>
      <c r="S1280" t="s">
        <v>8281</v>
      </c>
      <c r="T1280" t="s">
        <v>8282</v>
      </c>
    </row>
    <row r="1281" spans="1:20" ht="42.8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9">
        <f t="shared" si="96"/>
        <v>41722.057523148149</v>
      </c>
      <c r="L1281">
        <v>1392171770</v>
      </c>
      <c r="M1281" s="9">
        <f t="shared" si="97"/>
        <v>41682.099189814813</v>
      </c>
      <c r="N1281" s="13">
        <f t="shared" si="98"/>
        <v>40</v>
      </c>
      <c r="O1281" t="b">
        <v>1</v>
      </c>
      <c r="P1281">
        <v>189</v>
      </c>
      <c r="Q1281" s="8">
        <f t="shared" si="99"/>
        <v>73.36</v>
      </c>
      <c r="R1281" t="b">
        <v>1</v>
      </c>
      <c r="S1281" t="s">
        <v>8281</v>
      </c>
      <c r="T1281" t="s">
        <v>8282</v>
      </c>
    </row>
    <row r="1282" spans="1:20" ht="42.8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>
        <f t="shared" ref="F1282:F1345" si="10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9">
        <f t="shared" si="96"/>
        <v>40603.757569444446</v>
      </c>
      <c r="L1282">
        <v>1291227054</v>
      </c>
      <c r="M1282" s="9">
        <f t="shared" si="97"/>
        <v>40513.757569444446</v>
      </c>
      <c r="N1282" s="13">
        <f t="shared" si="98"/>
        <v>90</v>
      </c>
      <c r="O1282" t="b">
        <v>1</v>
      </c>
      <c r="P1282">
        <v>130</v>
      </c>
      <c r="Q1282" s="8">
        <f t="shared" si="99"/>
        <v>127.98</v>
      </c>
      <c r="R1282" t="b">
        <v>1</v>
      </c>
      <c r="S1282" t="s">
        <v>8281</v>
      </c>
      <c r="T1282" t="s">
        <v>8282</v>
      </c>
    </row>
    <row r="1283" spans="1:20" ht="42.8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>
        <f t="shared" si="10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9">
        <f t="shared" ref="K1283:K1346" si="101">(((J1283/60)/60)/24)+DATE(1970,1,1)</f>
        <v>41483.743472222224</v>
      </c>
      <c r="L1283">
        <v>1373305836</v>
      </c>
      <c r="M1283" s="9">
        <f t="shared" ref="M1283:M1346" si="102">(((L1283/60)/60)/24)+DATE(1970,1,1)</f>
        <v>41463.743472222224</v>
      </c>
      <c r="N1283" s="13">
        <f t="shared" ref="N1283:N1346" si="103">ROUND(K1283-M1283,0)</f>
        <v>20</v>
      </c>
      <c r="O1283" t="b">
        <v>1</v>
      </c>
      <c r="P1283">
        <v>74</v>
      </c>
      <c r="Q1283" s="8">
        <f t="shared" ref="Q1283:Q1346" si="104">IFERROR(ROUND(E1283/P1283,2),0)</f>
        <v>104.73</v>
      </c>
      <c r="R1283" t="b">
        <v>1</v>
      </c>
      <c r="S1283" t="s">
        <v>8281</v>
      </c>
      <c r="T1283" t="s">
        <v>8282</v>
      </c>
    </row>
    <row r="1284" spans="1:20" ht="42.8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9">
        <f t="shared" si="101"/>
        <v>41617.207638888889</v>
      </c>
      <c r="L1284">
        <v>1383909855</v>
      </c>
      <c r="M1284" s="9">
        <f t="shared" si="102"/>
        <v>41586.475173611114</v>
      </c>
      <c r="N1284" s="13">
        <f t="shared" si="103"/>
        <v>31</v>
      </c>
      <c r="O1284" t="b">
        <v>1</v>
      </c>
      <c r="P1284">
        <v>274</v>
      </c>
      <c r="Q1284" s="8">
        <f t="shared" si="104"/>
        <v>67.67</v>
      </c>
      <c r="R1284" t="b">
        <v>1</v>
      </c>
      <c r="S1284" t="s">
        <v>8281</v>
      </c>
      <c r="T1284" t="s">
        <v>8282</v>
      </c>
    </row>
    <row r="1285" spans="1:20" ht="42.8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9">
        <f t="shared" si="101"/>
        <v>41344.166666666664</v>
      </c>
      <c r="L1285">
        <v>1360948389</v>
      </c>
      <c r="M1285" s="9">
        <f t="shared" si="102"/>
        <v>41320.717465277776</v>
      </c>
      <c r="N1285" s="13">
        <f t="shared" si="103"/>
        <v>23</v>
      </c>
      <c r="O1285" t="b">
        <v>1</v>
      </c>
      <c r="P1285">
        <v>22</v>
      </c>
      <c r="Q1285" s="8">
        <f t="shared" si="104"/>
        <v>95.93</v>
      </c>
      <c r="R1285" t="b">
        <v>1</v>
      </c>
      <c r="S1285" t="s">
        <v>8281</v>
      </c>
      <c r="T1285" t="s">
        <v>8282</v>
      </c>
    </row>
    <row r="1286" spans="1:20" ht="42.8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9">
        <f t="shared" si="101"/>
        <v>42735.707638888889</v>
      </c>
      <c r="L1286">
        <v>1481175482</v>
      </c>
      <c r="M1286" s="9">
        <f t="shared" si="102"/>
        <v>42712.23474537037</v>
      </c>
      <c r="N1286" s="13">
        <f t="shared" si="103"/>
        <v>23</v>
      </c>
      <c r="O1286" t="b">
        <v>0</v>
      </c>
      <c r="P1286">
        <v>31</v>
      </c>
      <c r="Q1286" s="8">
        <f t="shared" si="104"/>
        <v>65.16</v>
      </c>
      <c r="R1286" t="b">
        <v>1</v>
      </c>
      <c r="S1286" t="s">
        <v>8273</v>
      </c>
      <c r="T1286" t="s">
        <v>8274</v>
      </c>
    </row>
    <row r="1287" spans="1:20" ht="42.8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9">
        <f t="shared" si="101"/>
        <v>42175.583043981482</v>
      </c>
      <c r="L1287">
        <v>1433512775</v>
      </c>
      <c r="M1287" s="9">
        <f t="shared" si="102"/>
        <v>42160.583043981482</v>
      </c>
      <c r="N1287" s="13">
        <f t="shared" si="103"/>
        <v>15</v>
      </c>
      <c r="O1287" t="b">
        <v>0</v>
      </c>
      <c r="P1287">
        <v>63</v>
      </c>
      <c r="Q1287" s="8">
        <f t="shared" si="104"/>
        <v>32.270000000000003</v>
      </c>
      <c r="R1287" t="b">
        <v>1</v>
      </c>
      <c r="S1287" t="s">
        <v>8273</v>
      </c>
      <c r="T1287" t="s">
        <v>8274</v>
      </c>
    </row>
    <row r="1288" spans="1:20" ht="42.8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9">
        <f t="shared" si="101"/>
        <v>42052.583333333328</v>
      </c>
      <c r="L1288">
        <v>1423041227</v>
      </c>
      <c r="M1288" s="9">
        <f t="shared" si="102"/>
        <v>42039.384571759263</v>
      </c>
      <c r="N1288" s="13">
        <f t="shared" si="103"/>
        <v>13</v>
      </c>
      <c r="O1288" t="b">
        <v>0</v>
      </c>
      <c r="P1288">
        <v>20</v>
      </c>
      <c r="Q1288" s="8">
        <f t="shared" si="104"/>
        <v>81.25</v>
      </c>
      <c r="R1288" t="b">
        <v>1</v>
      </c>
      <c r="S1288" t="s">
        <v>8273</v>
      </c>
      <c r="T1288" t="s">
        <v>8274</v>
      </c>
    </row>
    <row r="1289" spans="1:20" ht="71.349999999999994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9">
        <f t="shared" si="101"/>
        <v>42167.621018518519</v>
      </c>
      <c r="L1289">
        <v>1428936856</v>
      </c>
      <c r="M1289" s="9">
        <f t="shared" si="102"/>
        <v>42107.621018518519</v>
      </c>
      <c r="N1289" s="13">
        <f t="shared" si="103"/>
        <v>60</v>
      </c>
      <c r="O1289" t="b">
        <v>0</v>
      </c>
      <c r="P1289">
        <v>25</v>
      </c>
      <c r="Q1289" s="8">
        <f t="shared" si="104"/>
        <v>24.2</v>
      </c>
      <c r="R1289" t="b">
        <v>1</v>
      </c>
      <c r="S1289" t="s">
        <v>8273</v>
      </c>
      <c r="T1289" t="s">
        <v>8274</v>
      </c>
    </row>
    <row r="1290" spans="1:20" ht="42.8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9">
        <f t="shared" si="101"/>
        <v>42592.166666666672</v>
      </c>
      <c r="L1290">
        <v>1468122163</v>
      </c>
      <c r="M1290" s="9">
        <f t="shared" si="102"/>
        <v>42561.154664351852</v>
      </c>
      <c r="N1290" s="13">
        <f t="shared" si="103"/>
        <v>31</v>
      </c>
      <c r="O1290" t="b">
        <v>0</v>
      </c>
      <c r="P1290">
        <v>61</v>
      </c>
      <c r="Q1290" s="8">
        <f t="shared" si="104"/>
        <v>65.87</v>
      </c>
      <c r="R1290" t="b">
        <v>1</v>
      </c>
      <c r="S1290" t="s">
        <v>8273</v>
      </c>
      <c r="T1290" t="s">
        <v>8274</v>
      </c>
    </row>
    <row r="1291" spans="1:20" ht="42.8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9">
        <f t="shared" si="101"/>
        <v>42739.134780092587</v>
      </c>
      <c r="L1291">
        <v>1480907645</v>
      </c>
      <c r="M1291" s="9">
        <f t="shared" si="102"/>
        <v>42709.134780092587</v>
      </c>
      <c r="N1291" s="13">
        <f t="shared" si="103"/>
        <v>30</v>
      </c>
      <c r="O1291" t="b">
        <v>0</v>
      </c>
      <c r="P1291">
        <v>52</v>
      </c>
      <c r="Q1291" s="8">
        <f t="shared" si="104"/>
        <v>36.08</v>
      </c>
      <c r="R1291" t="b">
        <v>1</v>
      </c>
      <c r="S1291" t="s">
        <v>8273</v>
      </c>
      <c r="T1291" t="s">
        <v>8274</v>
      </c>
    </row>
    <row r="1292" spans="1:20" ht="28.55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9">
        <f t="shared" si="101"/>
        <v>42117.290972222225</v>
      </c>
      <c r="L1292">
        <v>1427121931</v>
      </c>
      <c r="M1292" s="9">
        <f t="shared" si="102"/>
        <v>42086.614942129629</v>
      </c>
      <c r="N1292" s="13">
        <f t="shared" si="103"/>
        <v>31</v>
      </c>
      <c r="O1292" t="b">
        <v>0</v>
      </c>
      <c r="P1292">
        <v>86</v>
      </c>
      <c r="Q1292" s="8">
        <f t="shared" si="104"/>
        <v>44.19</v>
      </c>
      <c r="R1292" t="b">
        <v>1</v>
      </c>
      <c r="S1292" t="s">
        <v>8273</v>
      </c>
      <c r="T1292" t="s">
        <v>8274</v>
      </c>
    </row>
    <row r="1293" spans="1:20" ht="42.8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9">
        <f t="shared" si="101"/>
        <v>42101.291666666672</v>
      </c>
      <c r="L1293">
        <v>1425224391</v>
      </c>
      <c r="M1293" s="9">
        <f t="shared" si="102"/>
        <v>42064.652673611112</v>
      </c>
      <c r="N1293" s="13">
        <f t="shared" si="103"/>
        <v>37</v>
      </c>
      <c r="O1293" t="b">
        <v>0</v>
      </c>
      <c r="P1293">
        <v>42</v>
      </c>
      <c r="Q1293" s="8">
        <f t="shared" si="104"/>
        <v>104.07</v>
      </c>
      <c r="R1293" t="b">
        <v>1</v>
      </c>
      <c r="S1293" t="s">
        <v>8273</v>
      </c>
      <c r="T1293" t="s">
        <v>8274</v>
      </c>
    </row>
    <row r="1294" spans="1:20" ht="57.1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9">
        <f t="shared" si="101"/>
        <v>42283.957638888889</v>
      </c>
      <c r="L1294">
        <v>1441822828</v>
      </c>
      <c r="M1294" s="9">
        <f t="shared" si="102"/>
        <v>42256.764212962968</v>
      </c>
      <c r="N1294" s="13">
        <f t="shared" si="103"/>
        <v>27</v>
      </c>
      <c r="O1294" t="b">
        <v>0</v>
      </c>
      <c r="P1294">
        <v>52</v>
      </c>
      <c r="Q1294" s="8">
        <f t="shared" si="104"/>
        <v>35.96</v>
      </c>
      <c r="R1294" t="b">
        <v>1</v>
      </c>
      <c r="S1294" t="s">
        <v>8273</v>
      </c>
      <c r="T1294" t="s">
        <v>8274</v>
      </c>
    </row>
    <row r="1295" spans="1:20" ht="57.1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9">
        <f t="shared" si="101"/>
        <v>42322.742719907401</v>
      </c>
      <c r="L1295">
        <v>1444927771</v>
      </c>
      <c r="M1295" s="9">
        <f t="shared" si="102"/>
        <v>42292.701053240744</v>
      </c>
      <c r="N1295" s="13">
        <f t="shared" si="103"/>
        <v>30</v>
      </c>
      <c r="O1295" t="b">
        <v>0</v>
      </c>
      <c r="P1295">
        <v>120</v>
      </c>
      <c r="Q1295" s="8">
        <f t="shared" si="104"/>
        <v>127.79</v>
      </c>
      <c r="R1295" t="b">
        <v>1</v>
      </c>
      <c r="S1295" t="s">
        <v>8273</v>
      </c>
      <c r="T1295" t="s">
        <v>8274</v>
      </c>
    </row>
    <row r="1296" spans="1:20" ht="42.8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9">
        <f t="shared" si="101"/>
        <v>42296.458333333328</v>
      </c>
      <c r="L1296">
        <v>1443696797</v>
      </c>
      <c r="M1296" s="9">
        <f t="shared" si="102"/>
        <v>42278.453668981485</v>
      </c>
      <c r="N1296" s="13">
        <f t="shared" si="103"/>
        <v>18</v>
      </c>
      <c r="O1296" t="b">
        <v>0</v>
      </c>
      <c r="P1296">
        <v>22</v>
      </c>
      <c r="Q1296" s="8">
        <f t="shared" si="104"/>
        <v>27.73</v>
      </c>
      <c r="R1296" t="b">
        <v>1</v>
      </c>
      <c r="S1296" t="s">
        <v>8273</v>
      </c>
      <c r="T1296" t="s">
        <v>8274</v>
      </c>
    </row>
    <row r="1297" spans="1:20" ht="42.8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9">
        <f t="shared" si="101"/>
        <v>42214.708333333328</v>
      </c>
      <c r="L1297">
        <v>1435585497</v>
      </c>
      <c r="M1297" s="9">
        <f t="shared" si="102"/>
        <v>42184.572881944448</v>
      </c>
      <c r="N1297" s="13">
        <f t="shared" si="103"/>
        <v>30</v>
      </c>
      <c r="O1297" t="b">
        <v>0</v>
      </c>
      <c r="P1297">
        <v>64</v>
      </c>
      <c r="Q1297" s="8">
        <f t="shared" si="104"/>
        <v>39.83</v>
      </c>
      <c r="R1297" t="b">
        <v>1</v>
      </c>
      <c r="S1297" t="s">
        <v>8273</v>
      </c>
      <c r="T1297" t="s">
        <v>8274</v>
      </c>
    </row>
    <row r="1298" spans="1:20" ht="57.1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9">
        <f t="shared" si="101"/>
        <v>42443.008946759262</v>
      </c>
      <c r="L1298">
        <v>1456189973</v>
      </c>
      <c r="M1298" s="9">
        <f t="shared" si="102"/>
        <v>42423.050613425927</v>
      </c>
      <c r="N1298" s="13">
        <f t="shared" si="103"/>
        <v>20</v>
      </c>
      <c r="O1298" t="b">
        <v>0</v>
      </c>
      <c r="P1298">
        <v>23</v>
      </c>
      <c r="Q1298" s="8">
        <f t="shared" si="104"/>
        <v>52.17</v>
      </c>
      <c r="R1298" t="b">
        <v>1</v>
      </c>
      <c r="S1298" t="s">
        <v>8273</v>
      </c>
      <c r="T1298" t="s">
        <v>8274</v>
      </c>
    </row>
    <row r="1299" spans="1:20" ht="42.8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9">
        <f t="shared" si="101"/>
        <v>42491.747199074074</v>
      </c>
      <c r="L1299">
        <v>1459533358</v>
      </c>
      <c r="M1299" s="9">
        <f t="shared" si="102"/>
        <v>42461.747199074074</v>
      </c>
      <c r="N1299" s="13">
        <f t="shared" si="103"/>
        <v>30</v>
      </c>
      <c r="O1299" t="b">
        <v>0</v>
      </c>
      <c r="P1299">
        <v>238</v>
      </c>
      <c r="Q1299" s="8">
        <f t="shared" si="104"/>
        <v>92.04</v>
      </c>
      <c r="R1299" t="b">
        <v>1</v>
      </c>
      <c r="S1299" t="s">
        <v>8273</v>
      </c>
      <c r="T1299" t="s">
        <v>8274</v>
      </c>
    </row>
    <row r="1300" spans="1:20" ht="42.8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9">
        <f t="shared" si="101"/>
        <v>42488.680925925932</v>
      </c>
      <c r="L1300">
        <v>1459268432</v>
      </c>
      <c r="M1300" s="9">
        <f t="shared" si="102"/>
        <v>42458.680925925932</v>
      </c>
      <c r="N1300" s="13">
        <f t="shared" si="103"/>
        <v>30</v>
      </c>
      <c r="O1300" t="b">
        <v>0</v>
      </c>
      <c r="P1300">
        <v>33</v>
      </c>
      <c r="Q1300" s="8">
        <f t="shared" si="104"/>
        <v>63.42</v>
      </c>
      <c r="R1300" t="b">
        <v>1</v>
      </c>
      <c r="S1300" t="s">
        <v>8273</v>
      </c>
      <c r="T1300" t="s">
        <v>8274</v>
      </c>
    </row>
    <row r="1301" spans="1:20" ht="42.8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9">
        <f t="shared" si="101"/>
        <v>42199.814340277779</v>
      </c>
      <c r="L1301">
        <v>1434310359</v>
      </c>
      <c r="M1301" s="9">
        <f t="shared" si="102"/>
        <v>42169.814340277779</v>
      </c>
      <c r="N1301" s="13">
        <f t="shared" si="103"/>
        <v>30</v>
      </c>
      <c r="O1301" t="b">
        <v>0</v>
      </c>
      <c r="P1301">
        <v>32</v>
      </c>
      <c r="Q1301" s="8">
        <f t="shared" si="104"/>
        <v>135.63</v>
      </c>
      <c r="R1301" t="b">
        <v>1</v>
      </c>
      <c r="S1301" t="s">
        <v>8273</v>
      </c>
      <c r="T1301" t="s">
        <v>8274</v>
      </c>
    </row>
    <row r="1302" spans="1:20" ht="42.8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9">
        <f t="shared" si="101"/>
        <v>42522.789583333331</v>
      </c>
      <c r="L1302">
        <v>1461427938</v>
      </c>
      <c r="M1302" s="9">
        <f t="shared" si="102"/>
        <v>42483.675208333334</v>
      </c>
      <c r="N1302" s="13">
        <f t="shared" si="103"/>
        <v>39</v>
      </c>
      <c r="O1302" t="b">
        <v>0</v>
      </c>
      <c r="P1302">
        <v>24</v>
      </c>
      <c r="Q1302" s="8">
        <f t="shared" si="104"/>
        <v>168.75</v>
      </c>
      <c r="R1302" t="b">
        <v>1</v>
      </c>
      <c r="S1302" t="s">
        <v>8273</v>
      </c>
      <c r="T1302" t="s">
        <v>8274</v>
      </c>
    </row>
    <row r="1303" spans="1:20" ht="42.8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9">
        <f t="shared" si="101"/>
        <v>42206.125</v>
      </c>
      <c r="L1303">
        <v>1436551178</v>
      </c>
      <c r="M1303" s="9">
        <f t="shared" si="102"/>
        <v>42195.749745370369</v>
      </c>
      <c r="N1303" s="13">
        <f t="shared" si="103"/>
        <v>10</v>
      </c>
      <c r="O1303" t="b">
        <v>0</v>
      </c>
      <c r="P1303">
        <v>29</v>
      </c>
      <c r="Q1303" s="8">
        <f t="shared" si="104"/>
        <v>70.86</v>
      </c>
      <c r="R1303" t="b">
        <v>1</v>
      </c>
      <c r="S1303" t="s">
        <v>8273</v>
      </c>
      <c r="T1303" t="s">
        <v>8274</v>
      </c>
    </row>
    <row r="1304" spans="1:20" ht="42.8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9">
        <f t="shared" si="101"/>
        <v>42705.099664351852</v>
      </c>
      <c r="L1304">
        <v>1477963411</v>
      </c>
      <c r="M1304" s="9">
        <f t="shared" si="102"/>
        <v>42675.057997685188</v>
      </c>
      <c r="N1304" s="13">
        <f t="shared" si="103"/>
        <v>30</v>
      </c>
      <c r="O1304" t="b">
        <v>0</v>
      </c>
      <c r="P1304">
        <v>50</v>
      </c>
      <c r="Q1304" s="8">
        <f t="shared" si="104"/>
        <v>50</v>
      </c>
      <c r="R1304" t="b">
        <v>1</v>
      </c>
      <c r="S1304" t="s">
        <v>8273</v>
      </c>
      <c r="T1304" t="s">
        <v>8274</v>
      </c>
    </row>
    <row r="1305" spans="1:20" ht="28.55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9">
        <f t="shared" si="101"/>
        <v>42582.458333333328</v>
      </c>
      <c r="L1305">
        <v>1468578920</v>
      </c>
      <c r="M1305" s="9">
        <f t="shared" si="102"/>
        <v>42566.441203703704</v>
      </c>
      <c r="N1305" s="13">
        <f t="shared" si="103"/>
        <v>16</v>
      </c>
      <c r="O1305" t="b">
        <v>0</v>
      </c>
      <c r="P1305">
        <v>108</v>
      </c>
      <c r="Q1305" s="8">
        <f t="shared" si="104"/>
        <v>42.21</v>
      </c>
      <c r="R1305" t="b">
        <v>1</v>
      </c>
      <c r="S1305" t="s">
        <v>8273</v>
      </c>
      <c r="T1305" t="s">
        <v>8274</v>
      </c>
    </row>
    <row r="1306" spans="1:20" ht="42.8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9">
        <f t="shared" si="101"/>
        <v>42807.152835648143</v>
      </c>
      <c r="L1306">
        <v>1484196005</v>
      </c>
      <c r="M1306" s="9">
        <f t="shared" si="102"/>
        <v>42747.194502314815</v>
      </c>
      <c r="N1306" s="13">
        <f t="shared" si="103"/>
        <v>60</v>
      </c>
      <c r="O1306" t="b">
        <v>0</v>
      </c>
      <c r="P1306">
        <v>104</v>
      </c>
      <c r="Q1306" s="8">
        <f t="shared" si="104"/>
        <v>152.41</v>
      </c>
      <c r="R1306" t="b">
        <v>0</v>
      </c>
      <c r="S1306" t="s">
        <v>8275</v>
      </c>
      <c r="T1306" t="s">
        <v>8277</v>
      </c>
    </row>
    <row r="1307" spans="1:20" ht="42.8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9">
        <f t="shared" si="101"/>
        <v>42572.729166666672</v>
      </c>
      <c r="L1307">
        <v>1466611108</v>
      </c>
      <c r="M1307" s="9">
        <f t="shared" si="102"/>
        <v>42543.665601851855</v>
      </c>
      <c r="N1307" s="13">
        <f t="shared" si="103"/>
        <v>29</v>
      </c>
      <c r="O1307" t="b">
        <v>0</v>
      </c>
      <c r="P1307">
        <v>86</v>
      </c>
      <c r="Q1307" s="8">
        <f t="shared" si="104"/>
        <v>90.62</v>
      </c>
      <c r="R1307" t="b">
        <v>0</v>
      </c>
      <c r="S1307" t="s">
        <v>8275</v>
      </c>
      <c r="T1307" t="s">
        <v>8277</v>
      </c>
    </row>
    <row r="1308" spans="1:20" ht="57.1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9">
        <f t="shared" si="101"/>
        <v>41977.457569444443</v>
      </c>
      <c r="L1308">
        <v>1415098734</v>
      </c>
      <c r="M1308" s="9">
        <f t="shared" si="102"/>
        <v>41947.457569444443</v>
      </c>
      <c r="N1308" s="13">
        <f t="shared" si="103"/>
        <v>30</v>
      </c>
      <c r="O1308" t="b">
        <v>0</v>
      </c>
      <c r="P1308">
        <v>356</v>
      </c>
      <c r="Q1308" s="8">
        <f t="shared" si="104"/>
        <v>201.6</v>
      </c>
      <c r="R1308" t="b">
        <v>0</v>
      </c>
      <c r="S1308" t="s">
        <v>8275</v>
      </c>
      <c r="T1308" t="s">
        <v>8277</v>
      </c>
    </row>
    <row r="1309" spans="1:20" ht="28.55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9">
        <f t="shared" si="101"/>
        <v>42417.503229166665</v>
      </c>
      <c r="L1309">
        <v>1453118679</v>
      </c>
      <c r="M1309" s="9">
        <f t="shared" si="102"/>
        <v>42387.503229166665</v>
      </c>
      <c r="N1309" s="13">
        <f t="shared" si="103"/>
        <v>30</v>
      </c>
      <c r="O1309" t="b">
        <v>0</v>
      </c>
      <c r="P1309">
        <v>45</v>
      </c>
      <c r="Q1309" s="8">
        <f t="shared" si="104"/>
        <v>127.93</v>
      </c>
      <c r="R1309" t="b">
        <v>0</v>
      </c>
      <c r="S1309" t="s">
        <v>8275</v>
      </c>
      <c r="T1309" t="s">
        <v>8277</v>
      </c>
    </row>
    <row r="1310" spans="1:20" ht="28.55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9">
        <f t="shared" si="101"/>
        <v>42651.613564814819</v>
      </c>
      <c r="L1310">
        <v>1472481812</v>
      </c>
      <c r="M1310" s="9">
        <f t="shared" si="102"/>
        <v>42611.613564814819</v>
      </c>
      <c r="N1310" s="13">
        <f t="shared" si="103"/>
        <v>40</v>
      </c>
      <c r="O1310" t="b">
        <v>0</v>
      </c>
      <c r="P1310">
        <v>38</v>
      </c>
      <c r="Q1310" s="8">
        <f t="shared" si="104"/>
        <v>29.89</v>
      </c>
      <c r="R1310" t="b">
        <v>0</v>
      </c>
      <c r="S1310" t="s">
        <v>8275</v>
      </c>
      <c r="T1310" t="s">
        <v>8277</v>
      </c>
    </row>
    <row r="1311" spans="1:20" ht="42.8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9">
        <f t="shared" si="101"/>
        <v>42292.882731481484</v>
      </c>
      <c r="L1311">
        <v>1441919468</v>
      </c>
      <c r="M1311" s="9">
        <f t="shared" si="102"/>
        <v>42257.882731481484</v>
      </c>
      <c r="N1311" s="13">
        <f t="shared" si="103"/>
        <v>35</v>
      </c>
      <c r="O1311" t="b">
        <v>0</v>
      </c>
      <c r="P1311">
        <v>35</v>
      </c>
      <c r="Q1311" s="8">
        <f t="shared" si="104"/>
        <v>367.97</v>
      </c>
      <c r="R1311" t="b">
        <v>0</v>
      </c>
      <c r="S1311" t="s">
        <v>8275</v>
      </c>
      <c r="T1311" t="s">
        <v>8277</v>
      </c>
    </row>
    <row r="1312" spans="1:20" ht="42.8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9">
        <f t="shared" si="101"/>
        <v>42601.667245370365</v>
      </c>
      <c r="L1312">
        <v>1467734450</v>
      </c>
      <c r="M1312" s="9">
        <f t="shared" si="102"/>
        <v>42556.667245370365</v>
      </c>
      <c r="N1312" s="13">
        <f t="shared" si="103"/>
        <v>45</v>
      </c>
      <c r="O1312" t="b">
        <v>0</v>
      </c>
      <c r="P1312">
        <v>24</v>
      </c>
      <c r="Q1312" s="8">
        <f t="shared" si="104"/>
        <v>129.16999999999999</v>
      </c>
      <c r="R1312" t="b">
        <v>0</v>
      </c>
      <c r="S1312" t="s">
        <v>8275</v>
      </c>
      <c r="T1312" t="s">
        <v>8277</v>
      </c>
    </row>
    <row r="1313" spans="1:20" ht="57.1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9">
        <f t="shared" si="101"/>
        <v>42704.843969907408</v>
      </c>
      <c r="L1313">
        <v>1477509319</v>
      </c>
      <c r="M1313" s="9">
        <f t="shared" si="102"/>
        <v>42669.802303240736</v>
      </c>
      <c r="N1313" s="13">
        <f t="shared" si="103"/>
        <v>35</v>
      </c>
      <c r="O1313" t="b">
        <v>0</v>
      </c>
      <c r="P1313">
        <v>100</v>
      </c>
      <c r="Q1313" s="8">
        <f t="shared" si="104"/>
        <v>800.7</v>
      </c>
      <c r="R1313" t="b">
        <v>0</v>
      </c>
      <c r="S1313" t="s">
        <v>8275</v>
      </c>
      <c r="T1313" t="s">
        <v>8277</v>
      </c>
    </row>
    <row r="1314" spans="1:20" ht="42.8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9">
        <f t="shared" si="101"/>
        <v>42112.702800925923</v>
      </c>
      <c r="L1314">
        <v>1426783922</v>
      </c>
      <c r="M1314" s="9">
        <f t="shared" si="102"/>
        <v>42082.702800925923</v>
      </c>
      <c r="N1314" s="13">
        <f t="shared" si="103"/>
        <v>30</v>
      </c>
      <c r="O1314" t="b">
        <v>0</v>
      </c>
      <c r="P1314">
        <v>1</v>
      </c>
      <c r="Q1314" s="8">
        <f t="shared" si="104"/>
        <v>28</v>
      </c>
      <c r="R1314" t="b">
        <v>0</v>
      </c>
      <c r="S1314" t="s">
        <v>8275</v>
      </c>
      <c r="T1314" t="s">
        <v>8277</v>
      </c>
    </row>
    <row r="1315" spans="1:20" ht="42.8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9">
        <f t="shared" si="101"/>
        <v>42432.709652777776</v>
      </c>
      <c r="L1315">
        <v>1454432514</v>
      </c>
      <c r="M1315" s="9">
        <f t="shared" si="102"/>
        <v>42402.709652777776</v>
      </c>
      <c r="N1315" s="13">
        <f t="shared" si="103"/>
        <v>30</v>
      </c>
      <c r="O1315" t="b">
        <v>0</v>
      </c>
      <c r="P1315">
        <v>122</v>
      </c>
      <c r="Q1315" s="8">
        <f t="shared" si="104"/>
        <v>102.02</v>
      </c>
      <c r="R1315" t="b">
        <v>0</v>
      </c>
      <c r="S1315" t="s">
        <v>8275</v>
      </c>
      <c r="T1315" t="s">
        <v>8277</v>
      </c>
    </row>
    <row r="1316" spans="1:20" ht="42.8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9">
        <f t="shared" si="101"/>
        <v>42664.669675925921</v>
      </c>
      <c r="L1316">
        <v>1471881860</v>
      </c>
      <c r="M1316" s="9">
        <f t="shared" si="102"/>
        <v>42604.669675925921</v>
      </c>
      <c r="N1316" s="13">
        <f t="shared" si="103"/>
        <v>60</v>
      </c>
      <c r="O1316" t="b">
        <v>0</v>
      </c>
      <c r="P1316">
        <v>11</v>
      </c>
      <c r="Q1316" s="8">
        <f t="shared" si="104"/>
        <v>184.36</v>
      </c>
      <c r="R1316" t="b">
        <v>0</v>
      </c>
      <c r="S1316" t="s">
        <v>8275</v>
      </c>
      <c r="T1316" t="s">
        <v>8277</v>
      </c>
    </row>
    <row r="1317" spans="1:20" ht="28.55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9">
        <f t="shared" si="101"/>
        <v>42314.041666666672</v>
      </c>
      <c r="L1317">
        <v>1443700648</v>
      </c>
      <c r="M1317" s="9">
        <f t="shared" si="102"/>
        <v>42278.498240740737</v>
      </c>
      <c r="N1317" s="13">
        <f t="shared" si="103"/>
        <v>36</v>
      </c>
      <c r="O1317" t="b">
        <v>0</v>
      </c>
      <c r="P1317">
        <v>248</v>
      </c>
      <c r="Q1317" s="8">
        <f t="shared" si="104"/>
        <v>162.91999999999999</v>
      </c>
      <c r="R1317" t="b">
        <v>0</v>
      </c>
      <c r="S1317" t="s">
        <v>8275</v>
      </c>
      <c r="T1317" t="s">
        <v>8277</v>
      </c>
    </row>
    <row r="1318" spans="1:20" ht="42.8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9">
        <f t="shared" si="101"/>
        <v>42428.961909722217</v>
      </c>
      <c r="L1318">
        <v>1453676709</v>
      </c>
      <c r="M1318" s="9">
        <f t="shared" si="102"/>
        <v>42393.961909722217</v>
      </c>
      <c r="N1318" s="13">
        <f t="shared" si="103"/>
        <v>35</v>
      </c>
      <c r="O1318" t="b">
        <v>0</v>
      </c>
      <c r="P1318">
        <v>1</v>
      </c>
      <c r="Q1318" s="8">
        <f t="shared" si="104"/>
        <v>1</v>
      </c>
      <c r="R1318" t="b">
        <v>0</v>
      </c>
      <c r="S1318" t="s">
        <v>8275</v>
      </c>
      <c r="T1318" t="s">
        <v>8277</v>
      </c>
    </row>
    <row r="1319" spans="1:20" ht="57.1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9">
        <f t="shared" si="101"/>
        <v>42572.583333333328</v>
      </c>
      <c r="L1319">
        <v>1464586746</v>
      </c>
      <c r="M1319" s="9">
        <f t="shared" si="102"/>
        <v>42520.235486111109</v>
      </c>
      <c r="N1319" s="13">
        <f t="shared" si="103"/>
        <v>52</v>
      </c>
      <c r="O1319" t="b">
        <v>0</v>
      </c>
      <c r="P1319">
        <v>19</v>
      </c>
      <c r="Q1319" s="8">
        <f t="shared" si="104"/>
        <v>603.53</v>
      </c>
      <c r="R1319" t="b">
        <v>0</v>
      </c>
      <c r="S1319" t="s">
        <v>8275</v>
      </c>
      <c r="T1319" t="s">
        <v>8277</v>
      </c>
    </row>
    <row r="1320" spans="1:20" ht="42.8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9">
        <f t="shared" si="101"/>
        <v>42015.043657407412</v>
      </c>
      <c r="L1320">
        <v>1418346172</v>
      </c>
      <c r="M1320" s="9">
        <f t="shared" si="102"/>
        <v>41985.043657407412</v>
      </c>
      <c r="N1320" s="13">
        <f t="shared" si="103"/>
        <v>30</v>
      </c>
      <c r="O1320" t="b">
        <v>0</v>
      </c>
      <c r="P1320">
        <v>135</v>
      </c>
      <c r="Q1320" s="8">
        <f t="shared" si="104"/>
        <v>45.41</v>
      </c>
      <c r="R1320" t="b">
        <v>0</v>
      </c>
      <c r="S1320" t="s">
        <v>8275</v>
      </c>
      <c r="T1320" t="s">
        <v>8277</v>
      </c>
    </row>
    <row r="1321" spans="1:20" ht="42.8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9">
        <f t="shared" si="101"/>
        <v>41831.666666666664</v>
      </c>
      <c r="L1321">
        <v>1403810965</v>
      </c>
      <c r="M1321" s="9">
        <f t="shared" si="102"/>
        <v>41816.812094907407</v>
      </c>
      <c r="N1321" s="13">
        <f t="shared" si="103"/>
        <v>15</v>
      </c>
      <c r="O1321" t="b">
        <v>0</v>
      </c>
      <c r="P1321">
        <v>9</v>
      </c>
      <c r="Q1321" s="8">
        <f t="shared" si="104"/>
        <v>97.33</v>
      </c>
      <c r="R1321" t="b">
        <v>0</v>
      </c>
      <c r="S1321" t="s">
        <v>8275</v>
      </c>
      <c r="T1321" t="s">
        <v>8277</v>
      </c>
    </row>
    <row r="1322" spans="1:20" ht="42.8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9">
        <f t="shared" si="101"/>
        <v>42734.958333333328</v>
      </c>
      <c r="L1322">
        <v>1480610046</v>
      </c>
      <c r="M1322" s="9">
        <f t="shared" si="102"/>
        <v>42705.690347222218</v>
      </c>
      <c r="N1322" s="13">
        <f t="shared" si="103"/>
        <v>29</v>
      </c>
      <c r="O1322" t="b">
        <v>0</v>
      </c>
      <c r="P1322">
        <v>3</v>
      </c>
      <c r="Q1322" s="8">
        <f t="shared" si="104"/>
        <v>167.67</v>
      </c>
      <c r="R1322" t="b">
        <v>0</v>
      </c>
      <c r="S1322" t="s">
        <v>8275</v>
      </c>
      <c r="T1322" t="s">
        <v>8277</v>
      </c>
    </row>
    <row r="1323" spans="1:20" ht="57.1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9">
        <f t="shared" si="101"/>
        <v>42727.74927083333</v>
      </c>
      <c r="L1323">
        <v>1479923937</v>
      </c>
      <c r="M1323" s="9">
        <f t="shared" si="102"/>
        <v>42697.74927083333</v>
      </c>
      <c r="N1323" s="13">
        <f t="shared" si="103"/>
        <v>30</v>
      </c>
      <c r="O1323" t="b">
        <v>0</v>
      </c>
      <c r="P1323">
        <v>7</v>
      </c>
      <c r="Q1323" s="8">
        <f t="shared" si="104"/>
        <v>859.86</v>
      </c>
      <c r="R1323" t="b">
        <v>0</v>
      </c>
      <c r="S1323" t="s">
        <v>8275</v>
      </c>
      <c r="T1323" t="s">
        <v>8277</v>
      </c>
    </row>
    <row r="1324" spans="1:20" ht="42.8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9">
        <f t="shared" si="101"/>
        <v>42145.656539351854</v>
      </c>
      <c r="L1324">
        <v>1429631125</v>
      </c>
      <c r="M1324" s="9">
        <f t="shared" si="102"/>
        <v>42115.656539351854</v>
      </c>
      <c r="N1324" s="13">
        <f t="shared" si="103"/>
        <v>30</v>
      </c>
      <c r="O1324" t="b">
        <v>0</v>
      </c>
      <c r="P1324">
        <v>4</v>
      </c>
      <c r="Q1324" s="8">
        <f t="shared" si="104"/>
        <v>26.5</v>
      </c>
      <c r="R1324" t="b">
        <v>0</v>
      </c>
      <c r="S1324" t="s">
        <v>8275</v>
      </c>
      <c r="T1324" t="s">
        <v>8277</v>
      </c>
    </row>
    <row r="1325" spans="1:20" ht="42.8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9">
        <f t="shared" si="101"/>
        <v>42486.288194444445</v>
      </c>
      <c r="L1325">
        <v>1458665146</v>
      </c>
      <c r="M1325" s="9">
        <f t="shared" si="102"/>
        <v>42451.698449074072</v>
      </c>
      <c r="N1325" s="13">
        <f t="shared" si="103"/>
        <v>35</v>
      </c>
      <c r="O1325" t="b">
        <v>0</v>
      </c>
      <c r="P1325">
        <v>44</v>
      </c>
      <c r="Q1325" s="8">
        <f t="shared" si="104"/>
        <v>30.27</v>
      </c>
      <c r="R1325" t="b">
        <v>0</v>
      </c>
      <c r="S1325" t="s">
        <v>8275</v>
      </c>
      <c r="T1325" t="s">
        <v>8277</v>
      </c>
    </row>
    <row r="1326" spans="1:20" ht="42.8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9">
        <f t="shared" si="101"/>
        <v>42656.633703703701</v>
      </c>
      <c r="L1326">
        <v>1473779552</v>
      </c>
      <c r="M1326" s="9">
        <f t="shared" si="102"/>
        <v>42626.633703703701</v>
      </c>
      <c r="N1326" s="13">
        <f t="shared" si="103"/>
        <v>30</v>
      </c>
      <c r="O1326" t="b">
        <v>0</v>
      </c>
      <c r="P1326">
        <v>90</v>
      </c>
      <c r="Q1326" s="8">
        <f t="shared" si="104"/>
        <v>54.67</v>
      </c>
      <c r="R1326" t="b">
        <v>0</v>
      </c>
      <c r="S1326" t="s">
        <v>8275</v>
      </c>
      <c r="T1326" t="s">
        <v>8277</v>
      </c>
    </row>
    <row r="1327" spans="1:20" ht="42.8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9">
        <f t="shared" si="101"/>
        <v>42734.086053240739</v>
      </c>
      <c r="L1327">
        <v>1480471435</v>
      </c>
      <c r="M1327" s="9">
        <f t="shared" si="102"/>
        <v>42704.086053240739</v>
      </c>
      <c r="N1327" s="13">
        <f t="shared" si="103"/>
        <v>30</v>
      </c>
      <c r="O1327" t="b">
        <v>0</v>
      </c>
      <c r="P1327">
        <v>8</v>
      </c>
      <c r="Q1327" s="8">
        <f t="shared" si="104"/>
        <v>60.75</v>
      </c>
      <c r="R1327" t="b">
        <v>0</v>
      </c>
      <c r="S1327" t="s">
        <v>8275</v>
      </c>
      <c r="T1327" t="s">
        <v>8277</v>
      </c>
    </row>
    <row r="1328" spans="1:20" ht="42.8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9">
        <f t="shared" si="101"/>
        <v>42019.791990740734</v>
      </c>
      <c r="L1328">
        <v>1417460428</v>
      </c>
      <c r="M1328" s="9">
        <f t="shared" si="102"/>
        <v>41974.791990740734</v>
      </c>
      <c r="N1328" s="13">
        <f t="shared" si="103"/>
        <v>45</v>
      </c>
      <c r="O1328" t="b">
        <v>0</v>
      </c>
      <c r="P1328">
        <v>11</v>
      </c>
      <c r="Q1328" s="8">
        <f t="shared" si="104"/>
        <v>102.73</v>
      </c>
      <c r="R1328" t="b">
        <v>0</v>
      </c>
      <c r="S1328" t="s">
        <v>8275</v>
      </c>
      <c r="T1328" t="s">
        <v>8277</v>
      </c>
    </row>
    <row r="1329" spans="1:20" ht="42.8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9">
        <f t="shared" si="101"/>
        <v>42153.678645833337</v>
      </c>
      <c r="L1329">
        <v>1430324235</v>
      </c>
      <c r="M1329" s="9">
        <f t="shared" si="102"/>
        <v>42123.678645833337</v>
      </c>
      <c r="N1329" s="13">
        <f t="shared" si="103"/>
        <v>30</v>
      </c>
      <c r="O1329" t="b">
        <v>0</v>
      </c>
      <c r="P1329">
        <v>41</v>
      </c>
      <c r="Q1329" s="8">
        <f t="shared" si="104"/>
        <v>41.59</v>
      </c>
      <c r="R1329" t="b">
        <v>0</v>
      </c>
      <c r="S1329" t="s">
        <v>8275</v>
      </c>
      <c r="T1329" t="s">
        <v>8277</v>
      </c>
    </row>
    <row r="1330" spans="1:20" ht="57.1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9">
        <f t="shared" si="101"/>
        <v>42657.642754629633</v>
      </c>
      <c r="L1330">
        <v>1472570734</v>
      </c>
      <c r="M1330" s="9">
        <f t="shared" si="102"/>
        <v>42612.642754629633</v>
      </c>
      <c r="N1330" s="13">
        <f t="shared" si="103"/>
        <v>45</v>
      </c>
      <c r="O1330" t="b">
        <v>0</v>
      </c>
      <c r="P1330">
        <v>15</v>
      </c>
      <c r="Q1330" s="8">
        <f t="shared" si="104"/>
        <v>116.53</v>
      </c>
      <c r="R1330" t="b">
        <v>0</v>
      </c>
      <c r="S1330" t="s">
        <v>8275</v>
      </c>
      <c r="T1330" t="s">
        <v>8277</v>
      </c>
    </row>
    <row r="1331" spans="1:20" ht="42.8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9">
        <f t="shared" si="101"/>
        <v>41975.263252314813</v>
      </c>
      <c r="L1331">
        <v>1414041545</v>
      </c>
      <c r="M1331" s="9">
        <f t="shared" si="102"/>
        <v>41935.221585648149</v>
      </c>
      <c r="N1331" s="13">
        <f t="shared" si="103"/>
        <v>40</v>
      </c>
      <c r="O1331" t="b">
        <v>0</v>
      </c>
      <c r="P1331">
        <v>9</v>
      </c>
      <c r="Q1331" s="8">
        <f t="shared" si="104"/>
        <v>45.33</v>
      </c>
      <c r="R1331" t="b">
        <v>0</v>
      </c>
      <c r="S1331" t="s">
        <v>8275</v>
      </c>
      <c r="T1331" t="s">
        <v>8277</v>
      </c>
    </row>
    <row r="1332" spans="1:20" ht="42.8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9">
        <f t="shared" si="101"/>
        <v>42553.166666666672</v>
      </c>
      <c r="L1332">
        <v>1464763109</v>
      </c>
      <c r="M1332" s="9">
        <f t="shared" si="102"/>
        <v>42522.276724537034</v>
      </c>
      <c r="N1332" s="13">
        <f t="shared" si="103"/>
        <v>31</v>
      </c>
      <c r="O1332" t="b">
        <v>0</v>
      </c>
      <c r="P1332">
        <v>50</v>
      </c>
      <c r="Q1332" s="8">
        <f t="shared" si="104"/>
        <v>157.46</v>
      </c>
      <c r="R1332" t="b">
        <v>0</v>
      </c>
      <c r="S1332" t="s">
        <v>8275</v>
      </c>
      <c r="T1332" t="s">
        <v>8277</v>
      </c>
    </row>
    <row r="1333" spans="1:20" ht="42.8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9">
        <f t="shared" si="101"/>
        <v>42599.50409722222</v>
      </c>
      <c r="L1333">
        <v>1468843554</v>
      </c>
      <c r="M1333" s="9">
        <f t="shared" si="102"/>
        <v>42569.50409722222</v>
      </c>
      <c r="N1333" s="13">
        <f t="shared" si="103"/>
        <v>30</v>
      </c>
      <c r="O1333" t="b">
        <v>0</v>
      </c>
      <c r="P1333">
        <v>34</v>
      </c>
      <c r="Q1333" s="8">
        <f t="shared" si="104"/>
        <v>100.5</v>
      </c>
      <c r="R1333" t="b">
        <v>0</v>
      </c>
      <c r="S1333" t="s">
        <v>8275</v>
      </c>
      <c r="T1333" t="s">
        <v>8277</v>
      </c>
    </row>
    <row r="1334" spans="1:20" ht="42.8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9">
        <f t="shared" si="101"/>
        <v>42762.060277777782</v>
      </c>
      <c r="L1334">
        <v>1482888408</v>
      </c>
      <c r="M1334" s="9">
        <f t="shared" si="102"/>
        <v>42732.060277777782</v>
      </c>
      <c r="N1334" s="13">
        <f t="shared" si="103"/>
        <v>30</v>
      </c>
      <c r="O1334" t="b">
        <v>0</v>
      </c>
      <c r="P1334">
        <v>0</v>
      </c>
      <c r="Q1334" s="8">
        <f t="shared" si="104"/>
        <v>0</v>
      </c>
      <c r="R1334" t="b">
        <v>0</v>
      </c>
      <c r="S1334" t="s">
        <v>8275</v>
      </c>
      <c r="T1334" t="s">
        <v>8277</v>
      </c>
    </row>
    <row r="1335" spans="1:20" ht="42.8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9">
        <f t="shared" si="101"/>
        <v>41836.106770833336</v>
      </c>
      <c r="L1335">
        <v>1402886025</v>
      </c>
      <c r="M1335" s="9">
        <f t="shared" si="102"/>
        <v>41806.106770833336</v>
      </c>
      <c r="N1335" s="13">
        <f t="shared" si="103"/>
        <v>30</v>
      </c>
      <c r="O1335" t="b">
        <v>0</v>
      </c>
      <c r="P1335">
        <v>0</v>
      </c>
      <c r="Q1335" s="8">
        <f t="shared" si="104"/>
        <v>0</v>
      </c>
      <c r="R1335" t="b">
        <v>0</v>
      </c>
      <c r="S1335" t="s">
        <v>8275</v>
      </c>
      <c r="T1335" t="s">
        <v>8277</v>
      </c>
    </row>
    <row r="1336" spans="1:20" ht="42.8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9">
        <f t="shared" si="101"/>
        <v>42440.774155092593</v>
      </c>
      <c r="L1336">
        <v>1455129287</v>
      </c>
      <c r="M1336" s="9">
        <f t="shared" si="102"/>
        <v>42410.774155092593</v>
      </c>
      <c r="N1336" s="13">
        <f t="shared" si="103"/>
        <v>30</v>
      </c>
      <c r="O1336" t="b">
        <v>0</v>
      </c>
      <c r="P1336">
        <v>276</v>
      </c>
      <c r="Q1336" s="8">
        <f t="shared" si="104"/>
        <v>51.82</v>
      </c>
      <c r="R1336" t="b">
        <v>0</v>
      </c>
      <c r="S1336" t="s">
        <v>8275</v>
      </c>
      <c r="T1336" t="s">
        <v>8277</v>
      </c>
    </row>
    <row r="1337" spans="1:20" ht="42.8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9">
        <f t="shared" si="101"/>
        <v>42343.936365740738</v>
      </c>
      <c r="L1337">
        <v>1446762502</v>
      </c>
      <c r="M1337" s="9">
        <f t="shared" si="102"/>
        <v>42313.936365740738</v>
      </c>
      <c r="N1337" s="13">
        <f t="shared" si="103"/>
        <v>30</v>
      </c>
      <c r="O1337" t="b">
        <v>0</v>
      </c>
      <c r="P1337">
        <v>16</v>
      </c>
      <c r="Q1337" s="8">
        <f t="shared" si="104"/>
        <v>308.75</v>
      </c>
      <c r="R1337" t="b">
        <v>0</v>
      </c>
      <c r="S1337" t="s">
        <v>8275</v>
      </c>
      <c r="T1337" t="s">
        <v>8277</v>
      </c>
    </row>
    <row r="1338" spans="1:20" ht="42.8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9">
        <f t="shared" si="101"/>
        <v>41990.863750000004</v>
      </c>
      <c r="L1338">
        <v>1415825028</v>
      </c>
      <c r="M1338" s="9">
        <f t="shared" si="102"/>
        <v>41955.863750000004</v>
      </c>
      <c r="N1338" s="13">
        <f t="shared" si="103"/>
        <v>35</v>
      </c>
      <c r="O1338" t="b">
        <v>0</v>
      </c>
      <c r="P1338">
        <v>224</v>
      </c>
      <c r="Q1338" s="8">
        <f t="shared" si="104"/>
        <v>379.23</v>
      </c>
      <c r="R1338" t="b">
        <v>0</v>
      </c>
      <c r="S1338" t="s">
        <v>8275</v>
      </c>
      <c r="T1338" t="s">
        <v>8277</v>
      </c>
    </row>
    <row r="1339" spans="1:20" ht="42.8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9">
        <f t="shared" si="101"/>
        <v>42797.577303240745</v>
      </c>
      <c r="L1339">
        <v>1485957079</v>
      </c>
      <c r="M1339" s="9">
        <f t="shared" si="102"/>
        <v>42767.577303240745</v>
      </c>
      <c r="N1339" s="13">
        <f t="shared" si="103"/>
        <v>30</v>
      </c>
      <c r="O1339" t="b">
        <v>0</v>
      </c>
      <c r="P1339">
        <v>140</v>
      </c>
      <c r="Q1339" s="8">
        <f t="shared" si="104"/>
        <v>176.36</v>
      </c>
      <c r="R1339" t="b">
        <v>0</v>
      </c>
      <c r="S1339" t="s">
        <v>8275</v>
      </c>
      <c r="T1339" t="s">
        <v>8277</v>
      </c>
    </row>
    <row r="1340" spans="1:20" ht="57.1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9">
        <f t="shared" si="101"/>
        <v>42218.803622685184</v>
      </c>
      <c r="L1340">
        <v>1435951033</v>
      </c>
      <c r="M1340" s="9">
        <f t="shared" si="102"/>
        <v>42188.803622685184</v>
      </c>
      <c r="N1340" s="13">
        <f t="shared" si="103"/>
        <v>30</v>
      </c>
      <c r="O1340" t="b">
        <v>0</v>
      </c>
      <c r="P1340">
        <v>15</v>
      </c>
      <c r="Q1340" s="8">
        <f t="shared" si="104"/>
        <v>66.069999999999993</v>
      </c>
      <c r="R1340" t="b">
        <v>0</v>
      </c>
      <c r="S1340" t="s">
        <v>8275</v>
      </c>
      <c r="T1340" t="s">
        <v>8277</v>
      </c>
    </row>
    <row r="1341" spans="1:20" ht="28.55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9">
        <f t="shared" si="101"/>
        <v>41981.688831018517</v>
      </c>
      <c r="L1341">
        <v>1414164715</v>
      </c>
      <c r="M1341" s="9">
        <f t="shared" si="102"/>
        <v>41936.647164351853</v>
      </c>
      <c r="N1341" s="13">
        <f t="shared" si="103"/>
        <v>45</v>
      </c>
      <c r="O1341" t="b">
        <v>0</v>
      </c>
      <c r="P1341">
        <v>37</v>
      </c>
      <c r="Q1341" s="8">
        <f t="shared" si="104"/>
        <v>89.65</v>
      </c>
      <c r="R1341" t="b">
        <v>0</v>
      </c>
      <c r="S1341" t="s">
        <v>8275</v>
      </c>
      <c r="T1341" t="s">
        <v>8277</v>
      </c>
    </row>
    <row r="1342" spans="1:20" ht="42.8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9">
        <f t="shared" si="101"/>
        <v>41866.595520833333</v>
      </c>
      <c r="L1342">
        <v>1405520253</v>
      </c>
      <c r="M1342" s="9">
        <f t="shared" si="102"/>
        <v>41836.595520833333</v>
      </c>
      <c r="N1342" s="13">
        <f t="shared" si="103"/>
        <v>30</v>
      </c>
      <c r="O1342" t="b">
        <v>0</v>
      </c>
      <c r="P1342">
        <v>0</v>
      </c>
      <c r="Q1342" s="8">
        <f t="shared" si="104"/>
        <v>0</v>
      </c>
      <c r="R1342" t="b">
        <v>0</v>
      </c>
      <c r="S1342" t="s">
        <v>8275</v>
      </c>
      <c r="T1342" t="s">
        <v>8277</v>
      </c>
    </row>
    <row r="1343" spans="1:20" ht="57.1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9">
        <f t="shared" si="101"/>
        <v>42644.624039351853</v>
      </c>
      <c r="L1343">
        <v>1472569117</v>
      </c>
      <c r="M1343" s="9">
        <f t="shared" si="102"/>
        <v>42612.624039351853</v>
      </c>
      <c r="N1343" s="13">
        <f t="shared" si="103"/>
        <v>32</v>
      </c>
      <c r="O1343" t="b">
        <v>0</v>
      </c>
      <c r="P1343">
        <v>46</v>
      </c>
      <c r="Q1343" s="8">
        <f t="shared" si="104"/>
        <v>382.39</v>
      </c>
      <c r="R1343" t="b">
        <v>0</v>
      </c>
      <c r="S1343" t="s">
        <v>8275</v>
      </c>
      <c r="T1343" t="s">
        <v>8277</v>
      </c>
    </row>
    <row r="1344" spans="1:20" ht="42.8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9">
        <f t="shared" si="101"/>
        <v>42202.816423611104</v>
      </c>
      <c r="L1344">
        <v>1434569739</v>
      </c>
      <c r="M1344" s="9">
        <f t="shared" si="102"/>
        <v>42172.816423611104</v>
      </c>
      <c r="N1344" s="13">
        <f t="shared" si="103"/>
        <v>30</v>
      </c>
      <c r="O1344" t="b">
        <v>0</v>
      </c>
      <c r="P1344">
        <v>1</v>
      </c>
      <c r="Q1344" s="8">
        <f t="shared" si="104"/>
        <v>100</v>
      </c>
      <c r="R1344" t="b">
        <v>0</v>
      </c>
      <c r="S1344" t="s">
        <v>8275</v>
      </c>
      <c r="T1344" t="s">
        <v>8277</v>
      </c>
    </row>
    <row r="1345" spans="1:20" ht="42.8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9">
        <f t="shared" si="101"/>
        <v>42601.165972222225</v>
      </c>
      <c r="L1345">
        <v>1466512683</v>
      </c>
      <c r="M1345" s="9">
        <f t="shared" si="102"/>
        <v>42542.526423611111</v>
      </c>
      <c r="N1345" s="13">
        <f t="shared" si="103"/>
        <v>59</v>
      </c>
      <c r="O1345" t="b">
        <v>0</v>
      </c>
      <c r="P1345">
        <v>323</v>
      </c>
      <c r="Q1345" s="8">
        <f t="shared" si="104"/>
        <v>158.36000000000001</v>
      </c>
      <c r="R1345" t="b">
        <v>0</v>
      </c>
      <c r="S1345" t="s">
        <v>8275</v>
      </c>
      <c r="T1345" t="s">
        <v>8277</v>
      </c>
    </row>
    <row r="1346" spans="1:20" ht="42.8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>
        <f t="shared" ref="F1346:F1409" si="105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9">
        <f t="shared" si="101"/>
        <v>42551.789803240739</v>
      </c>
      <c r="L1346">
        <v>1464807439</v>
      </c>
      <c r="M1346" s="9">
        <f t="shared" si="102"/>
        <v>42522.789803240739</v>
      </c>
      <c r="N1346" s="13">
        <f t="shared" si="103"/>
        <v>29</v>
      </c>
      <c r="O1346" t="b">
        <v>0</v>
      </c>
      <c r="P1346">
        <v>139</v>
      </c>
      <c r="Q1346" s="8">
        <f t="shared" si="104"/>
        <v>40.76</v>
      </c>
      <c r="R1346" t="b">
        <v>1</v>
      </c>
      <c r="S1346" t="s">
        <v>8278</v>
      </c>
      <c r="T1346" t="s">
        <v>8279</v>
      </c>
    </row>
    <row r="1347" spans="1:20" ht="42.8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>
        <f t="shared" si="105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9">
        <f t="shared" ref="K1347:K1410" si="106">(((J1347/60)/60)/24)+DATE(1970,1,1)</f>
        <v>41834.814340277779</v>
      </c>
      <c r="L1347">
        <v>1402342359</v>
      </c>
      <c r="M1347" s="9">
        <f t="shared" ref="M1347:M1410" si="107">(((L1347/60)/60)/24)+DATE(1970,1,1)</f>
        <v>41799.814340277779</v>
      </c>
      <c r="N1347" s="13">
        <f t="shared" ref="N1347:N1410" si="108">ROUND(K1347-M1347,0)</f>
        <v>35</v>
      </c>
      <c r="O1347" t="b">
        <v>0</v>
      </c>
      <c r="P1347">
        <v>7</v>
      </c>
      <c r="Q1347" s="8">
        <f t="shared" ref="Q1347:Q1410" si="109">IFERROR(ROUND(E1347/P1347,2),0)</f>
        <v>53.57</v>
      </c>
      <c r="R1347" t="b">
        <v>1</v>
      </c>
      <c r="S1347" t="s">
        <v>8278</v>
      </c>
      <c r="T1347" t="s">
        <v>8279</v>
      </c>
    </row>
    <row r="1348" spans="1:20" ht="42.8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9">
        <f t="shared" si="106"/>
        <v>41452.075821759259</v>
      </c>
      <c r="L1348">
        <v>1369705751</v>
      </c>
      <c r="M1348" s="9">
        <f t="shared" si="107"/>
        <v>41422.075821759259</v>
      </c>
      <c r="N1348" s="13">
        <f t="shared" si="108"/>
        <v>30</v>
      </c>
      <c r="O1348" t="b">
        <v>0</v>
      </c>
      <c r="P1348">
        <v>149</v>
      </c>
      <c r="Q1348" s="8">
        <f t="shared" si="109"/>
        <v>48.45</v>
      </c>
      <c r="R1348" t="b">
        <v>1</v>
      </c>
      <c r="S1348" t="s">
        <v>8278</v>
      </c>
      <c r="T1348" t="s">
        <v>8279</v>
      </c>
    </row>
    <row r="1349" spans="1:20" ht="42.8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9">
        <f t="shared" si="106"/>
        <v>42070.638020833328</v>
      </c>
      <c r="L1349">
        <v>1423149525</v>
      </c>
      <c r="M1349" s="9">
        <f t="shared" si="107"/>
        <v>42040.638020833328</v>
      </c>
      <c r="N1349" s="13">
        <f t="shared" si="108"/>
        <v>30</v>
      </c>
      <c r="O1349" t="b">
        <v>0</v>
      </c>
      <c r="P1349">
        <v>31</v>
      </c>
      <c r="Q1349" s="8">
        <f t="shared" si="109"/>
        <v>82.42</v>
      </c>
      <c r="R1349" t="b">
        <v>1</v>
      </c>
      <c r="S1349" t="s">
        <v>8278</v>
      </c>
      <c r="T1349" t="s">
        <v>8279</v>
      </c>
    </row>
    <row r="1350" spans="1:20" ht="42.8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9">
        <f t="shared" si="106"/>
        <v>41991.506168981476</v>
      </c>
      <c r="L1350">
        <v>1416485333</v>
      </c>
      <c r="M1350" s="9">
        <f t="shared" si="107"/>
        <v>41963.506168981476</v>
      </c>
      <c r="N1350" s="13">
        <f t="shared" si="108"/>
        <v>28</v>
      </c>
      <c r="O1350" t="b">
        <v>0</v>
      </c>
      <c r="P1350">
        <v>26</v>
      </c>
      <c r="Q1350" s="8">
        <f t="shared" si="109"/>
        <v>230.19</v>
      </c>
      <c r="R1350" t="b">
        <v>1</v>
      </c>
      <c r="S1350" t="s">
        <v>8278</v>
      </c>
      <c r="T1350" t="s">
        <v>8279</v>
      </c>
    </row>
    <row r="1351" spans="1:20" ht="42.8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9">
        <f t="shared" si="106"/>
        <v>42354.290972222225</v>
      </c>
      <c r="L1351">
        <v>1447055935</v>
      </c>
      <c r="M1351" s="9">
        <f t="shared" si="107"/>
        <v>42317.33258101852</v>
      </c>
      <c r="N1351" s="13">
        <f t="shared" si="108"/>
        <v>37</v>
      </c>
      <c r="O1351" t="b">
        <v>0</v>
      </c>
      <c r="P1351">
        <v>172</v>
      </c>
      <c r="Q1351" s="8">
        <f t="shared" si="109"/>
        <v>59.36</v>
      </c>
      <c r="R1351" t="b">
        <v>1</v>
      </c>
      <c r="S1351" t="s">
        <v>8278</v>
      </c>
      <c r="T1351" t="s">
        <v>8279</v>
      </c>
    </row>
    <row r="1352" spans="1:20" ht="42.8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9">
        <f t="shared" si="106"/>
        <v>42364.013124999998</v>
      </c>
      <c r="L1352">
        <v>1448497134</v>
      </c>
      <c r="M1352" s="9">
        <f t="shared" si="107"/>
        <v>42334.013124999998</v>
      </c>
      <c r="N1352" s="13">
        <f t="shared" si="108"/>
        <v>30</v>
      </c>
      <c r="O1352" t="b">
        <v>0</v>
      </c>
      <c r="P1352">
        <v>78</v>
      </c>
      <c r="Q1352" s="8">
        <f t="shared" si="109"/>
        <v>66.7</v>
      </c>
      <c r="R1352" t="b">
        <v>1</v>
      </c>
      <c r="S1352" t="s">
        <v>8278</v>
      </c>
      <c r="T1352" t="s">
        <v>8279</v>
      </c>
    </row>
    <row r="1353" spans="1:20" ht="28.5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9">
        <f t="shared" si="106"/>
        <v>42412.74009259259</v>
      </c>
      <c r="L1353">
        <v>1452707144</v>
      </c>
      <c r="M1353" s="9">
        <f t="shared" si="107"/>
        <v>42382.74009259259</v>
      </c>
      <c r="N1353" s="13">
        <f t="shared" si="108"/>
        <v>30</v>
      </c>
      <c r="O1353" t="b">
        <v>0</v>
      </c>
      <c r="P1353">
        <v>120</v>
      </c>
      <c r="Q1353" s="8">
        <f t="shared" si="109"/>
        <v>168.78</v>
      </c>
      <c r="R1353" t="b">
        <v>1</v>
      </c>
      <c r="S1353" t="s">
        <v>8278</v>
      </c>
      <c r="T1353" t="s">
        <v>8279</v>
      </c>
    </row>
    <row r="1354" spans="1:20" ht="42.8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9">
        <f t="shared" si="106"/>
        <v>42252.165972222225</v>
      </c>
      <c r="L1354">
        <v>1436968366</v>
      </c>
      <c r="M1354" s="9">
        <f t="shared" si="107"/>
        <v>42200.578310185185</v>
      </c>
      <c r="N1354" s="13">
        <f t="shared" si="108"/>
        <v>52</v>
      </c>
      <c r="O1354" t="b">
        <v>0</v>
      </c>
      <c r="P1354">
        <v>227</v>
      </c>
      <c r="Q1354" s="8">
        <f t="shared" si="109"/>
        <v>59.97</v>
      </c>
      <c r="R1354" t="b">
        <v>1</v>
      </c>
      <c r="S1354" t="s">
        <v>8278</v>
      </c>
      <c r="T1354" t="s">
        <v>8279</v>
      </c>
    </row>
    <row r="1355" spans="1:20" ht="42.8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9">
        <f t="shared" si="106"/>
        <v>41344</v>
      </c>
      <c r="L1355">
        <v>1359946188</v>
      </c>
      <c r="M1355" s="9">
        <f t="shared" si="107"/>
        <v>41309.11791666667</v>
      </c>
      <c r="N1355" s="13">
        <f t="shared" si="108"/>
        <v>35</v>
      </c>
      <c r="O1355" t="b">
        <v>0</v>
      </c>
      <c r="P1355">
        <v>42</v>
      </c>
      <c r="Q1355" s="8">
        <f t="shared" si="109"/>
        <v>31.81</v>
      </c>
      <c r="R1355" t="b">
        <v>1</v>
      </c>
      <c r="S1355" t="s">
        <v>8278</v>
      </c>
      <c r="T1355" t="s">
        <v>8279</v>
      </c>
    </row>
    <row r="1356" spans="1:20" ht="42.8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9">
        <f t="shared" si="106"/>
        <v>42532.807627314818</v>
      </c>
      <c r="L1356">
        <v>1463080979</v>
      </c>
      <c r="M1356" s="9">
        <f t="shared" si="107"/>
        <v>42502.807627314818</v>
      </c>
      <c r="N1356" s="13">
        <f t="shared" si="108"/>
        <v>30</v>
      </c>
      <c r="O1356" t="b">
        <v>0</v>
      </c>
      <c r="P1356">
        <v>64</v>
      </c>
      <c r="Q1356" s="8">
        <f t="shared" si="109"/>
        <v>24.42</v>
      </c>
      <c r="R1356" t="b">
        <v>1</v>
      </c>
      <c r="S1356" t="s">
        <v>8278</v>
      </c>
      <c r="T1356" t="s">
        <v>8279</v>
      </c>
    </row>
    <row r="1357" spans="1:20" ht="57.1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9">
        <f t="shared" si="106"/>
        <v>41243.416666666664</v>
      </c>
      <c r="L1357">
        <v>1351663605</v>
      </c>
      <c r="M1357" s="9">
        <f t="shared" si="107"/>
        <v>41213.254687499997</v>
      </c>
      <c r="N1357" s="13">
        <f t="shared" si="108"/>
        <v>30</v>
      </c>
      <c r="O1357" t="b">
        <v>0</v>
      </c>
      <c r="P1357">
        <v>121</v>
      </c>
      <c r="Q1357" s="8">
        <f t="shared" si="109"/>
        <v>25.35</v>
      </c>
      <c r="R1357" t="b">
        <v>1</v>
      </c>
      <c r="S1357" t="s">
        <v>8278</v>
      </c>
      <c r="T1357" t="s">
        <v>8279</v>
      </c>
    </row>
    <row r="1358" spans="1:20" ht="42.8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9">
        <f t="shared" si="106"/>
        <v>41460.038888888892</v>
      </c>
      <c r="L1358">
        <v>1370393760</v>
      </c>
      <c r="M1358" s="9">
        <f t="shared" si="107"/>
        <v>41430.038888888892</v>
      </c>
      <c r="N1358" s="13">
        <f t="shared" si="108"/>
        <v>30</v>
      </c>
      <c r="O1358" t="b">
        <v>0</v>
      </c>
      <c r="P1358">
        <v>87</v>
      </c>
      <c r="Q1358" s="8">
        <f t="shared" si="109"/>
        <v>71.44</v>
      </c>
      <c r="R1358" t="b">
        <v>1</v>
      </c>
      <c r="S1358" t="s">
        <v>8278</v>
      </c>
      <c r="T1358" t="s">
        <v>8279</v>
      </c>
    </row>
    <row r="1359" spans="1:20" ht="42.8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9">
        <f t="shared" si="106"/>
        <v>41334.249305555553</v>
      </c>
      <c r="L1359">
        <v>1359587137</v>
      </c>
      <c r="M1359" s="9">
        <f t="shared" si="107"/>
        <v>41304.962233796294</v>
      </c>
      <c r="N1359" s="13">
        <f t="shared" si="108"/>
        <v>29</v>
      </c>
      <c r="O1359" t="b">
        <v>0</v>
      </c>
      <c r="P1359">
        <v>65</v>
      </c>
      <c r="Q1359" s="8">
        <f t="shared" si="109"/>
        <v>38.549999999999997</v>
      </c>
      <c r="R1359" t="b">
        <v>1</v>
      </c>
      <c r="S1359" t="s">
        <v>8278</v>
      </c>
      <c r="T1359" t="s">
        <v>8279</v>
      </c>
    </row>
    <row r="1360" spans="1:20" ht="42.8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9">
        <f t="shared" si="106"/>
        <v>40719.570868055554</v>
      </c>
      <c r="L1360">
        <v>1306417323</v>
      </c>
      <c r="M1360" s="9">
        <f t="shared" si="107"/>
        <v>40689.570868055554</v>
      </c>
      <c r="N1360" s="13">
        <f t="shared" si="108"/>
        <v>30</v>
      </c>
      <c r="O1360" t="b">
        <v>0</v>
      </c>
      <c r="P1360">
        <v>49</v>
      </c>
      <c r="Q1360" s="8">
        <f t="shared" si="109"/>
        <v>68.37</v>
      </c>
      <c r="R1360" t="b">
        <v>1</v>
      </c>
      <c r="S1360" t="s">
        <v>8278</v>
      </c>
      <c r="T1360" t="s">
        <v>8279</v>
      </c>
    </row>
    <row r="1361" spans="1:20" ht="42.8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9">
        <f t="shared" si="106"/>
        <v>40730.814699074072</v>
      </c>
      <c r="L1361">
        <v>1304623990</v>
      </c>
      <c r="M1361" s="9">
        <f t="shared" si="107"/>
        <v>40668.814699074072</v>
      </c>
      <c r="N1361" s="13">
        <f t="shared" si="108"/>
        <v>62</v>
      </c>
      <c r="O1361" t="b">
        <v>0</v>
      </c>
      <c r="P1361">
        <v>19</v>
      </c>
      <c r="Q1361" s="8">
        <f t="shared" si="109"/>
        <v>40.21</v>
      </c>
      <c r="R1361" t="b">
        <v>1</v>
      </c>
      <c r="S1361" t="s">
        <v>8278</v>
      </c>
      <c r="T1361" t="s">
        <v>8279</v>
      </c>
    </row>
    <row r="1362" spans="1:20" ht="28.55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9">
        <f t="shared" si="106"/>
        <v>41123.900694444441</v>
      </c>
      <c r="L1362">
        <v>1341524220</v>
      </c>
      <c r="M1362" s="9">
        <f t="shared" si="107"/>
        <v>41095.900694444441</v>
      </c>
      <c r="N1362" s="13">
        <f t="shared" si="108"/>
        <v>28</v>
      </c>
      <c r="O1362" t="b">
        <v>0</v>
      </c>
      <c r="P1362">
        <v>81</v>
      </c>
      <c r="Q1362" s="8">
        <f t="shared" si="109"/>
        <v>32.07</v>
      </c>
      <c r="R1362" t="b">
        <v>1</v>
      </c>
      <c r="S1362" t="s">
        <v>8278</v>
      </c>
      <c r="T1362" t="s">
        <v>8279</v>
      </c>
    </row>
    <row r="1363" spans="1:20" ht="42.8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9">
        <f t="shared" si="106"/>
        <v>41811.717268518521</v>
      </c>
      <c r="L1363">
        <v>1400778772</v>
      </c>
      <c r="M1363" s="9">
        <f t="shared" si="107"/>
        <v>41781.717268518521</v>
      </c>
      <c r="N1363" s="13">
        <f t="shared" si="108"/>
        <v>30</v>
      </c>
      <c r="O1363" t="b">
        <v>0</v>
      </c>
      <c r="P1363">
        <v>264</v>
      </c>
      <c r="Q1363" s="8">
        <f t="shared" si="109"/>
        <v>28.63</v>
      </c>
      <c r="R1363" t="b">
        <v>1</v>
      </c>
      <c r="S1363" t="s">
        <v>8278</v>
      </c>
      <c r="T1363" t="s">
        <v>8279</v>
      </c>
    </row>
    <row r="1364" spans="1:20" ht="28.5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9">
        <f t="shared" si="106"/>
        <v>41524.934386574074</v>
      </c>
      <c r="L1364">
        <v>1373408731</v>
      </c>
      <c r="M1364" s="9">
        <f t="shared" si="107"/>
        <v>41464.934386574074</v>
      </c>
      <c r="N1364" s="13">
        <f t="shared" si="108"/>
        <v>60</v>
      </c>
      <c r="O1364" t="b">
        <v>0</v>
      </c>
      <c r="P1364">
        <v>25</v>
      </c>
      <c r="Q1364" s="8">
        <f t="shared" si="109"/>
        <v>43.64</v>
      </c>
      <c r="R1364" t="b">
        <v>1</v>
      </c>
      <c r="S1364" t="s">
        <v>8278</v>
      </c>
      <c r="T1364" t="s">
        <v>8279</v>
      </c>
    </row>
    <row r="1365" spans="1:20" ht="42.8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9">
        <f t="shared" si="106"/>
        <v>42415.332638888889</v>
      </c>
      <c r="L1365">
        <v>1453925727</v>
      </c>
      <c r="M1365" s="9">
        <f t="shared" si="107"/>
        <v>42396.8440625</v>
      </c>
      <c r="N1365" s="13">
        <f t="shared" si="108"/>
        <v>18</v>
      </c>
      <c r="O1365" t="b">
        <v>0</v>
      </c>
      <c r="P1365">
        <v>5</v>
      </c>
      <c r="Q1365" s="8">
        <f t="shared" si="109"/>
        <v>40</v>
      </c>
      <c r="R1365" t="b">
        <v>1</v>
      </c>
      <c r="S1365" t="s">
        <v>8278</v>
      </c>
      <c r="T1365" t="s">
        <v>8279</v>
      </c>
    </row>
    <row r="1366" spans="1:20" ht="57.1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9">
        <f t="shared" si="106"/>
        <v>42011.6956712963</v>
      </c>
      <c r="L1366">
        <v>1415464906</v>
      </c>
      <c r="M1366" s="9">
        <f t="shared" si="107"/>
        <v>41951.695671296293</v>
      </c>
      <c r="N1366" s="13">
        <f t="shared" si="108"/>
        <v>60</v>
      </c>
      <c r="O1366" t="b">
        <v>0</v>
      </c>
      <c r="P1366">
        <v>144</v>
      </c>
      <c r="Q1366" s="8">
        <f t="shared" si="109"/>
        <v>346.04</v>
      </c>
      <c r="R1366" t="b">
        <v>1</v>
      </c>
      <c r="S1366" t="s">
        <v>8281</v>
      </c>
      <c r="T1366" t="s">
        <v>8282</v>
      </c>
    </row>
    <row r="1367" spans="1:20" ht="42.8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9">
        <f t="shared" si="106"/>
        <v>42079.691574074073</v>
      </c>
      <c r="L1367">
        <v>1423935352</v>
      </c>
      <c r="M1367" s="9">
        <f t="shared" si="107"/>
        <v>42049.733240740738</v>
      </c>
      <c r="N1367" s="13">
        <f t="shared" si="108"/>
        <v>30</v>
      </c>
      <c r="O1367" t="b">
        <v>0</v>
      </c>
      <c r="P1367">
        <v>92</v>
      </c>
      <c r="Q1367" s="8">
        <f t="shared" si="109"/>
        <v>81.739999999999995</v>
      </c>
      <c r="R1367" t="b">
        <v>1</v>
      </c>
      <c r="S1367" t="s">
        <v>8281</v>
      </c>
      <c r="T1367" t="s">
        <v>8282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9">
        <f t="shared" si="106"/>
        <v>41970.037766203706</v>
      </c>
      <c r="L1368">
        <v>1413158063</v>
      </c>
      <c r="M1368" s="9">
        <f t="shared" si="107"/>
        <v>41924.996099537035</v>
      </c>
      <c r="N1368" s="13">
        <f t="shared" si="108"/>
        <v>45</v>
      </c>
      <c r="O1368" t="b">
        <v>0</v>
      </c>
      <c r="P1368">
        <v>147</v>
      </c>
      <c r="Q1368" s="8">
        <f t="shared" si="109"/>
        <v>64.540000000000006</v>
      </c>
      <c r="R1368" t="b">
        <v>1</v>
      </c>
      <c r="S1368" t="s">
        <v>8281</v>
      </c>
      <c r="T1368" t="s">
        <v>8282</v>
      </c>
    </row>
    <row r="1369" spans="1:20" ht="42.8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9">
        <f t="shared" si="106"/>
        <v>42322.044560185182</v>
      </c>
      <c r="L1369">
        <v>1444867450</v>
      </c>
      <c r="M1369" s="9">
        <f t="shared" si="107"/>
        <v>42292.002893518518</v>
      </c>
      <c r="N1369" s="13">
        <f t="shared" si="108"/>
        <v>30</v>
      </c>
      <c r="O1369" t="b">
        <v>0</v>
      </c>
      <c r="P1369">
        <v>90</v>
      </c>
      <c r="Q1369" s="8">
        <f t="shared" si="109"/>
        <v>63.48</v>
      </c>
      <c r="R1369" t="b">
        <v>1</v>
      </c>
      <c r="S1369" t="s">
        <v>8281</v>
      </c>
      <c r="T1369" t="s">
        <v>8282</v>
      </c>
    </row>
    <row r="1370" spans="1:20" ht="42.8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9">
        <f t="shared" si="106"/>
        <v>42170.190902777773</v>
      </c>
      <c r="L1370">
        <v>1432269294</v>
      </c>
      <c r="M1370" s="9">
        <f t="shared" si="107"/>
        <v>42146.190902777773</v>
      </c>
      <c r="N1370" s="13">
        <f t="shared" si="108"/>
        <v>24</v>
      </c>
      <c r="O1370" t="b">
        <v>0</v>
      </c>
      <c r="P1370">
        <v>87</v>
      </c>
      <c r="Q1370" s="8">
        <f t="shared" si="109"/>
        <v>63.62</v>
      </c>
      <c r="R1370" t="b">
        <v>1</v>
      </c>
      <c r="S1370" t="s">
        <v>8281</v>
      </c>
      <c r="T1370" t="s">
        <v>8282</v>
      </c>
    </row>
    <row r="1371" spans="1:20" ht="42.8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9">
        <f t="shared" si="106"/>
        <v>41740.594282407408</v>
      </c>
      <c r="L1371">
        <v>1394633746</v>
      </c>
      <c r="M1371" s="9">
        <f t="shared" si="107"/>
        <v>41710.594282407408</v>
      </c>
      <c r="N1371" s="13">
        <f t="shared" si="108"/>
        <v>30</v>
      </c>
      <c r="O1371" t="b">
        <v>0</v>
      </c>
      <c r="P1371">
        <v>406</v>
      </c>
      <c r="Q1371" s="8">
        <f t="shared" si="109"/>
        <v>83.97</v>
      </c>
      <c r="R1371" t="b">
        <v>1</v>
      </c>
      <c r="S1371" t="s">
        <v>8281</v>
      </c>
      <c r="T1371" t="s">
        <v>8282</v>
      </c>
    </row>
    <row r="1372" spans="1:20" ht="28.55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9">
        <f t="shared" si="106"/>
        <v>41563.00335648148</v>
      </c>
      <c r="L1372">
        <v>1380585890</v>
      </c>
      <c r="M1372" s="9">
        <f t="shared" si="107"/>
        <v>41548.00335648148</v>
      </c>
      <c r="N1372" s="13">
        <f t="shared" si="108"/>
        <v>15</v>
      </c>
      <c r="O1372" t="b">
        <v>0</v>
      </c>
      <c r="P1372">
        <v>20</v>
      </c>
      <c r="Q1372" s="8">
        <f t="shared" si="109"/>
        <v>77.75</v>
      </c>
      <c r="R1372" t="b">
        <v>1</v>
      </c>
      <c r="S1372" t="s">
        <v>8281</v>
      </c>
      <c r="T1372" t="s">
        <v>8282</v>
      </c>
    </row>
    <row r="1373" spans="1:20" ht="42.8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9">
        <f t="shared" si="106"/>
        <v>42131.758587962962</v>
      </c>
      <c r="L1373">
        <v>1428430342</v>
      </c>
      <c r="M1373" s="9">
        <f t="shared" si="107"/>
        <v>42101.758587962962</v>
      </c>
      <c r="N1373" s="13">
        <f t="shared" si="108"/>
        <v>30</v>
      </c>
      <c r="O1373" t="b">
        <v>0</v>
      </c>
      <c r="P1373">
        <v>70</v>
      </c>
      <c r="Q1373" s="8">
        <f t="shared" si="109"/>
        <v>107.07</v>
      </c>
      <c r="R1373" t="b">
        <v>1</v>
      </c>
      <c r="S1373" t="s">
        <v>8281</v>
      </c>
      <c r="T1373" t="s">
        <v>8282</v>
      </c>
    </row>
    <row r="1374" spans="1:20" ht="28.55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9">
        <f t="shared" si="106"/>
        <v>41102.739953703705</v>
      </c>
      <c r="L1374">
        <v>1339523132</v>
      </c>
      <c r="M1374" s="9">
        <f t="shared" si="107"/>
        <v>41072.739953703705</v>
      </c>
      <c r="N1374" s="13">
        <f t="shared" si="108"/>
        <v>30</v>
      </c>
      <c r="O1374" t="b">
        <v>0</v>
      </c>
      <c r="P1374">
        <v>16</v>
      </c>
      <c r="Q1374" s="8">
        <f t="shared" si="109"/>
        <v>38.75</v>
      </c>
      <c r="R1374" t="b">
        <v>1</v>
      </c>
      <c r="S1374" t="s">
        <v>8281</v>
      </c>
      <c r="T1374" t="s">
        <v>8282</v>
      </c>
    </row>
    <row r="1375" spans="1:20" ht="28.5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9">
        <f t="shared" si="106"/>
        <v>42734.95177083333</v>
      </c>
      <c r="L1375">
        <v>1480546233</v>
      </c>
      <c r="M1375" s="9">
        <f t="shared" si="107"/>
        <v>42704.95177083333</v>
      </c>
      <c r="N1375" s="13">
        <f t="shared" si="108"/>
        <v>30</v>
      </c>
      <c r="O1375" t="b">
        <v>0</v>
      </c>
      <c r="P1375">
        <v>52</v>
      </c>
      <c r="Q1375" s="8">
        <f t="shared" si="109"/>
        <v>201.94</v>
      </c>
      <c r="R1375" t="b">
        <v>1</v>
      </c>
      <c r="S1375" t="s">
        <v>8281</v>
      </c>
      <c r="T1375" t="s">
        <v>8282</v>
      </c>
    </row>
    <row r="1376" spans="1:20" ht="42.8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9">
        <f t="shared" si="106"/>
        <v>42454.12023148148</v>
      </c>
      <c r="L1376">
        <v>1456285988</v>
      </c>
      <c r="M1376" s="9">
        <f t="shared" si="107"/>
        <v>42424.161898148144</v>
      </c>
      <c r="N1376" s="13">
        <f t="shared" si="108"/>
        <v>30</v>
      </c>
      <c r="O1376" t="b">
        <v>0</v>
      </c>
      <c r="P1376">
        <v>66</v>
      </c>
      <c r="Q1376" s="8">
        <f t="shared" si="109"/>
        <v>43.06</v>
      </c>
      <c r="R1376" t="b">
        <v>1</v>
      </c>
      <c r="S1376" t="s">
        <v>8281</v>
      </c>
      <c r="T1376" t="s">
        <v>8282</v>
      </c>
    </row>
    <row r="1377" spans="1:20" ht="57.1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9">
        <f t="shared" si="106"/>
        <v>42750.066192129627</v>
      </c>
      <c r="L1377">
        <v>1481852119</v>
      </c>
      <c r="M1377" s="9">
        <f t="shared" si="107"/>
        <v>42720.066192129627</v>
      </c>
      <c r="N1377" s="13">
        <f t="shared" si="108"/>
        <v>30</v>
      </c>
      <c r="O1377" t="b">
        <v>0</v>
      </c>
      <c r="P1377">
        <v>109</v>
      </c>
      <c r="Q1377" s="8">
        <f t="shared" si="109"/>
        <v>62.87</v>
      </c>
      <c r="R1377" t="b">
        <v>1</v>
      </c>
      <c r="S1377" t="s">
        <v>8281</v>
      </c>
      <c r="T1377" t="s">
        <v>8282</v>
      </c>
    </row>
    <row r="1378" spans="1:20" ht="28.55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9">
        <f t="shared" si="106"/>
        <v>42707.710717592592</v>
      </c>
      <c r="L1378">
        <v>1478189006</v>
      </c>
      <c r="M1378" s="9">
        <f t="shared" si="107"/>
        <v>42677.669050925921</v>
      </c>
      <c r="N1378" s="13">
        <f t="shared" si="108"/>
        <v>30</v>
      </c>
      <c r="O1378" t="b">
        <v>0</v>
      </c>
      <c r="P1378">
        <v>168</v>
      </c>
      <c r="Q1378" s="8">
        <f t="shared" si="109"/>
        <v>55.61</v>
      </c>
      <c r="R1378" t="b">
        <v>1</v>
      </c>
      <c r="S1378" t="s">
        <v>8281</v>
      </c>
      <c r="T1378" t="s">
        <v>8282</v>
      </c>
    </row>
    <row r="1379" spans="1:20" ht="42.8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9">
        <f t="shared" si="106"/>
        <v>42769.174305555556</v>
      </c>
      <c r="L1379">
        <v>1484198170</v>
      </c>
      <c r="M1379" s="9">
        <f t="shared" si="107"/>
        <v>42747.219560185185</v>
      </c>
      <c r="N1379" s="13">
        <f t="shared" si="108"/>
        <v>22</v>
      </c>
      <c r="O1379" t="b">
        <v>0</v>
      </c>
      <c r="P1379">
        <v>31</v>
      </c>
      <c r="Q1379" s="8">
        <f t="shared" si="109"/>
        <v>48.71</v>
      </c>
      <c r="R1379" t="b">
        <v>1</v>
      </c>
      <c r="S1379" t="s">
        <v>8281</v>
      </c>
      <c r="T1379" t="s">
        <v>8282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9">
        <f t="shared" si="106"/>
        <v>42583.759374999994</v>
      </c>
      <c r="L1380">
        <v>1468779210</v>
      </c>
      <c r="M1380" s="9">
        <f t="shared" si="107"/>
        <v>42568.759374999994</v>
      </c>
      <c r="N1380" s="13">
        <f t="shared" si="108"/>
        <v>15</v>
      </c>
      <c r="O1380" t="b">
        <v>0</v>
      </c>
      <c r="P1380">
        <v>133</v>
      </c>
      <c r="Q1380" s="8">
        <f t="shared" si="109"/>
        <v>30.58</v>
      </c>
      <c r="R1380" t="b">
        <v>1</v>
      </c>
      <c r="S1380" t="s">
        <v>8281</v>
      </c>
      <c r="T1380" t="s">
        <v>8282</v>
      </c>
    </row>
    <row r="1381" spans="1:20" ht="28.55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9">
        <f t="shared" si="106"/>
        <v>42160.491620370376</v>
      </c>
      <c r="L1381">
        <v>1430912876</v>
      </c>
      <c r="M1381" s="9">
        <f t="shared" si="107"/>
        <v>42130.491620370376</v>
      </c>
      <c r="N1381" s="13">
        <f t="shared" si="108"/>
        <v>30</v>
      </c>
      <c r="O1381" t="b">
        <v>0</v>
      </c>
      <c r="P1381">
        <v>151</v>
      </c>
      <c r="Q1381" s="8">
        <f t="shared" si="109"/>
        <v>73.91</v>
      </c>
      <c r="R1381" t="b">
        <v>1</v>
      </c>
      <c r="S1381" t="s">
        <v>8281</v>
      </c>
      <c r="T1381" t="s">
        <v>8282</v>
      </c>
    </row>
    <row r="1382" spans="1:20" ht="42.8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9">
        <f t="shared" si="106"/>
        <v>42164.083333333328</v>
      </c>
      <c r="L1382">
        <v>1431886706</v>
      </c>
      <c r="M1382" s="9">
        <f t="shared" si="107"/>
        <v>42141.762800925921</v>
      </c>
      <c r="N1382" s="13">
        <f t="shared" si="108"/>
        <v>22</v>
      </c>
      <c r="O1382" t="b">
        <v>0</v>
      </c>
      <c r="P1382">
        <v>5</v>
      </c>
      <c r="Q1382" s="8">
        <f t="shared" si="109"/>
        <v>21.2</v>
      </c>
      <c r="R1382" t="b">
        <v>1</v>
      </c>
      <c r="S1382" t="s">
        <v>8281</v>
      </c>
      <c r="T1382" t="s">
        <v>8282</v>
      </c>
    </row>
    <row r="1383" spans="1:20" ht="57.1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9">
        <f t="shared" si="106"/>
        <v>42733.214409722219</v>
      </c>
      <c r="L1383">
        <v>1480396125</v>
      </c>
      <c r="M1383" s="9">
        <f t="shared" si="107"/>
        <v>42703.214409722219</v>
      </c>
      <c r="N1383" s="13">
        <f t="shared" si="108"/>
        <v>30</v>
      </c>
      <c r="O1383" t="b">
        <v>0</v>
      </c>
      <c r="P1383">
        <v>73</v>
      </c>
      <c r="Q1383" s="8">
        <f t="shared" si="109"/>
        <v>73.36</v>
      </c>
      <c r="R1383" t="b">
        <v>1</v>
      </c>
      <c r="S1383" t="s">
        <v>8281</v>
      </c>
      <c r="T1383" t="s">
        <v>8282</v>
      </c>
    </row>
    <row r="1384" spans="1:20" ht="42.8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9">
        <f t="shared" si="106"/>
        <v>41400.800185185188</v>
      </c>
      <c r="L1384">
        <v>1365275536</v>
      </c>
      <c r="M1384" s="9">
        <f t="shared" si="107"/>
        <v>41370.800185185188</v>
      </c>
      <c r="N1384" s="13">
        <f t="shared" si="108"/>
        <v>30</v>
      </c>
      <c r="O1384" t="b">
        <v>0</v>
      </c>
      <c r="P1384">
        <v>148</v>
      </c>
      <c r="Q1384" s="8">
        <f t="shared" si="109"/>
        <v>56.41</v>
      </c>
      <c r="R1384" t="b">
        <v>1</v>
      </c>
      <c r="S1384" t="s">
        <v>8281</v>
      </c>
      <c r="T1384" t="s">
        <v>8282</v>
      </c>
    </row>
    <row r="1385" spans="1:20" ht="42.8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9">
        <f t="shared" si="106"/>
        <v>42727.074976851851</v>
      </c>
      <c r="L1385">
        <v>1480729678</v>
      </c>
      <c r="M1385" s="9">
        <f t="shared" si="107"/>
        <v>42707.074976851851</v>
      </c>
      <c r="N1385" s="13">
        <f t="shared" si="108"/>
        <v>20</v>
      </c>
      <c r="O1385" t="b">
        <v>0</v>
      </c>
      <c r="P1385">
        <v>93</v>
      </c>
      <c r="Q1385" s="8">
        <f t="shared" si="109"/>
        <v>50.25</v>
      </c>
      <c r="R1385" t="b">
        <v>1</v>
      </c>
      <c r="S1385" t="s">
        <v>8281</v>
      </c>
      <c r="T1385" t="s">
        <v>8282</v>
      </c>
    </row>
    <row r="1386" spans="1:20" ht="42.8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9">
        <f t="shared" si="106"/>
        <v>42190.735208333332</v>
      </c>
      <c r="L1386">
        <v>1433525922</v>
      </c>
      <c r="M1386" s="9">
        <f t="shared" si="107"/>
        <v>42160.735208333332</v>
      </c>
      <c r="N1386" s="13">
        <f t="shared" si="108"/>
        <v>30</v>
      </c>
      <c r="O1386" t="b">
        <v>0</v>
      </c>
      <c r="P1386">
        <v>63</v>
      </c>
      <c r="Q1386" s="8">
        <f t="shared" si="109"/>
        <v>68.94</v>
      </c>
      <c r="R1386" t="b">
        <v>1</v>
      </c>
      <c r="S1386" t="s">
        <v>8281</v>
      </c>
      <c r="T1386" t="s">
        <v>8282</v>
      </c>
    </row>
    <row r="1387" spans="1:20" ht="42.8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9">
        <f t="shared" si="106"/>
        <v>42489.507638888885</v>
      </c>
      <c r="L1387">
        <v>1457109121</v>
      </c>
      <c r="M1387" s="9">
        <f t="shared" si="107"/>
        <v>42433.688900462963</v>
      </c>
      <c r="N1387" s="13">
        <f t="shared" si="108"/>
        <v>56</v>
      </c>
      <c r="O1387" t="b">
        <v>0</v>
      </c>
      <c r="P1387">
        <v>134</v>
      </c>
      <c r="Q1387" s="8">
        <f t="shared" si="109"/>
        <v>65.91</v>
      </c>
      <c r="R1387" t="b">
        <v>1</v>
      </c>
      <c r="S1387" t="s">
        <v>8281</v>
      </c>
      <c r="T1387" t="s">
        <v>8282</v>
      </c>
    </row>
    <row r="1388" spans="1:20" ht="28.55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9">
        <f t="shared" si="106"/>
        <v>42214.646863425922</v>
      </c>
      <c r="L1388">
        <v>1435591889</v>
      </c>
      <c r="M1388" s="9">
        <f t="shared" si="107"/>
        <v>42184.646863425922</v>
      </c>
      <c r="N1388" s="13">
        <f t="shared" si="108"/>
        <v>30</v>
      </c>
      <c r="O1388" t="b">
        <v>0</v>
      </c>
      <c r="P1388">
        <v>14</v>
      </c>
      <c r="Q1388" s="8">
        <f t="shared" si="109"/>
        <v>62.5</v>
      </c>
      <c r="R1388" t="b">
        <v>1</v>
      </c>
      <c r="S1388" t="s">
        <v>8281</v>
      </c>
      <c r="T1388" t="s">
        <v>8282</v>
      </c>
    </row>
    <row r="1389" spans="1:20" ht="42.8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9">
        <f t="shared" si="106"/>
        <v>42158.1875</v>
      </c>
      <c r="L1389">
        <v>1430604395</v>
      </c>
      <c r="M1389" s="9">
        <f t="shared" si="107"/>
        <v>42126.92123842593</v>
      </c>
      <c r="N1389" s="13">
        <f t="shared" si="108"/>
        <v>31</v>
      </c>
      <c r="O1389" t="b">
        <v>0</v>
      </c>
      <c r="P1389">
        <v>78</v>
      </c>
      <c r="Q1389" s="8">
        <f t="shared" si="109"/>
        <v>70.06</v>
      </c>
      <c r="R1389" t="b">
        <v>1</v>
      </c>
      <c r="S1389" t="s">
        <v>8281</v>
      </c>
      <c r="T1389" t="s">
        <v>8282</v>
      </c>
    </row>
    <row r="1390" spans="1:20" ht="42.8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9">
        <f t="shared" si="106"/>
        <v>42660.676388888889</v>
      </c>
      <c r="L1390">
        <v>1474469117</v>
      </c>
      <c r="M1390" s="9">
        <f t="shared" si="107"/>
        <v>42634.614780092597</v>
      </c>
      <c r="N1390" s="13">
        <f t="shared" si="108"/>
        <v>26</v>
      </c>
      <c r="O1390" t="b">
        <v>0</v>
      </c>
      <c r="P1390">
        <v>112</v>
      </c>
      <c r="Q1390" s="8">
        <f t="shared" si="109"/>
        <v>60.18</v>
      </c>
      <c r="R1390" t="b">
        <v>1</v>
      </c>
      <c r="S1390" t="s">
        <v>8281</v>
      </c>
      <c r="T1390" t="s">
        <v>8282</v>
      </c>
    </row>
    <row r="1391" spans="1:20" ht="28.55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9">
        <f t="shared" si="106"/>
        <v>42595.480983796297</v>
      </c>
      <c r="L1391">
        <v>1468495957</v>
      </c>
      <c r="M1391" s="9">
        <f t="shared" si="107"/>
        <v>42565.480983796297</v>
      </c>
      <c r="N1391" s="13">
        <f t="shared" si="108"/>
        <v>30</v>
      </c>
      <c r="O1391" t="b">
        <v>0</v>
      </c>
      <c r="P1391">
        <v>34</v>
      </c>
      <c r="Q1391" s="8">
        <f t="shared" si="109"/>
        <v>21.38</v>
      </c>
      <c r="R1391" t="b">
        <v>1</v>
      </c>
      <c r="S1391" t="s">
        <v>8281</v>
      </c>
      <c r="T1391" t="s">
        <v>8282</v>
      </c>
    </row>
    <row r="1392" spans="1:20" ht="42.8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9">
        <f t="shared" si="106"/>
        <v>42121.716666666667</v>
      </c>
      <c r="L1392">
        <v>1427224606</v>
      </c>
      <c r="M1392" s="9">
        <f t="shared" si="107"/>
        <v>42087.803310185183</v>
      </c>
      <c r="N1392" s="13">
        <f t="shared" si="108"/>
        <v>34</v>
      </c>
      <c r="O1392" t="b">
        <v>0</v>
      </c>
      <c r="P1392">
        <v>19</v>
      </c>
      <c r="Q1392" s="8">
        <f t="shared" si="109"/>
        <v>160.79</v>
      </c>
      <c r="R1392" t="b">
        <v>1</v>
      </c>
      <c r="S1392" t="s">
        <v>8281</v>
      </c>
      <c r="T1392" t="s">
        <v>8282</v>
      </c>
    </row>
    <row r="1393" spans="1:20" ht="42.8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9">
        <f t="shared" si="106"/>
        <v>42238.207638888889</v>
      </c>
      <c r="L1393">
        <v>1436369818</v>
      </c>
      <c r="M1393" s="9">
        <f t="shared" si="107"/>
        <v>42193.650671296295</v>
      </c>
      <c r="N1393" s="13">
        <f t="shared" si="108"/>
        <v>45</v>
      </c>
      <c r="O1393" t="b">
        <v>0</v>
      </c>
      <c r="P1393">
        <v>13</v>
      </c>
      <c r="Q1393" s="8">
        <f t="shared" si="109"/>
        <v>42.38</v>
      </c>
      <c r="R1393" t="b">
        <v>1</v>
      </c>
      <c r="S1393" t="s">
        <v>8281</v>
      </c>
      <c r="T1393" t="s">
        <v>8282</v>
      </c>
    </row>
    <row r="1394" spans="1:20" ht="42.8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9">
        <f t="shared" si="106"/>
        <v>42432.154930555553</v>
      </c>
      <c r="L1394">
        <v>1454298186</v>
      </c>
      <c r="M1394" s="9">
        <f t="shared" si="107"/>
        <v>42401.154930555553</v>
      </c>
      <c r="N1394" s="13">
        <f t="shared" si="108"/>
        <v>31</v>
      </c>
      <c r="O1394" t="b">
        <v>0</v>
      </c>
      <c r="P1394">
        <v>104</v>
      </c>
      <c r="Q1394" s="8">
        <f t="shared" si="109"/>
        <v>27.32</v>
      </c>
      <c r="R1394" t="b">
        <v>1</v>
      </c>
      <c r="S1394" t="s">
        <v>8281</v>
      </c>
      <c r="T1394" t="s">
        <v>8282</v>
      </c>
    </row>
    <row r="1395" spans="1:2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9">
        <f t="shared" si="106"/>
        <v>42583.681979166664</v>
      </c>
      <c r="L1395">
        <v>1467476523</v>
      </c>
      <c r="M1395" s="9">
        <f t="shared" si="107"/>
        <v>42553.681979166664</v>
      </c>
      <c r="N1395" s="13">
        <f t="shared" si="108"/>
        <v>30</v>
      </c>
      <c r="O1395" t="b">
        <v>0</v>
      </c>
      <c r="P1395">
        <v>52</v>
      </c>
      <c r="Q1395" s="8">
        <f t="shared" si="109"/>
        <v>196.83</v>
      </c>
      <c r="R1395" t="b">
        <v>1</v>
      </c>
      <c r="S1395" t="s">
        <v>8281</v>
      </c>
      <c r="T1395" t="s">
        <v>8282</v>
      </c>
    </row>
    <row r="1396" spans="1:20" ht="42.8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9">
        <f t="shared" si="106"/>
        <v>42795.125</v>
      </c>
      <c r="L1396">
        <v>1484623726</v>
      </c>
      <c r="M1396" s="9">
        <f t="shared" si="107"/>
        <v>42752.144976851851</v>
      </c>
      <c r="N1396" s="13">
        <f t="shared" si="108"/>
        <v>43</v>
      </c>
      <c r="O1396" t="b">
        <v>0</v>
      </c>
      <c r="P1396">
        <v>17</v>
      </c>
      <c r="Q1396" s="8">
        <f t="shared" si="109"/>
        <v>53.88</v>
      </c>
      <c r="R1396" t="b">
        <v>1</v>
      </c>
      <c r="S1396" t="s">
        <v>8281</v>
      </c>
      <c r="T1396" t="s">
        <v>8282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9">
        <f t="shared" si="106"/>
        <v>42749.90834490741</v>
      </c>
      <c r="L1397">
        <v>1481838481</v>
      </c>
      <c r="M1397" s="9">
        <f t="shared" si="107"/>
        <v>42719.90834490741</v>
      </c>
      <c r="N1397" s="13">
        <f t="shared" si="108"/>
        <v>30</v>
      </c>
      <c r="O1397" t="b">
        <v>0</v>
      </c>
      <c r="P1397">
        <v>82</v>
      </c>
      <c r="Q1397" s="8">
        <f t="shared" si="109"/>
        <v>47.76</v>
      </c>
      <c r="R1397" t="b">
        <v>1</v>
      </c>
      <c r="S1397" t="s">
        <v>8281</v>
      </c>
      <c r="T1397" t="s">
        <v>8282</v>
      </c>
    </row>
    <row r="1398" spans="1:20" ht="57.1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9">
        <f t="shared" si="106"/>
        <v>42048.99863425926</v>
      </c>
      <c r="L1398">
        <v>1421279882</v>
      </c>
      <c r="M1398" s="9">
        <f t="shared" si="107"/>
        <v>42018.99863425926</v>
      </c>
      <c r="N1398" s="13">
        <f t="shared" si="108"/>
        <v>30</v>
      </c>
      <c r="O1398" t="b">
        <v>0</v>
      </c>
      <c r="P1398">
        <v>73</v>
      </c>
      <c r="Q1398" s="8">
        <f t="shared" si="109"/>
        <v>88.19</v>
      </c>
      <c r="R1398" t="b">
        <v>1</v>
      </c>
      <c r="S1398" t="s">
        <v>8281</v>
      </c>
      <c r="T1398" t="s">
        <v>8282</v>
      </c>
    </row>
    <row r="1399" spans="1:20" ht="42.8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9">
        <f t="shared" si="106"/>
        <v>42670.888194444444</v>
      </c>
      <c r="L1399">
        <v>1475013710</v>
      </c>
      <c r="M1399" s="9">
        <f t="shared" si="107"/>
        <v>42640.917939814812</v>
      </c>
      <c r="N1399" s="13">
        <f t="shared" si="108"/>
        <v>30</v>
      </c>
      <c r="O1399" t="b">
        <v>0</v>
      </c>
      <c r="P1399">
        <v>158</v>
      </c>
      <c r="Q1399" s="8">
        <f t="shared" si="109"/>
        <v>72.06</v>
      </c>
      <c r="R1399" t="b">
        <v>1</v>
      </c>
      <c r="S1399" t="s">
        <v>8281</v>
      </c>
      <c r="T1399" t="s">
        <v>8282</v>
      </c>
    </row>
    <row r="1400" spans="1:20" ht="42.8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9">
        <f t="shared" si="106"/>
        <v>42556.874236111107</v>
      </c>
      <c r="L1400">
        <v>1465160334</v>
      </c>
      <c r="M1400" s="9">
        <f t="shared" si="107"/>
        <v>42526.874236111107</v>
      </c>
      <c r="N1400" s="13">
        <f t="shared" si="108"/>
        <v>30</v>
      </c>
      <c r="O1400" t="b">
        <v>0</v>
      </c>
      <c r="P1400">
        <v>65</v>
      </c>
      <c r="Q1400" s="8">
        <f t="shared" si="109"/>
        <v>74.25</v>
      </c>
      <c r="R1400" t="b">
        <v>1</v>
      </c>
      <c r="S1400" t="s">
        <v>8281</v>
      </c>
      <c r="T1400" t="s">
        <v>8282</v>
      </c>
    </row>
    <row r="1401" spans="1:20" ht="42.8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9">
        <f t="shared" si="106"/>
        <v>41919.004317129627</v>
      </c>
      <c r="L1401">
        <v>1410048373</v>
      </c>
      <c r="M1401" s="9">
        <f t="shared" si="107"/>
        <v>41889.004317129627</v>
      </c>
      <c r="N1401" s="13">
        <f t="shared" si="108"/>
        <v>30</v>
      </c>
      <c r="O1401" t="b">
        <v>0</v>
      </c>
      <c r="P1401">
        <v>184</v>
      </c>
      <c r="Q1401" s="8">
        <f t="shared" si="109"/>
        <v>61.7</v>
      </c>
      <c r="R1401" t="b">
        <v>1</v>
      </c>
      <c r="S1401" t="s">
        <v>8281</v>
      </c>
      <c r="T1401" t="s">
        <v>8282</v>
      </c>
    </row>
    <row r="1402" spans="1:20" ht="42.8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9">
        <f t="shared" si="106"/>
        <v>42533.229166666672</v>
      </c>
      <c r="L1402">
        <v>1462695073</v>
      </c>
      <c r="M1402" s="9">
        <f t="shared" si="107"/>
        <v>42498.341122685189</v>
      </c>
      <c r="N1402" s="13">
        <f t="shared" si="108"/>
        <v>35</v>
      </c>
      <c r="O1402" t="b">
        <v>0</v>
      </c>
      <c r="P1402">
        <v>34</v>
      </c>
      <c r="Q1402" s="8">
        <f t="shared" si="109"/>
        <v>17.239999999999998</v>
      </c>
      <c r="R1402" t="b">
        <v>1</v>
      </c>
      <c r="S1402" t="s">
        <v>8281</v>
      </c>
      <c r="T1402" t="s">
        <v>8282</v>
      </c>
    </row>
    <row r="1403" spans="1:20" ht="57.1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9">
        <f t="shared" si="106"/>
        <v>41420.99622685185</v>
      </c>
      <c r="L1403">
        <v>1367798074</v>
      </c>
      <c r="M1403" s="9">
        <f t="shared" si="107"/>
        <v>41399.99622685185</v>
      </c>
      <c r="N1403" s="13">
        <f t="shared" si="108"/>
        <v>21</v>
      </c>
      <c r="O1403" t="b">
        <v>0</v>
      </c>
      <c r="P1403">
        <v>240</v>
      </c>
      <c r="Q1403" s="8">
        <f t="shared" si="109"/>
        <v>51.72</v>
      </c>
      <c r="R1403" t="b">
        <v>1</v>
      </c>
      <c r="S1403" t="s">
        <v>8281</v>
      </c>
      <c r="T1403" t="s">
        <v>8282</v>
      </c>
    </row>
    <row r="1404" spans="1:20" ht="42.8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9">
        <f t="shared" si="106"/>
        <v>42125.011701388896</v>
      </c>
      <c r="L1404">
        <v>1425259011</v>
      </c>
      <c r="M1404" s="9">
        <f t="shared" si="107"/>
        <v>42065.053368055553</v>
      </c>
      <c r="N1404" s="13">
        <f t="shared" si="108"/>
        <v>60</v>
      </c>
      <c r="O1404" t="b">
        <v>0</v>
      </c>
      <c r="P1404">
        <v>113</v>
      </c>
      <c r="Q1404" s="8">
        <f t="shared" si="109"/>
        <v>24.15</v>
      </c>
      <c r="R1404" t="b">
        <v>1</v>
      </c>
      <c r="S1404" t="s">
        <v>8281</v>
      </c>
      <c r="T1404" t="s">
        <v>8282</v>
      </c>
    </row>
    <row r="1405" spans="1:20" ht="42.8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9">
        <f t="shared" si="106"/>
        <v>41481.062905092593</v>
      </c>
      <c r="L1405">
        <v>1372210235</v>
      </c>
      <c r="M1405" s="9">
        <f t="shared" si="107"/>
        <v>41451.062905092593</v>
      </c>
      <c r="N1405" s="13">
        <f t="shared" si="108"/>
        <v>30</v>
      </c>
      <c r="O1405" t="b">
        <v>0</v>
      </c>
      <c r="P1405">
        <v>66</v>
      </c>
      <c r="Q1405" s="8">
        <f t="shared" si="109"/>
        <v>62.17</v>
      </c>
      <c r="R1405" t="b">
        <v>1</v>
      </c>
      <c r="S1405" t="s">
        <v>8281</v>
      </c>
      <c r="T1405" t="s">
        <v>8282</v>
      </c>
    </row>
    <row r="1406" spans="1:20" ht="42.8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9">
        <f t="shared" si="106"/>
        <v>42057.510243055556</v>
      </c>
      <c r="L1406">
        <v>1422447285</v>
      </c>
      <c r="M1406" s="9">
        <f t="shared" si="107"/>
        <v>42032.510243055556</v>
      </c>
      <c r="N1406" s="13">
        <f t="shared" si="108"/>
        <v>25</v>
      </c>
      <c r="O1406" t="b">
        <v>1</v>
      </c>
      <c r="P1406">
        <v>5</v>
      </c>
      <c r="Q1406" s="8">
        <f t="shared" si="109"/>
        <v>48.2</v>
      </c>
      <c r="R1406" t="b">
        <v>0</v>
      </c>
      <c r="S1406" t="s">
        <v>8278</v>
      </c>
      <c r="T1406" t="s">
        <v>8297</v>
      </c>
    </row>
    <row r="1407" spans="1:20" ht="28.55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9">
        <f t="shared" si="106"/>
        <v>41971.722233796296</v>
      </c>
      <c r="L1407">
        <v>1414599601</v>
      </c>
      <c r="M1407" s="9">
        <f t="shared" si="107"/>
        <v>41941.680567129632</v>
      </c>
      <c r="N1407" s="13">
        <f t="shared" si="108"/>
        <v>30</v>
      </c>
      <c r="O1407" t="b">
        <v>1</v>
      </c>
      <c r="P1407">
        <v>17</v>
      </c>
      <c r="Q1407" s="8">
        <f t="shared" si="109"/>
        <v>6.18</v>
      </c>
      <c r="R1407" t="b">
        <v>0</v>
      </c>
      <c r="S1407" t="s">
        <v>8278</v>
      </c>
      <c r="T1407" t="s">
        <v>8297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9">
        <f t="shared" si="106"/>
        <v>42350.416666666672</v>
      </c>
      <c r="L1408">
        <v>1445336607</v>
      </c>
      <c r="M1408" s="9">
        <f t="shared" si="107"/>
        <v>42297.432951388888</v>
      </c>
      <c r="N1408" s="13">
        <f t="shared" si="108"/>
        <v>53</v>
      </c>
      <c r="O1408" t="b">
        <v>0</v>
      </c>
      <c r="P1408">
        <v>3</v>
      </c>
      <c r="Q1408" s="8">
        <f t="shared" si="109"/>
        <v>5</v>
      </c>
      <c r="R1408" t="b">
        <v>0</v>
      </c>
      <c r="S1408" t="s">
        <v>8278</v>
      </c>
      <c r="T1408" t="s">
        <v>8297</v>
      </c>
    </row>
    <row r="1409" spans="1:20" ht="42.8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9">
        <f t="shared" si="106"/>
        <v>41863.536782407406</v>
      </c>
      <c r="L1409">
        <v>1405687978</v>
      </c>
      <c r="M1409" s="9">
        <f t="shared" si="107"/>
        <v>41838.536782407406</v>
      </c>
      <c r="N1409" s="13">
        <f t="shared" si="108"/>
        <v>25</v>
      </c>
      <c r="O1409" t="b">
        <v>0</v>
      </c>
      <c r="P1409">
        <v>2</v>
      </c>
      <c r="Q1409" s="8">
        <f t="shared" si="109"/>
        <v>7.5</v>
      </c>
      <c r="R1409" t="b">
        <v>0</v>
      </c>
      <c r="S1409" t="s">
        <v>8278</v>
      </c>
      <c r="T1409" t="s">
        <v>8297</v>
      </c>
    </row>
    <row r="1410" spans="1:20" ht="42.8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>
        <f t="shared" ref="F1410:F1473" si="110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9">
        <f t="shared" si="106"/>
        <v>42321.913842592592</v>
      </c>
      <c r="L1410">
        <v>1444856156</v>
      </c>
      <c r="M1410" s="9">
        <f t="shared" si="107"/>
        <v>42291.872175925921</v>
      </c>
      <c r="N1410" s="13">
        <f t="shared" si="108"/>
        <v>30</v>
      </c>
      <c r="O1410" t="b">
        <v>0</v>
      </c>
      <c r="P1410">
        <v>6</v>
      </c>
      <c r="Q1410" s="8">
        <f t="shared" si="109"/>
        <v>12</v>
      </c>
      <c r="R1410" t="b">
        <v>0</v>
      </c>
      <c r="S1410" t="s">
        <v>8278</v>
      </c>
      <c r="T1410" t="s">
        <v>8297</v>
      </c>
    </row>
    <row r="1411" spans="1:20" ht="42.8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>
        <f t="shared" si="110"/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9">
        <f t="shared" ref="K1411:K1474" si="111">(((J1411/60)/60)/24)+DATE(1970,1,1)</f>
        <v>42005.175173611111</v>
      </c>
      <c r="L1411">
        <v>1414897935</v>
      </c>
      <c r="M1411" s="9">
        <f t="shared" ref="M1411:M1474" si="112">(((L1411/60)/60)/24)+DATE(1970,1,1)</f>
        <v>41945.133506944447</v>
      </c>
      <c r="N1411" s="13">
        <f t="shared" ref="N1411:N1474" si="113">ROUND(K1411-M1411,0)</f>
        <v>60</v>
      </c>
      <c r="O1411" t="b">
        <v>0</v>
      </c>
      <c r="P1411">
        <v>0</v>
      </c>
      <c r="Q1411" s="8">
        <f t="shared" ref="Q1411:Q1474" si="114">IFERROR(ROUND(E1411/P1411,2),0)</f>
        <v>0</v>
      </c>
      <c r="R1411" t="b">
        <v>0</v>
      </c>
      <c r="S1411" t="s">
        <v>8278</v>
      </c>
      <c r="T1411" t="s">
        <v>8297</v>
      </c>
    </row>
    <row r="1412" spans="1:20" ht="42.8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9">
        <f t="shared" si="111"/>
        <v>42524.318518518514</v>
      </c>
      <c r="L1412">
        <v>1461051520</v>
      </c>
      <c r="M1412" s="9">
        <f t="shared" si="112"/>
        <v>42479.318518518514</v>
      </c>
      <c r="N1412" s="13">
        <f t="shared" si="113"/>
        <v>45</v>
      </c>
      <c r="O1412" t="b">
        <v>0</v>
      </c>
      <c r="P1412">
        <v>1</v>
      </c>
      <c r="Q1412" s="8">
        <f t="shared" si="114"/>
        <v>1</v>
      </c>
      <c r="R1412" t="b">
        <v>0</v>
      </c>
      <c r="S1412" t="s">
        <v>8278</v>
      </c>
      <c r="T1412" t="s">
        <v>8297</v>
      </c>
    </row>
    <row r="1413" spans="1:20" ht="57.1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9">
        <f t="shared" si="111"/>
        <v>42041.059027777781</v>
      </c>
      <c r="L1413">
        <v>1420766700</v>
      </c>
      <c r="M1413" s="9">
        <f t="shared" si="112"/>
        <v>42013.059027777781</v>
      </c>
      <c r="N1413" s="13">
        <f t="shared" si="113"/>
        <v>28</v>
      </c>
      <c r="O1413" t="b">
        <v>0</v>
      </c>
      <c r="P1413">
        <v>3</v>
      </c>
      <c r="Q1413" s="8">
        <f t="shared" si="114"/>
        <v>2.33</v>
      </c>
      <c r="R1413" t="b">
        <v>0</v>
      </c>
      <c r="S1413" t="s">
        <v>8278</v>
      </c>
      <c r="T1413" t="s">
        <v>8297</v>
      </c>
    </row>
    <row r="1414" spans="1:20" ht="28.5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9">
        <f t="shared" si="111"/>
        <v>41977.063645833332</v>
      </c>
      <c r="L1414">
        <v>1415064699</v>
      </c>
      <c r="M1414" s="9">
        <f t="shared" si="112"/>
        <v>41947.063645833332</v>
      </c>
      <c r="N1414" s="13">
        <f t="shared" si="113"/>
        <v>30</v>
      </c>
      <c r="O1414" t="b">
        <v>0</v>
      </c>
      <c r="P1414">
        <v>13</v>
      </c>
      <c r="Q1414" s="8">
        <f t="shared" si="114"/>
        <v>24.62</v>
      </c>
      <c r="R1414" t="b">
        <v>0</v>
      </c>
      <c r="S1414" t="s">
        <v>8278</v>
      </c>
      <c r="T1414" t="s">
        <v>8297</v>
      </c>
    </row>
    <row r="1415" spans="1:20" ht="57.1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9">
        <f t="shared" si="111"/>
        <v>42420.437152777777</v>
      </c>
      <c r="L1415">
        <v>1450780170</v>
      </c>
      <c r="M1415" s="9">
        <f t="shared" si="112"/>
        <v>42360.437152777777</v>
      </c>
      <c r="N1415" s="13">
        <f t="shared" si="113"/>
        <v>60</v>
      </c>
      <c r="O1415" t="b">
        <v>0</v>
      </c>
      <c r="P1415">
        <v>1</v>
      </c>
      <c r="Q1415" s="8">
        <f t="shared" si="114"/>
        <v>100</v>
      </c>
      <c r="R1415" t="b">
        <v>0</v>
      </c>
      <c r="S1415" t="s">
        <v>8278</v>
      </c>
      <c r="T1415" t="s">
        <v>8297</v>
      </c>
    </row>
    <row r="1416" spans="1:20" ht="42.8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9">
        <f t="shared" si="111"/>
        <v>42738.25309027778</v>
      </c>
      <c r="L1416">
        <v>1480831467</v>
      </c>
      <c r="M1416" s="9">
        <f t="shared" si="112"/>
        <v>42708.25309027778</v>
      </c>
      <c r="N1416" s="13">
        <f t="shared" si="113"/>
        <v>30</v>
      </c>
      <c r="O1416" t="b">
        <v>0</v>
      </c>
      <c r="P1416">
        <v>1</v>
      </c>
      <c r="Q1416" s="8">
        <f t="shared" si="114"/>
        <v>1</v>
      </c>
      <c r="R1416" t="b">
        <v>0</v>
      </c>
      <c r="S1416" t="s">
        <v>8278</v>
      </c>
      <c r="T1416" t="s">
        <v>8297</v>
      </c>
    </row>
    <row r="1417" spans="1:20" ht="42.8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9">
        <f t="shared" si="111"/>
        <v>42232.675821759258</v>
      </c>
      <c r="L1417">
        <v>1436285591</v>
      </c>
      <c r="M1417" s="9">
        <f t="shared" si="112"/>
        <v>42192.675821759258</v>
      </c>
      <c r="N1417" s="13">
        <f t="shared" si="113"/>
        <v>40</v>
      </c>
      <c r="O1417" t="b">
        <v>0</v>
      </c>
      <c r="P1417">
        <v>9</v>
      </c>
      <c r="Q1417" s="8">
        <f t="shared" si="114"/>
        <v>88.89</v>
      </c>
      <c r="R1417" t="b">
        <v>0</v>
      </c>
      <c r="S1417" t="s">
        <v>8278</v>
      </c>
      <c r="T1417" t="s">
        <v>8297</v>
      </c>
    </row>
    <row r="1418" spans="1:20" ht="42.8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9">
        <f t="shared" si="111"/>
        <v>42329.967812499999</v>
      </c>
      <c r="L1418">
        <v>1445552019</v>
      </c>
      <c r="M1418" s="9">
        <f t="shared" si="112"/>
        <v>42299.926145833335</v>
      </c>
      <c r="N1418" s="13">
        <f t="shared" si="113"/>
        <v>30</v>
      </c>
      <c r="O1418" t="b">
        <v>0</v>
      </c>
      <c r="P1418">
        <v>0</v>
      </c>
      <c r="Q1418" s="8">
        <f t="shared" si="114"/>
        <v>0</v>
      </c>
      <c r="R1418" t="b">
        <v>0</v>
      </c>
      <c r="S1418" t="s">
        <v>8278</v>
      </c>
      <c r="T1418" t="s">
        <v>8297</v>
      </c>
    </row>
    <row r="1419" spans="1:20" ht="42.8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9">
        <f t="shared" si="111"/>
        <v>42262.465972222228</v>
      </c>
      <c r="L1419">
        <v>1439696174</v>
      </c>
      <c r="M1419" s="9">
        <f t="shared" si="112"/>
        <v>42232.15016203704</v>
      </c>
      <c r="N1419" s="13">
        <f t="shared" si="113"/>
        <v>30</v>
      </c>
      <c r="O1419" t="b">
        <v>0</v>
      </c>
      <c r="P1419">
        <v>2</v>
      </c>
      <c r="Q1419" s="8">
        <f t="shared" si="114"/>
        <v>27.5</v>
      </c>
      <c r="R1419" t="b">
        <v>0</v>
      </c>
      <c r="S1419" t="s">
        <v>8278</v>
      </c>
      <c r="T1419" t="s">
        <v>8297</v>
      </c>
    </row>
    <row r="1420" spans="1:20" ht="57.1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9">
        <f t="shared" si="111"/>
        <v>42425.456412037034</v>
      </c>
      <c r="L1420">
        <v>1453805834</v>
      </c>
      <c r="M1420" s="9">
        <f t="shared" si="112"/>
        <v>42395.456412037034</v>
      </c>
      <c r="N1420" s="13">
        <f t="shared" si="113"/>
        <v>30</v>
      </c>
      <c r="O1420" t="b">
        <v>0</v>
      </c>
      <c r="P1420">
        <v>1</v>
      </c>
      <c r="Q1420" s="8">
        <f t="shared" si="114"/>
        <v>6</v>
      </c>
      <c r="R1420" t="b">
        <v>0</v>
      </c>
      <c r="S1420" t="s">
        <v>8278</v>
      </c>
      <c r="T1420" t="s">
        <v>8297</v>
      </c>
    </row>
    <row r="1421" spans="1:20" ht="57.1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9">
        <f t="shared" si="111"/>
        <v>42652.456238425926</v>
      </c>
      <c r="L1421">
        <v>1473418619</v>
      </c>
      <c r="M1421" s="9">
        <f t="shared" si="112"/>
        <v>42622.456238425926</v>
      </c>
      <c r="N1421" s="13">
        <f t="shared" si="113"/>
        <v>30</v>
      </c>
      <c r="O1421" t="b">
        <v>0</v>
      </c>
      <c r="P1421">
        <v>10</v>
      </c>
      <c r="Q1421" s="8">
        <f t="shared" si="114"/>
        <v>44.5</v>
      </c>
      <c r="R1421" t="b">
        <v>0</v>
      </c>
      <c r="S1421" t="s">
        <v>8278</v>
      </c>
      <c r="T1421" t="s">
        <v>8297</v>
      </c>
    </row>
    <row r="1422" spans="1:20" ht="28.55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9">
        <f t="shared" si="111"/>
        <v>42549.667662037042</v>
      </c>
      <c r="L1422">
        <v>1464969686</v>
      </c>
      <c r="M1422" s="9">
        <f t="shared" si="112"/>
        <v>42524.667662037042</v>
      </c>
      <c r="N1422" s="13">
        <f t="shared" si="113"/>
        <v>25</v>
      </c>
      <c r="O1422" t="b">
        <v>0</v>
      </c>
      <c r="P1422">
        <v>3</v>
      </c>
      <c r="Q1422" s="8">
        <f t="shared" si="114"/>
        <v>1</v>
      </c>
      <c r="R1422" t="b">
        <v>0</v>
      </c>
      <c r="S1422" t="s">
        <v>8278</v>
      </c>
      <c r="T1422" t="s">
        <v>8297</v>
      </c>
    </row>
    <row r="1423" spans="1:20" ht="57.1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9">
        <f t="shared" si="111"/>
        <v>42043.915613425925</v>
      </c>
      <c r="L1423">
        <v>1420840709</v>
      </c>
      <c r="M1423" s="9">
        <f t="shared" si="112"/>
        <v>42013.915613425925</v>
      </c>
      <c r="N1423" s="13">
        <f t="shared" si="113"/>
        <v>30</v>
      </c>
      <c r="O1423" t="b">
        <v>0</v>
      </c>
      <c r="P1423">
        <v>2</v>
      </c>
      <c r="Q1423" s="8">
        <f t="shared" si="114"/>
        <v>100</v>
      </c>
      <c r="R1423" t="b">
        <v>0</v>
      </c>
      <c r="S1423" t="s">
        <v>8278</v>
      </c>
      <c r="T1423" t="s">
        <v>8297</v>
      </c>
    </row>
    <row r="1424" spans="1:20" ht="42.8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9">
        <f t="shared" si="111"/>
        <v>42634.239629629628</v>
      </c>
      <c r="L1424">
        <v>1471844704</v>
      </c>
      <c r="M1424" s="9">
        <f t="shared" si="112"/>
        <v>42604.239629629628</v>
      </c>
      <c r="N1424" s="13">
        <f t="shared" si="113"/>
        <v>30</v>
      </c>
      <c r="O1424" t="b">
        <v>0</v>
      </c>
      <c r="P1424">
        <v>2</v>
      </c>
      <c r="Q1424" s="8">
        <f t="shared" si="114"/>
        <v>13</v>
      </c>
      <c r="R1424" t="b">
        <v>0</v>
      </c>
      <c r="S1424" t="s">
        <v>8278</v>
      </c>
      <c r="T1424" t="s">
        <v>8297</v>
      </c>
    </row>
    <row r="1425" spans="1:20" ht="42.8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9">
        <f t="shared" si="111"/>
        <v>42370.360312500001</v>
      </c>
      <c r="L1425">
        <v>1449045531</v>
      </c>
      <c r="M1425" s="9">
        <f t="shared" si="112"/>
        <v>42340.360312500001</v>
      </c>
      <c r="N1425" s="13">
        <f t="shared" si="113"/>
        <v>30</v>
      </c>
      <c r="O1425" t="b">
        <v>0</v>
      </c>
      <c r="P1425">
        <v>1</v>
      </c>
      <c r="Q1425" s="8">
        <f t="shared" si="114"/>
        <v>100</v>
      </c>
      <c r="R1425" t="b">
        <v>0</v>
      </c>
      <c r="S1425" t="s">
        <v>8278</v>
      </c>
      <c r="T1425" t="s">
        <v>8297</v>
      </c>
    </row>
    <row r="1426" spans="1:20" ht="42.8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9">
        <f t="shared" si="111"/>
        <v>42689.759282407409</v>
      </c>
      <c r="L1426">
        <v>1478106802</v>
      </c>
      <c r="M1426" s="9">
        <f t="shared" si="112"/>
        <v>42676.717615740738</v>
      </c>
      <c r="N1426" s="13">
        <f t="shared" si="113"/>
        <v>13</v>
      </c>
      <c r="O1426" t="b">
        <v>0</v>
      </c>
      <c r="P1426">
        <v>14</v>
      </c>
      <c r="Q1426" s="8">
        <f t="shared" si="114"/>
        <v>109.07</v>
      </c>
      <c r="R1426" t="b">
        <v>0</v>
      </c>
      <c r="S1426" t="s">
        <v>8278</v>
      </c>
      <c r="T1426" t="s">
        <v>8297</v>
      </c>
    </row>
    <row r="1427" spans="1:20" ht="42.8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9">
        <f t="shared" si="111"/>
        <v>42123.131469907406</v>
      </c>
      <c r="L1427">
        <v>1427684959</v>
      </c>
      <c r="M1427" s="9">
        <f t="shared" si="112"/>
        <v>42093.131469907406</v>
      </c>
      <c r="N1427" s="13">
        <f t="shared" si="113"/>
        <v>30</v>
      </c>
      <c r="O1427" t="b">
        <v>0</v>
      </c>
      <c r="P1427">
        <v>0</v>
      </c>
      <c r="Q1427" s="8">
        <f t="shared" si="114"/>
        <v>0</v>
      </c>
      <c r="R1427" t="b">
        <v>0</v>
      </c>
      <c r="S1427" t="s">
        <v>8278</v>
      </c>
      <c r="T1427" t="s">
        <v>8297</v>
      </c>
    </row>
    <row r="1428" spans="1:20" ht="42.8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9">
        <f t="shared" si="111"/>
        <v>42240.390277777777</v>
      </c>
      <c r="L1428">
        <v>1435224120</v>
      </c>
      <c r="M1428" s="9">
        <f t="shared" si="112"/>
        <v>42180.390277777777</v>
      </c>
      <c r="N1428" s="13">
        <f t="shared" si="113"/>
        <v>60</v>
      </c>
      <c r="O1428" t="b">
        <v>0</v>
      </c>
      <c r="P1428">
        <v>0</v>
      </c>
      <c r="Q1428" s="8">
        <f t="shared" si="114"/>
        <v>0</v>
      </c>
      <c r="R1428" t="b">
        <v>0</v>
      </c>
      <c r="S1428" t="s">
        <v>8278</v>
      </c>
      <c r="T1428" t="s">
        <v>8297</v>
      </c>
    </row>
    <row r="1429" spans="1:20" ht="57.1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9">
        <f t="shared" si="111"/>
        <v>42631.851678240739</v>
      </c>
      <c r="L1429">
        <v>1471638385</v>
      </c>
      <c r="M1429" s="9">
        <f t="shared" si="112"/>
        <v>42601.851678240739</v>
      </c>
      <c r="N1429" s="13">
        <f t="shared" si="113"/>
        <v>30</v>
      </c>
      <c r="O1429" t="b">
        <v>0</v>
      </c>
      <c r="P1429">
        <v>4</v>
      </c>
      <c r="Q1429" s="8">
        <f t="shared" si="114"/>
        <v>104.75</v>
      </c>
      <c r="R1429" t="b">
        <v>0</v>
      </c>
      <c r="S1429" t="s">
        <v>8278</v>
      </c>
      <c r="T1429" t="s">
        <v>8297</v>
      </c>
    </row>
    <row r="1430" spans="1:20" ht="42.8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9">
        <f t="shared" si="111"/>
        <v>42462.338159722218</v>
      </c>
      <c r="L1430">
        <v>1456996017</v>
      </c>
      <c r="M1430" s="9">
        <f t="shared" si="112"/>
        <v>42432.379826388889</v>
      </c>
      <c r="N1430" s="13">
        <f t="shared" si="113"/>
        <v>30</v>
      </c>
      <c r="O1430" t="b">
        <v>0</v>
      </c>
      <c r="P1430">
        <v>3</v>
      </c>
      <c r="Q1430" s="8">
        <f t="shared" si="114"/>
        <v>15</v>
      </c>
      <c r="R1430" t="b">
        <v>0</v>
      </c>
      <c r="S1430" t="s">
        <v>8278</v>
      </c>
      <c r="T1430" t="s">
        <v>8297</v>
      </c>
    </row>
    <row r="1431" spans="1:20" ht="42.8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9">
        <f t="shared" si="111"/>
        <v>42104.060671296291</v>
      </c>
      <c r="L1431">
        <v>1426037242</v>
      </c>
      <c r="M1431" s="9">
        <f t="shared" si="112"/>
        <v>42074.060671296291</v>
      </c>
      <c r="N1431" s="13">
        <f t="shared" si="113"/>
        <v>30</v>
      </c>
      <c r="O1431" t="b">
        <v>0</v>
      </c>
      <c r="P1431">
        <v>0</v>
      </c>
      <c r="Q1431" s="8">
        <f t="shared" si="114"/>
        <v>0</v>
      </c>
      <c r="R1431" t="b">
        <v>0</v>
      </c>
      <c r="S1431" t="s">
        <v>8278</v>
      </c>
      <c r="T1431" t="s">
        <v>8297</v>
      </c>
    </row>
    <row r="1432" spans="1:20" ht="42.8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9">
        <f t="shared" si="111"/>
        <v>41992.813518518517</v>
      </c>
      <c r="L1432">
        <v>1416339088</v>
      </c>
      <c r="M1432" s="9">
        <f t="shared" si="112"/>
        <v>41961.813518518517</v>
      </c>
      <c r="N1432" s="13">
        <f t="shared" si="113"/>
        <v>31</v>
      </c>
      <c r="O1432" t="b">
        <v>0</v>
      </c>
      <c r="P1432">
        <v>5</v>
      </c>
      <c r="Q1432" s="8">
        <f t="shared" si="114"/>
        <v>80.599999999999994</v>
      </c>
      <c r="R1432" t="b">
        <v>0</v>
      </c>
      <c r="S1432" t="s">
        <v>8278</v>
      </c>
      <c r="T1432" t="s">
        <v>8297</v>
      </c>
    </row>
    <row r="1433" spans="1:20" ht="42.8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9">
        <f t="shared" si="111"/>
        <v>42334.252500000002</v>
      </c>
      <c r="L1433">
        <v>1445922216</v>
      </c>
      <c r="M1433" s="9">
        <f t="shared" si="112"/>
        <v>42304.210833333331</v>
      </c>
      <c r="N1433" s="13">
        <f t="shared" si="113"/>
        <v>30</v>
      </c>
      <c r="O1433" t="b">
        <v>0</v>
      </c>
      <c r="P1433">
        <v>47</v>
      </c>
      <c r="Q1433" s="8">
        <f t="shared" si="114"/>
        <v>115.55</v>
      </c>
      <c r="R1433" t="b">
        <v>0</v>
      </c>
      <c r="S1433" t="s">
        <v>8278</v>
      </c>
      <c r="T1433" t="s">
        <v>8297</v>
      </c>
    </row>
    <row r="1434" spans="1:20" ht="57.1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9">
        <f t="shared" si="111"/>
        <v>42205.780416666668</v>
      </c>
      <c r="L1434">
        <v>1434825828</v>
      </c>
      <c r="M1434" s="9">
        <f t="shared" si="112"/>
        <v>42175.780416666668</v>
      </c>
      <c r="N1434" s="13">
        <f t="shared" si="113"/>
        <v>30</v>
      </c>
      <c r="O1434" t="b">
        <v>0</v>
      </c>
      <c r="P1434">
        <v>0</v>
      </c>
      <c r="Q1434" s="8">
        <f t="shared" si="114"/>
        <v>0</v>
      </c>
      <c r="R1434" t="b">
        <v>0</v>
      </c>
      <c r="S1434" t="s">
        <v>8278</v>
      </c>
      <c r="T1434" t="s">
        <v>8297</v>
      </c>
    </row>
    <row r="1435" spans="1:20" ht="42.8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9">
        <f t="shared" si="111"/>
        <v>42714.458333333328</v>
      </c>
      <c r="L1435">
        <v>1477839675</v>
      </c>
      <c r="M1435" s="9">
        <f t="shared" si="112"/>
        <v>42673.625868055555</v>
      </c>
      <c r="N1435" s="13">
        <f t="shared" si="113"/>
        <v>41</v>
      </c>
      <c r="O1435" t="b">
        <v>0</v>
      </c>
      <c r="P1435">
        <v>10</v>
      </c>
      <c r="Q1435" s="8">
        <f t="shared" si="114"/>
        <v>80.5</v>
      </c>
      <c r="R1435" t="b">
        <v>0</v>
      </c>
      <c r="S1435" t="s">
        <v>8278</v>
      </c>
      <c r="T1435" t="s">
        <v>8297</v>
      </c>
    </row>
    <row r="1436" spans="1:20" ht="42.8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9">
        <f t="shared" si="111"/>
        <v>42163.625</v>
      </c>
      <c r="L1436">
        <v>1431973478</v>
      </c>
      <c r="M1436" s="9">
        <f t="shared" si="112"/>
        <v>42142.767106481479</v>
      </c>
      <c r="N1436" s="13">
        <f t="shared" si="113"/>
        <v>21</v>
      </c>
      <c r="O1436" t="b">
        <v>0</v>
      </c>
      <c r="P1436">
        <v>11</v>
      </c>
      <c r="Q1436" s="8">
        <f t="shared" si="114"/>
        <v>744.55</v>
      </c>
      <c r="R1436" t="b">
        <v>0</v>
      </c>
      <c r="S1436" t="s">
        <v>8278</v>
      </c>
      <c r="T1436" t="s">
        <v>8297</v>
      </c>
    </row>
    <row r="1437" spans="1:20" ht="42.8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9">
        <f t="shared" si="111"/>
        <v>42288.780324074076</v>
      </c>
      <c r="L1437">
        <v>1441997020</v>
      </c>
      <c r="M1437" s="9">
        <f t="shared" si="112"/>
        <v>42258.780324074076</v>
      </c>
      <c r="N1437" s="13">
        <f t="shared" si="113"/>
        <v>30</v>
      </c>
      <c r="O1437" t="b">
        <v>0</v>
      </c>
      <c r="P1437">
        <v>2</v>
      </c>
      <c r="Q1437" s="8">
        <f t="shared" si="114"/>
        <v>7.5</v>
      </c>
      <c r="R1437" t="b">
        <v>0</v>
      </c>
      <c r="S1437" t="s">
        <v>8278</v>
      </c>
      <c r="T1437" t="s">
        <v>8297</v>
      </c>
    </row>
    <row r="1438" spans="1:20" ht="57.1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9">
        <f t="shared" si="111"/>
        <v>42421.35019675926</v>
      </c>
      <c r="L1438">
        <v>1453451057</v>
      </c>
      <c r="M1438" s="9">
        <f t="shared" si="112"/>
        <v>42391.35019675926</v>
      </c>
      <c r="N1438" s="13">
        <f t="shared" si="113"/>
        <v>30</v>
      </c>
      <c r="O1438" t="b">
        <v>0</v>
      </c>
      <c r="P1438">
        <v>2</v>
      </c>
      <c r="Q1438" s="8">
        <f t="shared" si="114"/>
        <v>38.5</v>
      </c>
      <c r="R1438" t="b">
        <v>0</v>
      </c>
      <c r="S1438" t="s">
        <v>8278</v>
      </c>
      <c r="T1438" t="s">
        <v>8297</v>
      </c>
    </row>
    <row r="1439" spans="1:20" ht="57.1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9">
        <f t="shared" si="111"/>
        <v>41833.207638888889</v>
      </c>
      <c r="L1439">
        <v>1402058739</v>
      </c>
      <c r="M1439" s="9">
        <f t="shared" si="112"/>
        <v>41796.531701388885</v>
      </c>
      <c r="N1439" s="13">
        <f t="shared" si="113"/>
        <v>37</v>
      </c>
      <c r="O1439" t="b">
        <v>0</v>
      </c>
      <c r="P1439">
        <v>22</v>
      </c>
      <c r="Q1439" s="8">
        <f t="shared" si="114"/>
        <v>36.68</v>
      </c>
      <c r="R1439" t="b">
        <v>0</v>
      </c>
      <c r="S1439" t="s">
        <v>8278</v>
      </c>
      <c r="T1439" t="s">
        <v>8297</v>
      </c>
    </row>
    <row r="1440" spans="1:20" ht="42.8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9">
        <f t="shared" si="111"/>
        <v>42487.579861111109</v>
      </c>
      <c r="L1440">
        <v>1459198499</v>
      </c>
      <c r="M1440" s="9">
        <f t="shared" si="112"/>
        <v>42457.871516203704</v>
      </c>
      <c r="N1440" s="13">
        <f t="shared" si="113"/>
        <v>30</v>
      </c>
      <c r="O1440" t="b">
        <v>0</v>
      </c>
      <c r="P1440">
        <v>8</v>
      </c>
      <c r="Q1440" s="8">
        <f t="shared" si="114"/>
        <v>75</v>
      </c>
      <c r="R1440" t="b">
        <v>0</v>
      </c>
      <c r="S1440" t="s">
        <v>8278</v>
      </c>
      <c r="T1440" t="s">
        <v>8297</v>
      </c>
    </row>
    <row r="1441" spans="1:20" ht="42.8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9">
        <f t="shared" si="111"/>
        <v>42070.829872685179</v>
      </c>
      <c r="L1441">
        <v>1423166101</v>
      </c>
      <c r="M1441" s="9">
        <f t="shared" si="112"/>
        <v>42040.829872685179</v>
      </c>
      <c r="N1441" s="13">
        <f t="shared" si="113"/>
        <v>30</v>
      </c>
      <c r="O1441" t="b">
        <v>0</v>
      </c>
      <c r="P1441">
        <v>6</v>
      </c>
      <c r="Q1441" s="8">
        <f t="shared" si="114"/>
        <v>30</v>
      </c>
      <c r="R1441" t="b">
        <v>0</v>
      </c>
      <c r="S1441" t="s">
        <v>8278</v>
      </c>
      <c r="T1441" t="s">
        <v>8297</v>
      </c>
    </row>
    <row r="1442" spans="1:20" ht="42.8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9">
        <f t="shared" si="111"/>
        <v>42516.748414351852</v>
      </c>
      <c r="L1442">
        <v>1461693463</v>
      </c>
      <c r="M1442" s="9">
        <f t="shared" si="112"/>
        <v>42486.748414351852</v>
      </c>
      <c r="N1442" s="13">
        <f t="shared" si="113"/>
        <v>30</v>
      </c>
      <c r="O1442" t="b">
        <v>0</v>
      </c>
      <c r="P1442">
        <v>1</v>
      </c>
      <c r="Q1442" s="8">
        <f t="shared" si="114"/>
        <v>1</v>
      </c>
      <c r="R1442" t="b">
        <v>0</v>
      </c>
      <c r="S1442" t="s">
        <v>8278</v>
      </c>
      <c r="T1442" t="s">
        <v>8297</v>
      </c>
    </row>
    <row r="1443" spans="1:20" ht="42.8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9">
        <f t="shared" si="111"/>
        <v>42258.765844907408</v>
      </c>
      <c r="L1443">
        <v>1436811769</v>
      </c>
      <c r="M1443" s="9">
        <f t="shared" si="112"/>
        <v>42198.765844907408</v>
      </c>
      <c r="N1443" s="13">
        <f t="shared" si="113"/>
        <v>60</v>
      </c>
      <c r="O1443" t="b">
        <v>0</v>
      </c>
      <c r="P1443">
        <v>3</v>
      </c>
      <c r="Q1443" s="8">
        <f t="shared" si="114"/>
        <v>673.33</v>
      </c>
      <c r="R1443" t="b">
        <v>0</v>
      </c>
      <c r="S1443" t="s">
        <v>8278</v>
      </c>
      <c r="T1443" t="s">
        <v>8297</v>
      </c>
    </row>
    <row r="1444" spans="1:20" ht="42.8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9">
        <f t="shared" si="111"/>
        <v>42515.64534722222</v>
      </c>
      <c r="L1444">
        <v>1461598158</v>
      </c>
      <c r="M1444" s="9">
        <f t="shared" si="112"/>
        <v>42485.64534722222</v>
      </c>
      <c r="N1444" s="13">
        <f t="shared" si="113"/>
        <v>30</v>
      </c>
      <c r="O1444" t="b">
        <v>0</v>
      </c>
      <c r="P1444">
        <v>0</v>
      </c>
      <c r="Q1444" s="8">
        <f t="shared" si="114"/>
        <v>0</v>
      </c>
      <c r="R1444" t="b">
        <v>0</v>
      </c>
      <c r="S1444" t="s">
        <v>8278</v>
      </c>
      <c r="T1444" t="s">
        <v>8297</v>
      </c>
    </row>
    <row r="1445" spans="1:20" ht="42.8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9">
        <f t="shared" si="111"/>
        <v>42737.926030092596</v>
      </c>
      <c r="L1445">
        <v>1480803209</v>
      </c>
      <c r="M1445" s="9">
        <f t="shared" si="112"/>
        <v>42707.926030092596</v>
      </c>
      <c r="N1445" s="13">
        <f t="shared" si="113"/>
        <v>30</v>
      </c>
      <c r="O1445" t="b">
        <v>0</v>
      </c>
      <c r="P1445">
        <v>0</v>
      </c>
      <c r="Q1445" s="8">
        <f t="shared" si="114"/>
        <v>0</v>
      </c>
      <c r="R1445" t="b">
        <v>0</v>
      </c>
      <c r="S1445" t="s">
        <v>8278</v>
      </c>
      <c r="T1445" t="s">
        <v>8297</v>
      </c>
    </row>
    <row r="1446" spans="1:20" ht="42.8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9">
        <f t="shared" si="111"/>
        <v>42259.873402777783</v>
      </c>
      <c r="L1446">
        <v>1436907462</v>
      </c>
      <c r="M1446" s="9">
        <f t="shared" si="112"/>
        <v>42199.873402777783</v>
      </c>
      <c r="N1446" s="13">
        <f t="shared" si="113"/>
        <v>60</v>
      </c>
      <c r="O1446" t="b">
        <v>0</v>
      </c>
      <c r="P1446">
        <v>0</v>
      </c>
      <c r="Q1446" s="8">
        <f t="shared" si="114"/>
        <v>0</v>
      </c>
      <c r="R1446" t="b">
        <v>0</v>
      </c>
      <c r="S1446" t="s">
        <v>8278</v>
      </c>
      <c r="T1446" t="s">
        <v>8297</v>
      </c>
    </row>
    <row r="1447" spans="1:20" ht="42.8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9">
        <f t="shared" si="111"/>
        <v>42169.542303240742</v>
      </c>
      <c r="L1447">
        <v>1431694855</v>
      </c>
      <c r="M1447" s="9">
        <f t="shared" si="112"/>
        <v>42139.542303240742</v>
      </c>
      <c r="N1447" s="13">
        <f t="shared" si="113"/>
        <v>30</v>
      </c>
      <c r="O1447" t="b">
        <v>0</v>
      </c>
      <c r="P1447">
        <v>0</v>
      </c>
      <c r="Q1447" s="8">
        <f t="shared" si="114"/>
        <v>0</v>
      </c>
      <c r="R1447" t="b">
        <v>0</v>
      </c>
      <c r="S1447" t="s">
        <v>8278</v>
      </c>
      <c r="T1447" t="s">
        <v>8297</v>
      </c>
    </row>
    <row r="1448" spans="1:20" ht="42.8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9">
        <f t="shared" si="111"/>
        <v>42481.447662037041</v>
      </c>
      <c r="L1448">
        <v>1459507478</v>
      </c>
      <c r="M1448" s="9">
        <f t="shared" si="112"/>
        <v>42461.447662037041</v>
      </c>
      <c r="N1448" s="13">
        <f t="shared" si="113"/>
        <v>20</v>
      </c>
      <c r="O1448" t="b">
        <v>0</v>
      </c>
      <c r="P1448">
        <v>0</v>
      </c>
      <c r="Q1448" s="8">
        <f t="shared" si="114"/>
        <v>0</v>
      </c>
      <c r="R1448" t="b">
        <v>0</v>
      </c>
      <c r="S1448" t="s">
        <v>8278</v>
      </c>
      <c r="T1448" t="s">
        <v>8297</v>
      </c>
    </row>
    <row r="1449" spans="1:20" ht="28.55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9">
        <f t="shared" si="111"/>
        <v>42559.730717592596</v>
      </c>
      <c r="L1449">
        <v>1465407134</v>
      </c>
      <c r="M1449" s="9">
        <f t="shared" si="112"/>
        <v>42529.730717592596</v>
      </c>
      <c r="N1449" s="13">
        <f t="shared" si="113"/>
        <v>30</v>
      </c>
      <c r="O1449" t="b">
        <v>0</v>
      </c>
      <c r="P1449">
        <v>3</v>
      </c>
      <c r="Q1449" s="8">
        <f t="shared" si="114"/>
        <v>25</v>
      </c>
      <c r="R1449" t="b">
        <v>0</v>
      </c>
      <c r="S1449" t="s">
        <v>8278</v>
      </c>
      <c r="T1449" t="s">
        <v>8297</v>
      </c>
    </row>
    <row r="1450" spans="1:20" ht="57.1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9">
        <f t="shared" si="111"/>
        <v>42146.225694444445</v>
      </c>
      <c r="L1450">
        <v>1429655318</v>
      </c>
      <c r="M1450" s="9">
        <f t="shared" si="112"/>
        <v>42115.936550925922</v>
      </c>
      <c r="N1450" s="13">
        <f t="shared" si="113"/>
        <v>30</v>
      </c>
      <c r="O1450" t="b">
        <v>0</v>
      </c>
      <c r="P1450">
        <v>0</v>
      </c>
      <c r="Q1450" s="8">
        <f t="shared" si="114"/>
        <v>0</v>
      </c>
      <c r="R1450" t="b">
        <v>0</v>
      </c>
      <c r="S1450" t="s">
        <v>8278</v>
      </c>
      <c r="T1450" t="s">
        <v>8297</v>
      </c>
    </row>
    <row r="1451" spans="1:20" ht="42.8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9">
        <f t="shared" si="111"/>
        <v>42134.811400462961</v>
      </c>
      <c r="L1451">
        <v>1427138905</v>
      </c>
      <c r="M1451" s="9">
        <f t="shared" si="112"/>
        <v>42086.811400462961</v>
      </c>
      <c r="N1451" s="13">
        <f t="shared" si="113"/>
        <v>48</v>
      </c>
      <c r="O1451" t="b">
        <v>0</v>
      </c>
      <c r="P1451">
        <v>0</v>
      </c>
      <c r="Q1451" s="8">
        <f t="shared" si="114"/>
        <v>0</v>
      </c>
      <c r="R1451" t="b">
        <v>0</v>
      </c>
      <c r="S1451" t="s">
        <v>8278</v>
      </c>
      <c r="T1451" t="s">
        <v>8297</v>
      </c>
    </row>
    <row r="1452" spans="1:20" ht="57.1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9">
        <f t="shared" si="111"/>
        <v>42420.171261574069</v>
      </c>
      <c r="L1452">
        <v>1453349197</v>
      </c>
      <c r="M1452" s="9">
        <f t="shared" si="112"/>
        <v>42390.171261574069</v>
      </c>
      <c r="N1452" s="13">
        <f t="shared" si="113"/>
        <v>30</v>
      </c>
      <c r="O1452" t="b">
        <v>0</v>
      </c>
      <c r="P1452">
        <v>1</v>
      </c>
      <c r="Q1452" s="8">
        <f t="shared" si="114"/>
        <v>1</v>
      </c>
      <c r="R1452" t="b">
        <v>0</v>
      </c>
      <c r="S1452" t="s">
        <v>8278</v>
      </c>
      <c r="T1452" t="s">
        <v>8297</v>
      </c>
    </row>
    <row r="1453" spans="1:20" ht="42.8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9">
        <f t="shared" si="111"/>
        <v>41962.00068287037</v>
      </c>
      <c r="L1453">
        <v>1413759659</v>
      </c>
      <c r="M1453" s="9">
        <f t="shared" si="112"/>
        <v>41931.959016203706</v>
      </c>
      <c r="N1453" s="13">
        <f t="shared" si="113"/>
        <v>30</v>
      </c>
      <c r="O1453" t="b">
        <v>0</v>
      </c>
      <c r="P1453">
        <v>2</v>
      </c>
      <c r="Q1453" s="8">
        <f t="shared" si="114"/>
        <v>1</v>
      </c>
      <c r="R1453" t="b">
        <v>0</v>
      </c>
      <c r="S1453" t="s">
        <v>8278</v>
      </c>
      <c r="T1453" t="s">
        <v>8297</v>
      </c>
    </row>
    <row r="1454" spans="1:20" ht="28.5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9">
        <f t="shared" si="111"/>
        <v>41848.703275462962</v>
      </c>
      <c r="L1454">
        <v>1403974363</v>
      </c>
      <c r="M1454" s="9">
        <f t="shared" si="112"/>
        <v>41818.703275462962</v>
      </c>
      <c r="N1454" s="13">
        <f t="shared" si="113"/>
        <v>30</v>
      </c>
      <c r="O1454" t="b">
        <v>0</v>
      </c>
      <c r="P1454">
        <v>0</v>
      </c>
      <c r="Q1454" s="8">
        <f t="shared" si="114"/>
        <v>0</v>
      </c>
      <c r="R1454" t="b">
        <v>0</v>
      </c>
      <c r="S1454" t="s">
        <v>8278</v>
      </c>
      <c r="T1454" t="s">
        <v>8297</v>
      </c>
    </row>
    <row r="1455" spans="1:20" ht="42.8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9">
        <f t="shared" si="111"/>
        <v>42840.654479166667</v>
      </c>
      <c r="L1455">
        <v>1488386547</v>
      </c>
      <c r="M1455" s="9">
        <f t="shared" si="112"/>
        <v>42795.696145833332</v>
      </c>
      <c r="N1455" s="13">
        <f t="shared" si="113"/>
        <v>45</v>
      </c>
      <c r="O1455" t="b">
        <v>0</v>
      </c>
      <c r="P1455">
        <v>0</v>
      </c>
      <c r="Q1455" s="8">
        <f t="shared" si="114"/>
        <v>0</v>
      </c>
      <c r="R1455" t="b">
        <v>0</v>
      </c>
      <c r="S1455" t="s">
        <v>8278</v>
      </c>
      <c r="T1455" t="s">
        <v>8297</v>
      </c>
    </row>
    <row r="1456" spans="1:20" ht="42.8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9">
        <f t="shared" si="111"/>
        <v>42484.915972222225</v>
      </c>
      <c r="L1456">
        <v>1459716480</v>
      </c>
      <c r="M1456" s="9">
        <f t="shared" si="112"/>
        <v>42463.866666666669</v>
      </c>
      <c r="N1456" s="13">
        <f t="shared" si="113"/>
        <v>21</v>
      </c>
      <c r="O1456" t="b">
        <v>0</v>
      </c>
      <c r="P1456">
        <v>1</v>
      </c>
      <c r="Q1456" s="8">
        <f t="shared" si="114"/>
        <v>15</v>
      </c>
      <c r="R1456" t="b">
        <v>0</v>
      </c>
      <c r="S1456" t="s">
        <v>8278</v>
      </c>
      <c r="T1456" t="s">
        <v>8297</v>
      </c>
    </row>
    <row r="1457" spans="1:20" ht="57.1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9">
        <f t="shared" si="111"/>
        <v>41887.568749999999</v>
      </c>
      <c r="L1457">
        <v>1405181320</v>
      </c>
      <c r="M1457" s="9">
        <f t="shared" si="112"/>
        <v>41832.672685185185</v>
      </c>
      <c r="N1457" s="13">
        <f t="shared" si="113"/>
        <v>55</v>
      </c>
      <c r="O1457" t="b">
        <v>0</v>
      </c>
      <c r="P1457">
        <v>7</v>
      </c>
      <c r="Q1457" s="8">
        <f t="shared" si="114"/>
        <v>225</v>
      </c>
      <c r="R1457" t="b">
        <v>0</v>
      </c>
      <c r="S1457" t="s">
        <v>8278</v>
      </c>
      <c r="T1457" t="s">
        <v>8297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9">
        <f t="shared" si="111"/>
        <v>42738.668576388889</v>
      </c>
      <c r="L1458">
        <v>1480867365</v>
      </c>
      <c r="M1458" s="9">
        <f t="shared" si="112"/>
        <v>42708.668576388889</v>
      </c>
      <c r="N1458" s="13">
        <f t="shared" si="113"/>
        <v>30</v>
      </c>
      <c r="O1458" t="b">
        <v>0</v>
      </c>
      <c r="P1458">
        <v>3</v>
      </c>
      <c r="Q1458" s="8">
        <f t="shared" si="114"/>
        <v>48.33</v>
      </c>
      <c r="R1458" t="b">
        <v>0</v>
      </c>
      <c r="S1458" t="s">
        <v>8278</v>
      </c>
      <c r="T1458" t="s">
        <v>8297</v>
      </c>
    </row>
    <row r="1459" spans="1:20" ht="28.55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9">
        <f t="shared" si="111"/>
        <v>42319.938009259262</v>
      </c>
      <c r="L1459">
        <v>1444685444</v>
      </c>
      <c r="M1459" s="9">
        <f t="shared" si="112"/>
        <v>42289.89634259259</v>
      </c>
      <c r="N1459" s="13">
        <f t="shared" si="113"/>
        <v>30</v>
      </c>
      <c r="O1459" t="b">
        <v>0</v>
      </c>
      <c r="P1459">
        <v>0</v>
      </c>
      <c r="Q1459" s="8">
        <f t="shared" si="114"/>
        <v>0</v>
      </c>
      <c r="R1459" t="b">
        <v>0</v>
      </c>
      <c r="S1459" t="s">
        <v>8278</v>
      </c>
      <c r="T1459" t="s">
        <v>8297</v>
      </c>
    </row>
    <row r="1460" spans="1:20" ht="57.1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9">
        <f t="shared" si="111"/>
        <v>41862.166666666664</v>
      </c>
      <c r="L1460">
        <v>1405097760</v>
      </c>
      <c r="M1460" s="9">
        <f t="shared" si="112"/>
        <v>41831.705555555556</v>
      </c>
      <c r="N1460" s="13">
        <f t="shared" si="113"/>
        <v>30</v>
      </c>
      <c r="O1460" t="b">
        <v>0</v>
      </c>
      <c r="P1460">
        <v>0</v>
      </c>
      <c r="Q1460" s="8">
        <f t="shared" si="114"/>
        <v>0</v>
      </c>
      <c r="R1460" t="b">
        <v>0</v>
      </c>
      <c r="S1460" t="s">
        <v>8278</v>
      </c>
      <c r="T1460" t="s">
        <v>8297</v>
      </c>
    </row>
    <row r="1461" spans="1:20" ht="42.8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9">
        <f t="shared" si="111"/>
        <v>42340.725694444445</v>
      </c>
      <c r="L1461">
        <v>1446612896</v>
      </c>
      <c r="M1461" s="9">
        <f t="shared" si="112"/>
        <v>42312.204814814817</v>
      </c>
      <c r="N1461" s="13">
        <f t="shared" si="113"/>
        <v>29</v>
      </c>
      <c r="O1461" t="b">
        <v>0</v>
      </c>
      <c r="P1461">
        <v>0</v>
      </c>
      <c r="Q1461" s="8">
        <f t="shared" si="114"/>
        <v>0</v>
      </c>
      <c r="R1461" t="b">
        <v>0</v>
      </c>
      <c r="S1461" t="s">
        <v>8278</v>
      </c>
      <c r="T1461" t="s">
        <v>8297</v>
      </c>
    </row>
    <row r="1462" spans="1:20" ht="42.8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9">
        <f t="shared" si="111"/>
        <v>41973.989583333328</v>
      </c>
      <c r="L1462">
        <v>1412371898</v>
      </c>
      <c r="M1462" s="9">
        <f t="shared" si="112"/>
        <v>41915.896967592591</v>
      </c>
      <c r="N1462" s="13">
        <f t="shared" si="113"/>
        <v>58</v>
      </c>
      <c r="O1462" t="b">
        <v>0</v>
      </c>
      <c r="P1462">
        <v>0</v>
      </c>
      <c r="Q1462" s="8">
        <f t="shared" si="114"/>
        <v>0</v>
      </c>
      <c r="R1462" t="b">
        <v>0</v>
      </c>
      <c r="S1462" t="s">
        <v>8278</v>
      </c>
      <c r="T1462" t="s">
        <v>8297</v>
      </c>
    </row>
    <row r="1463" spans="1:20" ht="28.55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9">
        <f t="shared" si="111"/>
        <v>41933</v>
      </c>
      <c r="L1463">
        <v>1410967754</v>
      </c>
      <c r="M1463" s="9">
        <f t="shared" si="112"/>
        <v>41899.645300925928</v>
      </c>
      <c r="N1463" s="13">
        <f t="shared" si="113"/>
        <v>33</v>
      </c>
      <c r="O1463" t="b">
        <v>1</v>
      </c>
      <c r="P1463">
        <v>340</v>
      </c>
      <c r="Q1463" s="8">
        <f t="shared" si="114"/>
        <v>44.67</v>
      </c>
      <c r="R1463" t="b">
        <v>1</v>
      </c>
      <c r="S1463" t="s">
        <v>8278</v>
      </c>
      <c r="T1463" t="s">
        <v>8298</v>
      </c>
    </row>
    <row r="1464" spans="1:20" ht="28.55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9">
        <f t="shared" si="111"/>
        <v>41374.662858796299</v>
      </c>
      <c r="L1464">
        <v>1363017271</v>
      </c>
      <c r="M1464" s="9">
        <f t="shared" si="112"/>
        <v>41344.662858796299</v>
      </c>
      <c r="N1464" s="13">
        <f t="shared" si="113"/>
        <v>30</v>
      </c>
      <c r="O1464" t="b">
        <v>1</v>
      </c>
      <c r="P1464">
        <v>150</v>
      </c>
      <c r="Q1464" s="8">
        <f t="shared" si="114"/>
        <v>28.94</v>
      </c>
      <c r="R1464" t="b">
        <v>1</v>
      </c>
      <c r="S1464" t="s">
        <v>8278</v>
      </c>
      <c r="T1464" t="s">
        <v>8298</v>
      </c>
    </row>
    <row r="1465" spans="1:20" ht="42.8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9">
        <f t="shared" si="111"/>
        <v>41371.869652777779</v>
      </c>
      <c r="L1465">
        <v>1361483538</v>
      </c>
      <c r="M1465" s="9">
        <f t="shared" si="112"/>
        <v>41326.911319444444</v>
      </c>
      <c r="N1465" s="13">
        <f t="shared" si="113"/>
        <v>45</v>
      </c>
      <c r="O1465" t="b">
        <v>1</v>
      </c>
      <c r="P1465">
        <v>25</v>
      </c>
      <c r="Q1465" s="8">
        <f t="shared" si="114"/>
        <v>35.44</v>
      </c>
      <c r="R1465" t="b">
        <v>1</v>
      </c>
      <c r="S1465" t="s">
        <v>8278</v>
      </c>
      <c r="T1465" t="s">
        <v>8298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9">
        <f t="shared" si="111"/>
        <v>41321.661550925928</v>
      </c>
      <c r="L1466">
        <v>1358437958</v>
      </c>
      <c r="M1466" s="9">
        <f t="shared" si="112"/>
        <v>41291.661550925928</v>
      </c>
      <c r="N1466" s="13">
        <f t="shared" si="113"/>
        <v>30</v>
      </c>
      <c r="O1466" t="b">
        <v>1</v>
      </c>
      <c r="P1466">
        <v>234</v>
      </c>
      <c r="Q1466" s="8">
        <f t="shared" si="114"/>
        <v>34.869999999999997</v>
      </c>
      <c r="R1466" t="b">
        <v>1</v>
      </c>
      <c r="S1466" t="s">
        <v>8278</v>
      </c>
      <c r="T1466" t="s">
        <v>8298</v>
      </c>
    </row>
    <row r="1467" spans="1:20" ht="42.8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9">
        <f t="shared" si="111"/>
        <v>40990.125</v>
      </c>
      <c r="L1467">
        <v>1329759452</v>
      </c>
      <c r="M1467" s="9">
        <f t="shared" si="112"/>
        <v>40959.734398148146</v>
      </c>
      <c r="N1467" s="13">
        <f t="shared" si="113"/>
        <v>30</v>
      </c>
      <c r="O1467" t="b">
        <v>1</v>
      </c>
      <c r="P1467">
        <v>2602</v>
      </c>
      <c r="Q1467" s="8">
        <f t="shared" si="114"/>
        <v>52.62</v>
      </c>
      <c r="R1467" t="b">
        <v>1</v>
      </c>
      <c r="S1467" t="s">
        <v>8278</v>
      </c>
      <c r="T1467" t="s">
        <v>8298</v>
      </c>
    </row>
    <row r="1468" spans="1:20" ht="42.8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9">
        <f t="shared" si="111"/>
        <v>42381.208333333328</v>
      </c>
      <c r="L1468">
        <v>1449029266</v>
      </c>
      <c r="M1468" s="9">
        <f t="shared" si="112"/>
        <v>42340.172060185185</v>
      </c>
      <c r="N1468" s="13">
        <f t="shared" si="113"/>
        <v>41</v>
      </c>
      <c r="O1468" t="b">
        <v>1</v>
      </c>
      <c r="P1468">
        <v>248</v>
      </c>
      <c r="Q1468" s="8">
        <f t="shared" si="114"/>
        <v>69.599999999999994</v>
      </c>
      <c r="R1468" t="b">
        <v>1</v>
      </c>
      <c r="S1468" t="s">
        <v>8278</v>
      </c>
      <c r="T1468" t="s">
        <v>8298</v>
      </c>
    </row>
    <row r="1469" spans="1:20" ht="28.55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9">
        <f t="shared" si="111"/>
        <v>40993.760243055556</v>
      </c>
      <c r="L1469">
        <v>1327518885</v>
      </c>
      <c r="M1469" s="9">
        <f t="shared" si="112"/>
        <v>40933.80190972222</v>
      </c>
      <c r="N1469" s="13">
        <f t="shared" si="113"/>
        <v>60</v>
      </c>
      <c r="O1469" t="b">
        <v>1</v>
      </c>
      <c r="P1469">
        <v>600</v>
      </c>
      <c r="Q1469" s="8">
        <f t="shared" si="114"/>
        <v>76.72</v>
      </c>
      <c r="R1469" t="b">
        <v>1</v>
      </c>
      <c r="S1469" t="s">
        <v>8278</v>
      </c>
      <c r="T1469" t="s">
        <v>8298</v>
      </c>
    </row>
    <row r="1470" spans="1:20" ht="42.8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9">
        <f t="shared" si="111"/>
        <v>40706.014456018522</v>
      </c>
      <c r="L1470">
        <v>1302654049</v>
      </c>
      <c r="M1470" s="9">
        <f t="shared" si="112"/>
        <v>40646.014456018522</v>
      </c>
      <c r="N1470" s="13">
        <f t="shared" si="113"/>
        <v>60</v>
      </c>
      <c r="O1470" t="b">
        <v>1</v>
      </c>
      <c r="P1470">
        <v>293</v>
      </c>
      <c r="Q1470" s="8">
        <f t="shared" si="114"/>
        <v>33.19</v>
      </c>
      <c r="R1470" t="b">
        <v>1</v>
      </c>
      <c r="S1470" t="s">
        <v>8278</v>
      </c>
      <c r="T1470" t="s">
        <v>8298</v>
      </c>
    </row>
    <row r="1471" spans="1:20" ht="42.8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9">
        <f t="shared" si="111"/>
        <v>41320.598483796297</v>
      </c>
      <c r="L1471">
        <v>1358346109</v>
      </c>
      <c r="M1471" s="9">
        <f t="shared" si="112"/>
        <v>41290.598483796297</v>
      </c>
      <c r="N1471" s="13">
        <f t="shared" si="113"/>
        <v>30</v>
      </c>
      <c r="O1471" t="b">
        <v>1</v>
      </c>
      <c r="P1471">
        <v>321</v>
      </c>
      <c r="Q1471" s="8">
        <f t="shared" si="114"/>
        <v>149.46</v>
      </c>
      <c r="R1471" t="b">
        <v>1</v>
      </c>
      <c r="S1471" t="s">
        <v>8278</v>
      </c>
      <c r="T1471" t="s">
        <v>8298</v>
      </c>
    </row>
    <row r="1472" spans="1:20" ht="57.1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9">
        <f t="shared" si="111"/>
        <v>41271.827118055553</v>
      </c>
      <c r="L1472">
        <v>1354909863</v>
      </c>
      <c r="M1472" s="9">
        <f t="shared" si="112"/>
        <v>41250.827118055553</v>
      </c>
      <c r="N1472" s="13">
        <f t="shared" si="113"/>
        <v>21</v>
      </c>
      <c r="O1472" t="b">
        <v>1</v>
      </c>
      <c r="P1472">
        <v>81</v>
      </c>
      <c r="Q1472" s="8">
        <f t="shared" si="114"/>
        <v>23.17</v>
      </c>
      <c r="R1472" t="b">
        <v>1</v>
      </c>
      <c r="S1472" t="s">
        <v>8278</v>
      </c>
      <c r="T1472" t="s">
        <v>8298</v>
      </c>
    </row>
    <row r="1473" spans="1:20" ht="42.8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9">
        <f t="shared" si="111"/>
        <v>42103.957569444443</v>
      </c>
      <c r="L1473">
        <v>1426028334</v>
      </c>
      <c r="M1473" s="9">
        <f t="shared" si="112"/>
        <v>42073.957569444443</v>
      </c>
      <c r="N1473" s="13">
        <f t="shared" si="113"/>
        <v>30</v>
      </c>
      <c r="O1473" t="b">
        <v>1</v>
      </c>
      <c r="P1473">
        <v>343</v>
      </c>
      <c r="Q1473" s="8">
        <f t="shared" si="114"/>
        <v>96.88</v>
      </c>
      <c r="R1473" t="b">
        <v>1</v>
      </c>
      <c r="S1473" t="s">
        <v>8278</v>
      </c>
      <c r="T1473" t="s">
        <v>8298</v>
      </c>
    </row>
    <row r="1474" spans="1:20" ht="57.1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>
        <f t="shared" ref="F1474:F1537" si="115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9">
        <f t="shared" si="111"/>
        <v>41563.542858796296</v>
      </c>
      <c r="L1474">
        <v>1379336503</v>
      </c>
      <c r="M1474" s="9">
        <f t="shared" si="112"/>
        <v>41533.542858796296</v>
      </c>
      <c r="N1474" s="13">
        <f t="shared" si="113"/>
        <v>30</v>
      </c>
      <c r="O1474" t="b">
        <v>1</v>
      </c>
      <c r="P1474">
        <v>336</v>
      </c>
      <c r="Q1474" s="8">
        <f t="shared" si="114"/>
        <v>103.2</v>
      </c>
      <c r="R1474" t="b">
        <v>1</v>
      </c>
      <c r="S1474" t="s">
        <v>8278</v>
      </c>
      <c r="T1474" t="s">
        <v>8298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>
        <f t="shared" si="115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9">
        <f t="shared" ref="K1475:K1538" si="116">(((J1475/60)/60)/24)+DATE(1970,1,1)</f>
        <v>40969.979618055557</v>
      </c>
      <c r="L1475">
        <v>1328052639</v>
      </c>
      <c r="M1475" s="9">
        <f t="shared" ref="M1475:M1538" si="117">(((L1475/60)/60)/24)+DATE(1970,1,1)</f>
        <v>40939.979618055557</v>
      </c>
      <c r="N1475" s="13">
        <f t="shared" ref="N1475:N1538" si="118">ROUND(K1475-M1475,0)</f>
        <v>30</v>
      </c>
      <c r="O1475" t="b">
        <v>1</v>
      </c>
      <c r="P1475">
        <v>47</v>
      </c>
      <c r="Q1475" s="8">
        <f t="shared" ref="Q1475:Q1538" si="119">IFERROR(ROUND(E1475/P1475,2),0)</f>
        <v>38.46</v>
      </c>
      <c r="R1475" t="b">
        <v>1</v>
      </c>
      <c r="S1475" t="s">
        <v>8278</v>
      </c>
      <c r="T1475" t="s">
        <v>8298</v>
      </c>
    </row>
    <row r="1476" spans="1:20" ht="42.8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9">
        <f t="shared" si="116"/>
        <v>41530.727916666663</v>
      </c>
      <c r="L1476">
        <v>1376501292</v>
      </c>
      <c r="M1476" s="9">
        <f t="shared" si="117"/>
        <v>41500.727916666663</v>
      </c>
      <c r="N1476" s="13">
        <f t="shared" si="118"/>
        <v>30</v>
      </c>
      <c r="O1476" t="b">
        <v>1</v>
      </c>
      <c r="P1476">
        <v>76</v>
      </c>
      <c r="Q1476" s="8">
        <f t="shared" si="119"/>
        <v>44.32</v>
      </c>
      <c r="R1476" t="b">
        <v>1</v>
      </c>
      <c r="S1476" t="s">
        <v>8278</v>
      </c>
      <c r="T1476" t="s">
        <v>8298</v>
      </c>
    </row>
    <row r="1477" spans="1:20" ht="42.8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9">
        <f t="shared" si="116"/>
        <v>41993.207638888889</v>
      </c>
      <c r="L1477">
        <v>1416244863</v>
      </c>
      <c r="M1477" s="9">
        <f t="shared" si="117"/>
        <v>41960.722951388889</v>
      </c>
      <c r="N1477" s="13">
        <f t="shared" si="118"/>
        <v>32</v>
      </c>
      <c r="O1477" t="b">
        <v>1</v>
      </c>
      <c r="P1477">
        <v>441</v>
      </c>
      <c r="Q1477" s="8">
        <f t="shared" si="119"/>
        <v>64.17</v>
      </c>
      <c r="R1477" t="b">
        <v>1</v>
      </c>
      <c r="S1477" t="s">
        <v>8278</v>
      </c>
      <c r="T1477" t="s">
        <v>8298</v>
      </c>
    </row>
    <row r="1478" spans="1:20" ht="28.5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9">
        <f t="shared" si="116"/>
        <v>40796.041921296295</v>
      </c>
      <c r="L1478">
        <v>1313024422</v>
      </c>
      <c r="M1478" s="9">
        <f t="shared" si="117"/>
        <v>40766.041921296295</v>
      </c>
      <c r="N1478" s="13">
        <f t="shared" si="118"/>
        <v>30</v>
      </c>
      <c r="O1478" t="b">
        <v>1</v>
      </c>
      <c r="P1478">
        <v>916</v>
      </c>
      <c r="Q1478" s="8">
        <f t="shared" si="119"/>
        <v>43.33</v>
      </c>
      <c r="R1478" t="b">
        <v>1</v>
      </c>
      <c r="S1478" t="s">
        <v>8278</v>
      </c>
      <c r="T1478" t="s">
        <v>8298</v>
      </c>
    </row>
    <row r="1479" spans="1:20" ht="42.8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9">
        <f t="shared" si="116"/>
        <v>40900.125</v>
      </c>
      <c r="L1479">
        <v>1319467604</v>
      </c>
      <c r="M1479" s="9">
        <f t="shared" si="117"/>
        <v>40840.615787037037</v>
      </c>
      <c r="N1479" s="13">
        <f t="shared" si="118"/>
        <v>60</v>
      </c>
      <c r="O1479" t="b">
        <v>1</v>
      </c>
      <c r="P1479">
        <v>369</v>
      </c>
      <c r="Q1479" s="8">
        <f t="shared" si="119"/>
        <v>90.5</v>
      </c>
      <c r="R1479" t="b">
        <v>1</v>
      </c>
      <c r="S1479" t="s">
        <v>8278</v>
      </c>
      <c r="T1479" t="s">
        <v>8298</v>
      </c>
    </row>
    <row r="1480" spans="1:20" ht="42.8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9">
        <f t="shared" si="116"/>
        <v>41408.871678240743</v>
      </c>
      <c r="L1480">
        <v>1367355313</v>
      </c>
      <c r="M1480" s="9">
        <f t="shared" si="117"/>
        <v>41394.871678240743</v>
      </c>
      <c r="N1480" s="13">
        <f t="shared" si="118"/>
        <v>14</v>
      </c>
      <c r="O1480" t="b">
        <v>1</v>
      </c>
      <c r="P1480">
        <v>20242</v>
      </c>
      <c r="Q1480" s="8">
        <f t="shared" si="119"/>
        <v>29.19</v>
      </c>
      <c r="R1480" t="b">
        <v>1</v>
      </c>
      <c r="S1480" t="s">
        <v>8278</v>
      </c>
      <c r="T1480" t="s">
        <v>8298</v>
      </c>
    </row>
    <row r="1481" spans="1:20" ht="42.8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9">
        <f t="shared" si="116"/>
        <v>41769.165972222225</v>
      </c>
      <c r="L1481">
        <v>1398448389</v>
      </c>
      <c r="M1481" s="9">
        <f t="shared" si="117"/>
        <v>41754.745243055557</v>
      </c>
      <c r="N1481" s="13">
        <f t="shared" si="118"/>
        <v>14</v>
      </c>
      <c r="O1481" t="b">
        <v>1</v>
      </c>
      <c r="P1481">
        <v>71</v>
      </c>
      <c r="Q1481" s="8">
        <f t="shared" si="119"/>
        <v>30.96</v>
      </c>
      <c r="R1481" t="b">
        <v>1</v>
      </c>
      <c r="S1481" t="s">
        <v>8278</v>
      </c>
      <c r="T1481" t="s">
        <v>8298</v>
      </c>
    </row>
    <row r="1482" spans="1:20" ht="42.8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9">
        <f t="shared" si="116"/>
        <v>41481.708333333336</v>
      </c>
      <c r="L1482">
        <v>1373408699</v>
      </c>
      <c r="M1482" s="9">
        <f t="shared" si="117"/>
        <v>41464.934016203704</v>
      </c>
      <c r="N1482" s="13">
        <f t="shared" si="118"/>
        <v>17</v>
      </c>
      <c r="O1482" t="b">
        <v>1</v>
      </c>
      <c r="P1482">
        <v>635</v>
      </c>
      <c r="Q1482" s="8">
        <f t="shared" si="119"/>
        <v>92.16</v>
      </c>
      <c r="R1482" t="b">
        <v>1</v>
      </c>
      <c r="S1482" t="s">
        <v>8278</v>
      </c>
      <c r="T1482" t="s">
        <v>8298</v>
      </c>
    </row>
    <row r="1483" spans="1:20" ht="42.8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9">
        <f t="shared" si="116"/>
        <v>41580.922974537039</v>
      </c>
      <c r="L1483">
        <v>1380838145</v>
      </c>
      <c r="M1483" s="9">
        <f t="shared" si="117"/>
        <v>41550.922974537039</v>
      </c>
      <c r="N1483" s="13">
        <f t="shared" si="118"/>
        <v>30</v>
      </c>
      <c r="O1483" t="b">
        <v>0</v>
      </c>
      <c r="P1483">
        <v>6</v>
      </c>
      <c r="Q1483" s="8">
        <f t="shared" si="119"/>
        <v>17.5</v>
      </c>
      <c r="R1483" t="b">
        <v>0</v>
      </c>
      <c r="S1483" t="s">
        <v>8278</v>
      </c>
      <c r="T1483" t="s">
        <v>8280</v>
      </c>
    </row>
    <row r="1484" spans="1:20" ht="42.8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9">
        <f t="shared" si="116"/>
        <v>41159.32708333333</v>
      </c>
      <c r="L1484">
        <v>1345062936</v>
      </c>
      <c r="M1484" s="9">
        <f t="shared" si="117"/>
        <v>41136.85805555556</v>
      </c>
      <c r="N1484" s="13">
        <f t="shared" si="118"/>
        <v>22</v>
      </c>
      <c r="O1484" t="b">
        <v>0</v>
      </c>
      <c r="P1484">
        <v>1</v>
      </c>
      <c r="Q1484" s="8">
        <f t="shared" si="119"/>
        <v>5</v>
      </c>
      <c r="R1484" t="b">
        <v>0</v>
      </c>
      <c r="S1484" t="s">
        <v>8278</v>
      </c>
      <c r="T1484" t="s">
        <v>8280</v>
      </c>
    </row>
    <row r="1485" spans="1:20" ht="42.8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9">
        <f t="shared" si="116"/>
        <v>42573.192997685182</v>
      </c>
      <c r="L1485">
        <v>1467002275</v>
      </c>
      <c r="M1485" s="9">
        <f t="shared" si="117"/>
        <v>42548.192997685182</v>
      </c>
      <c r="N1485" s="13">
        <f t="shared" si="118"/>
        <v>25</v>
      </c>
      <c r="O1485" t="b">
        <v>0</v>
      </c>
      <c r="P1485">
        <v>2</v>
      </c>
      <c r="Q1485" s="8">
        <f t="shared" si="119"/>
        <v>25</v>
      </c>
      <c r="R1485" t="b">
        <v>0</v>
      </c>
      <c r="S1485" t="s">
        <v>8278</v>
      </c>
      <c r="T1485" t="s">
        <v>8280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9">
        <f t="shared" si="116"/>
        <v>41111.618750000001</v>
      </c>
      <c r="L1486">
        <v>1337834963</v>
      </c>
      <c r="M1486" s="9">
        <f t="shared" si="117"/>
        <v>41053.200960648144</v>
      </c>
      <c r="N1486" s="13">
        <f t="shared" si="118"/>
        <v>58</v>
      </c>
      <c r="O1486" t="b">
        <v>0</v>
      </c>
      <c r="P1486">
        <v>0</v>
      </c>
      <c r="Q1486" s="8">
        <f t="shared" si="119"/>
        <v>0</v>
      </c>
      <c r="R1486" t="b">
        <v>0</v>
      </c>
      <c r="S1486" t="s">
        <v>8278</v>
      </c>
      <c r="T1486" t="s">
        <v>8280</v>
      </c>
    </row>
    <row r="1487" spans="1:20" ht="42.8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9">
        <f t="shared" si="116"/>
        <v>42175.795983796299</v>
      </c>
      <c r="L1487">
        <v>1430939173</v>
      </c>
      <c r="M1487" s="9">
        <f t="shared" si="117"/>
        <v>42130.795983796299</v>
      </c>
      <c r="N1487" s="13">
        <f t="shared" si="118"/>
        <v>45</v>
      </c>
      <c r="O1487" t="b">
        <v>0</v>
      </c>
      <c r="P1487">
        <v>3</v>
      </c>
      <c r="Q1487" s="8">
        <f t="shared" si="119"/>
        <v>50</v>
      </c>
      <c r="R1487" t="b">
        <v>0</v>
      </c>
      <c r="S1487" t="s">
        <v>8278</v>
      </c>
      <c r="T1487" t="s">
        <v>8280</v>
      </c>
    </row>
    <row r="1488" spans="1:20" ht="57.1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9">
        <f t="shared" si="116"/>
        <v>42062.168530092589</v>
      </c>
      <c r="L1488">
        <v>1422417761</v>
      </c>
      <c r="M1488" s="9">
        <f t="shared" si="117"/>
        <v>42032.168530092589</v>
      </c>
      <c r="N1488" s="13">
        <f t="shared" si="118"/>
        <v>30</v>
      </c>
      <c r="O1488" t="b">
        <v>0</v>
      </c>
      <c r="P1488">
        <v>3</v>
      </c>
      <c r="Q1488" s="8">
        <f t="shared" si="119"/>
        <v>16</v>
      </c>
      <c r="R1488" t="b">
        <v>0</v>
      </c>
      <c r="S1488" t="s">
        <v>8278</v>
      </c>
      <c r="T1488" t="s">
        <v>8280</v>
      </c>
    </row>
    <row r="1489" spans="1:20" ht="42.8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9">
        <f t="shared" si="116"/>
        <v>42584.917488425926</v>
      </c>
      <c r="L1489">
        <v>1467583271</v>
      </c>
      <c r="M1489" s="9">
        <f t="shared" si="117"/>
        <v>42554.917488425926</v>
      </c>
      <c r="N1489" s="13">
        <f t="shared" si="118"/>
        <v>30</v>
      </c>
      <c r="O1489" t="b">
        <v>0</v>
      </c>
      <c r="P1489">
        <v>0</v>
      </c>
      <c r="Q1489" s="8">
        <f t="shared" si="119"/>
        <v>0</v>
      </c>
      <c r="R1489" t="b">
        <v>0</v>
      </c>
      <c r="S1489" t="s">
        <v>8278</v>
      </c>
      <c r="T1489" t="s">
        <v>8280</v>
      </c>
    </row>
    <row r="1490" spans="1:20" ht="42.8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9">
        <f t="shared" si="116"/>
        <v>41644.563194444447</v>
      </c>
      <c r="L1490">
        <v>1386336660</v>
      </c>
      <c r="M1490" s="9">
        <f t="shared" si="117"/>
        <v>41614.563194444447</v>
      </c>
      <c r="N1490" s="13">
        <f t="shared" si="118"/>
        <v>30</v>
      </c>
      <c r="O1490" t="b">
        <v>0</v>
      </c>
      <c r="P1490">
        <v>6</v>
      </c>
      <c r="Q1490" s="8">
        <f t="shared" si="119"/>
        <v>60</v>
      </c>
      <c r="R1490" t="b">
        <v>0</v>
      </c>
      <c r="S1490" t="s">
        <v>8278</v>
      </c>
      <c r="T1490" t="s">
        <v>8280</v>
      </c>
    </row>
    <row r="1491" spans="1:20" ht="42.8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9">
        <f t="shared" si="116"/>
        <v>41228.653379629628</v>
      </c>
      <c r="L1491">
        <v>1350398452</v>
      </c>
      <c r="M1491" s="9">
        <f t="shared" si="117"/>
        <v>41198.611712962964</v>
      </c>
      <c r="N1491" s="13">
        <f t="shared" si="118"/>
        <v>30</v>
      </c>
      <c r="O1491" t="b">
        <v>0</v>
      </c>
      <c r="P1491">
        <v>0</v>
      </c>
      <c r="Q1491" s="8">
        <f t="shared" si="119"/>
        <v>0</v>
      </c>
      <c r="R1491" t="b">
        <v>0</v>
      </c>
      <c r="S1491" t="s">
        <v>8278</v>
      </c>
      <c r="T1491" t="s">
        <v>8280</v>
      </c>
    </row>
    <row r="1492" spans="1:20" ht="42.8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9">
        <f t="shared" si="116"/>
        <v>41549.561041666668</v>
      </c>
      <c r="L1492">
        <v>1378214874</v>
      </c>
      <c r="M1492" s="9">
        <f t="shared" si="117"/>
        <v>41520.561041666668</v>
      </c>
      <c r="N1492" s="13">
        <f t="shared" si="118"/>
        <v>29</v>
      </c>
      <c r="O1492" t="b">
        <v>0</v>
      </c>
      <c r="P1492">
        <v>19</v>
      </c>
      <c r="Q1492" s="8">
        <f t="shared" si="119"/>
        <v>47.11</v>
      </c>
      <c r="R1492" t="b">
        <v>0</v>
      </c>
      <c r="S1492" t="s">
        <v>8278</v>
      </c>
      <c r="T1492" t="s">
        <v>8280</v>
      </c>
    </row>
    <row r="1493" spans="1:20" ht="42.8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9">
        <f t="shared" si="116"/>
        <v>42050.651388888888</v>
      </c>
      <c r="L1493">
        <v>1418922443</v>
      </c>
      <c r="M1493" s="9">
        <f t="shared" si="117"/>
        <v>41991.713460648149</v>
      </c>
      <c r="N1493" s="13">
        <f t="shared" si="118"/>
        <v>59</v>
      </c>
      <c r="O1493" t="b">
        <v>0</v>
      </c>
      <c r="P1493">
        <v>1</v>
      </c>
      <c r="Q1493" s="8">
        <f t="shared" si="119"/>
        <v>100</v>
      </c>
      <c r="R1493" t="b">
        <v>0</v>
      </c>
      <c r="S1493" t="s">
        <v>8278</v>
      </c>
      <c r="T1493" t="s">
        <v>8280</v>
      </c>
    </row>
    <row r="1494" spans="1:20" ht="57.1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9">
        <f t="shared" si="116"/>
        <v>40712.884791666671</v>
      </c>
      <c r="L1494">
        <v>1305839646</v>
      </c>
      <c r="M1494" s="9">
        <f t="shared" si="117"/>
        <v>40682.884791666671</v>
      </c>
      <c r="N1494" s="13">
        <f t="shared" si="118"/>
        <v>30</v>
      </c>
      <c r="O1494" t="b">
        <v>0</v>
      </c>
      <c r="P1494">
        <v>2</v>
      </c>
      <c r="Q1494" s="8">
        <f t="shared" si="119"/>
        <v>15</v>
      </c>
      <c r="R1494" t="b">
        <v>0</v>
      </c>
      <c r="S1494" t="s">
        <v>8278</v>
      </c>
      <c r="T1494" t="s">
        <v>8280</v>
      </c>
    </row>
    <row r="1495" spans="1:20" ht="28.5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9">
        <f t="shared" si="116"/>
        <v>41441.866608796299</v>
      </c>
      <c r="L1495">
        <v>1368823675</v>
      </c>
      <c r="M1495" s="9">
        <f t="shared" si="117"/>
        <v>41411.866608796299</v>
      </c>
      <c r="N1495" s="13">
        <f t="shared" si="118"/>
        <v>30</v>
      </c>
      <c r="O1495" t="b">
        <v>0</v>
      </c>
      <c r="P1495">
        <v>0</v>
      </c>
      <c r="Q1495" s="8">
        <f t="shared" si="119"/>
        <v>0</v>
      </c>
      <c r="R1495" t="b">
        <v>0</v>
      </c>
      <c r="S1495" t="s">
        <v>8278</v>
      </c>
      <c r="T1495" t="s">
        <v>8280</v>
      </c>
    </row>
    <row r="1496" spans="1:20" ht="57.1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9">
        <f t="shared" si="116"/>
        <v>42097.651388888888</v>
      </c>
      <c r="L1496">
        <v>1425489613</v>
      </c>
      <c r="M1496" s="9">
        <f t="shared" si="117"/>
        <v>42067.722372685181</v>
      </c>
      <c r="N1496" s="13">
        <f t="shared" si="118"/>
        <v>30</v>
      </c>
      <c r="O1496" t="b">
        <v>0</v>
      </c>
      <c r="P1496">
        <v>11</v>
      </c>
      <c r="Q1496" s="8">
        <f t="shared" si="119"/>
        <v>40.450000000000003</v>
      </c>
      <c r="R1496" t="b">
        <v>0</v>
      </c>
      <c r="S1496" t="s">
        <v>8278</v>
      </c>
      <c r="T1496" t="s">
        <v>8280</v>
      </c>
    </row>
    <row r="1497" spans="1:20" ht="28.55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9">
        <f t="shared" si="116"/>
        <v>40782.789710648147</v>
      </c>
      <c r="L1497">
        <v>1311879431</v>
      </c>
      <c r="M1497" s="9">
        <f t="shared" si="117"/>
        <v>40752.789710648147</v>
      </c>
      <c r="N1497" s="13">
        <f t="shared" si="118"/>
        <v>30</v>
      </c>
      <c r="O1497" t="b">
        <v>0</v>
      </c>
      <c r="P1497">
        <v>0</v>
      </c>
      <c r="Q1497" s="8">
        <f t="shared" si="119"/>
        <v>0</v>
      </c>
      <c r="R1497" t="b">
        <v>0</v>
      </c>
      <c r="S1497" t="s">
        <v>8278</v>
      </c>
      <c r="T1497" t="s">
        <v>8280</v>
      </c>
    </row>
    <row r="1498" spans="1:20" ht="42.8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9">
        <f t="shared" si="116"/>
        <v>41898.475219907406</v>
      </c>
      <c r="L1498">
        <v>1405682659</v>
      </c>
      <c r="M1498" s="9">
        <f t="shared" si="117"/>
        <v>41838.475219907406</v>
      </c>
      <c r="N1498" s="13">
        <f t="shared" si="118"/>
        <v>60</v>
      </c>
      <c r="O1498" t="b">
        <v>0</v>
      </c>
      <c r="P1498">
        <v>0</v>
      </c>
      <c r="Q1498" s="8">
        <f t="shared" si="119"/>
        <v>0</v>
      </c>
      <c r="R1498" t="b">
        <v>0</v>
      </c>
      <c r="S1498" t="s">
        <v>8278</v>
      </c>
      <c r="T1498" t="s">
        <v>8280</v>
      </c>
    </row>
    <row r="1499" spans="1:20" ht="42.8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9">
        <f t="shared" si="116"/>
        <v>41486.821527777778</v>
      </c>
      <c r="L1499">
        <v>1371655522</v>
      </c>
      <c r="M1499" s="9">
        <f t="shared" si="117"/>
        <v>41444.64261574074</v>
      </c>
      <c r="N1499" s="13">
        <f t="shared" si="118"/>
        <v>42</v>
      </c>
      <c r="O1499" t="b">
        <v>0</v>
      </c>
      <c r="P1499">
        <v>1</v>
      </c>
      <c r="Q1499" s="8">
        <f t="shared" si="119"/>
        <v>1</v>
      </c>
      <c r="R1499" t="b">
        <v>0</v>
      </c>
      <c r="S1499" t="s">
        <v>8278</v>
      </c>
      <c r="T1499" t="s">
        <v>8280</v>
      </c>
    </row>
    <row r="1500" spans="1:20" ht="42.8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9">
        <f t="shared" si="116"/>
        <v>41885.983541666668</v>
      </c>
      <c r="L1500">
        <v>1405899378</v>
      </c>
      <c r="M1500" s="9">
        <f t="shared" si="117"/>
        <v>41840.983541666668</v>
      </c>
      <c r="N1500" s="13">
        <f t="shared" si="118"/>
        <v>45</v>
      </c>
      <c r="O1500" t="b">
        <v>0</v>
      </c>
      <c r="P1500">
        <v>3</v>
      </c>
      <c r="Q1500" s="8">
        <f t="shared" si="119"/>
        <v>19</v>
      </c>
      <c r="R1500" t="b">
        <v>0</v>
      </c>
      <c r="S1500" t="s">
        <v>8278</v>
      </c>
      <c r="T1500" t="s">
        <v>8280</v>
      </c>
    </row>
    <row r="1501" spans="1:20" ht="42.8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9">
        <f t="shared" si="116"/>
        <v>42587.007326388892</v>
      </c>
      <c r="L1501">
        <v>1465171833</v>
      </c>
      <c r="M1501" s="9">
        <f t="shared" si="117"/>
        <v>42527.007326388892</v>
      </c>
      <c r="N1501" s="13">
        <f t="shared" si="118"/>
        <v>60</v>
      </c>
      <c r="O1501" t="b">
        <v>0</v>
      </c>
      <c r="P1501">
        <v>1</v>
      </c>
      <c r="Q1501" s="8">
        <f t="shared" si="119"/>
        <v>5</v>
      </c>
      <c r="R1501" t="b">
        <v>0</v>
      </c>
      <c r="S1501" t="s">
        <v>8278</v>
      </c>
      <c r="T1501" t="s">
        <v>8280</v>
      </c>
    </row>
    <row r="1502" spans="1:20" ht="42.8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9">
        <f t="shared" si="116"/>
        <v>41395.904594907406</v>
      </c>
      <c r="L1502">
        <v>1364852557</v>
      </c>
      <c r="M1502" s="9">
        <f t="shared" si="117"/>
        <v>41365.904594907406</v>
      </c>
      <c r="N1502" s="13">
        <f t="shared" si="118"/>
        <v>30</v>
      </c>
      <c r="O1502" t="b">
        <v>0</v>
      </c>
      <c r="P1502">
        <v>15</v>
      </c>
      <c r="Q1502" s="8">
        <f t="shared" si="119"/>
        <v>46.73</v>
      </c>
      <c r="R1502" t="b">
        <v>0</v>
      </c>
      <c r="S1502" t="s">
        <v>8278</v>
      </c>
      <c r="T1502" t="s">
        <v>8280</v>
      </c>
    </row>
    <row r="1503" spans="1:20" ht="28.5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9">
        <f t="shared" si="116"/>
        <v>42193.583599537036</v>
      </c>
      <c r="L1503">
        <v>1433772023</v>
      </c>
      <c r="M1503" s="9">
        <f t="shared" si="117"/>
        <v>42163.583599537036</v>
      </c>
      <c r="N1503" s="13">
        <f t="shared" si="118"/>
        <v>30</v>
      </c>
      <c r="O1503" t="b">
        <v>1</v>
      </c>
      <c r="P1503">
        <v>885</v>
      </c>
      <c r="Q1503" s="8">
        <f t="shared" si="119"/>
        <v>97.73</v>
      </c>
      <c r="R1503" t="b">
        <v>1</v>
      </c>
      <c r="S1503" t="s">
        <v>8294</v>
      </c>
      <c r="T1503" t="s">
        <v>8295</v>
      </c>
    </row>
    <row r="1504" spans="1:20" ht="42.8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9">
        <f t="shared" si="116"/>
        <v>42454.916666666672</v>
      </c>
      <c r="L1504">
        <v>1456491680</v>
      </c>
      <c r="M1504" s="9">
        <f t="shared" si="117"/>
        <v>42426.542592592596</v>
      </c>
      <c r="N1504" s="13">
        <f t="shared" si="118"/>
        <v>28</v>
      </c>
      <c r="O1504" t="b">
        <v>1</v>
      </c>
      <c r="P1504">
        <v>329</v>
      </c>
      <c r="Q1504" s="8">
        <f t="shared" si="119"/>
        <v>67.84</v>
      </c>
      <c r="R1504" t="b">
        <v>1</v>
      </c>
      <c r="S1504" t="s">
        <v>8294</v>
      </c>
      <c r="T1504" t="s">
        <v>8295</v>
      </c>
    </row>
    <row r="1505" spans="1:20" ht="42.8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9">
        <f t="shared" si="116"/>
        <v>42666.347233796296</v>
      </c>
      <c r="L1505">
        <v>1472026801</v>
      </c>
      <c r="M1505" s="9">
        <f t="shared" si="117"/>
        <v>42606.347233796296</v>
      </c>
      <c r="N1505" s="13">
        <f t="shared" si="118"/>
        <v>60</v>
      </c>
      <c r="O1505" t="b">
        <v>1</v>
      </c>
      <c r="P1505">
        <v>71</v>
      </c>
      <c r="Q1505" s="8">
        <f t="shared" si="119"/>
        <v>56.98</v>
      </c>
      <c r="R1505" t="b">
        <v>1</v>
      </c>
      <c r="S1505" t="s">
        <v>8294</v>
      </c>
      <c r="T1505" t="s">
        <v>8295</v>
      </c>
    </row>
    <row r="1506" spans="1:20" ht="28.5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9">
        <f t="shared" si="116"/>
        <v>41800.356249999997</v>
      </c>
      <c r="L1506">
        <v>1399996024</v>
      </c>
      <c r="M1506" s="9">
        <f t="shared" si="117"/>
        <v>41772.657685185186</v>
      </c>
      <c r="N1506" s="13">
        <f t="shared" si="118"/>
        <v>28</v>
      </c>
      <c r="O1506" t="b">
        <v>1</v>
      </c>
      <c r="P1506">
        <v>269</v>
      </c>
      <c r="Q1506" s="8">
        <f t="shared" si="119"/>
        <v>67.16</v>
      </c>
      <c r="R1506" t="b">
        <v>1</v>
      </c>
      <c r="S1506" t="s">
        <v>8294</v>
      </c>
      <c r="T1506" t="s">
        <v>8295</v>
      </c>
    </row>
    <row r="1507" spans="1:20" ht="57.1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9">
        <f t="shared" si="116"/>
        <v>42451.834027777775</v>
      </c>
      <c r="L1507">
        <v>1455446303</v>
      </c>
      <c r="M1507" s="9">
        <f t="shared" si="117"/>
        <v>42414.44332175926</v>
      </c>
      <c r="N1507" s="13">
        <f t="shared" si="118"/>
        <v>37</v>
      </c>
      <c r="O1507" t="b">
        <v>1</v>
      </c>
      <c r="P1507">
        <v>345</v>
      </c>
      <c r="Q1507" s="8">
        <f t="shared" si="119"/>
        <v>48.04</v>
      </c>
      <c r="R1507" t="b">
        <v>1</v>
      </c>
      <c r="S1507" t="s">
        <v>8294</v>
      </c>
      <c r="T1507" t="s">
        <v>8295</v>
      </c>
    </row>
    <row r="1508" spans="1:20" ht="42.8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9">
        <f t="shared" si="116"/>
        <v>41844.785925925928</v>
      </c>
      <c r="L1508">
        <v>1403635904</v>
      </c>
      <c r="M1508" s="9">
        <f t="shared" si="117"/>
        <v>41814.785925925928</v>
      </c>
      <c r="N1508" s="13">
        <f t="shared" si="118"/>
        <v>30</v>
      </c>
      <c r="O1508" t="b">
        <v>1</v>
      </c>
      <c r="P1508">
        <v>43</v>
      </c>
      <c r="Q1508" s="8">
        <f t="shared" si="119"/>
        <v>38.86</v>
      </c>
      <c r="R1508" t="b">
        <v>1</v>
      </c>
      <c r="S1508" t="s">
        <v>8294</v>
      </c>
      <c r="T1508" t="s">
        <v>8295</v>
      </c>
    </row>
    <row r="1509" spans="1:20" ht="57.1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9">
        <f t="shared" si="116"/>
        <v>40313.340277777781</v>
      </c>
      <c r="L1509">
        <v>1268822909</v>
      </c>
      <c r="M1509" s="9">
        <f t="shared" si="117"/>
        <v>40254.450335648151</v>
      </c>
      <c r="N1509" s="13">
        <f t="shared" si="118"/>
        <v>59</v>
      </c>
      <c r="O1509" t="b">
        <v>1</v>
      </c>
      <c r="P1509">
        <v>33</v>
      </c>
      <c r="Q1509" s="8">
        <f t="shared" si="119"/>
        <v>78.180000000000007</v>
      </c>
      <c r="R1509" t="b">
        <v>1</v>
      </c>
      <c r="S1509" t="s">
        <v>8294</v>
      </c>
      <c r="T1509" t="s">
        <v>8295</v>
      </c>
    </row>
    <row r="1510" spans="1:20" ht="42.8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9">
        <f t="shared" si="116"/>
        <v>41817.614363425928</v>
      </c>
      <c r="L1510">
        <v>1401201881</v>
      </c>
      <c r="M1510" s="9">
        <f t="shared" si="117"/>
        <v>41786.614363425928</v>
      </c>
      <c r="N1510" s="13">
        <f t="shared" si="118"/>
        <v>31</v>
      </c>
      <c r="O1510" t="b">
        <v>1</v>
      </c>
      <c r="P1510">
        <v>211</v>
      </c>
      <c r="Q1510" s="8">
        <f t="shared" si="119"/>
        <v>97.11</v>
      </c>
      <c r="R1510" t="b">
        <v>1</v>
      </c>
      <c r="S1510" t="s">
        <v>8294</v>
      </c>
      <c r="T1510" t="s">
        <v>8295</v>
      </c>
    </row>
    <row r="1511" spans="1:20" ht="42.8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9">
        <f t="shared" si="116"/>
        <v>42780.957638888889</v>
      </c>
      <c r="L1511">
        <v>1484570885</v>
      </c>
      <c r="M1511" s="9">
        <f t="shared" si="117"/>
        <v>42751.533391203702</v>
      </c>
      <c r="N1511" s="13">
        <f t="shared" si="118"/>
        <v>29</v>
      </c>
      <c r="O1511" t="b">
        <v>1</v>
      </c>
      <c r="P1511">
        <v>196</v>
      </c>
      <c r="Q1511" s="8">
        <f t="shared" si="119"/>
        <v>110.39</v>
      </c>
      <c r="R1511" t="b">
        <v>1</v>
      </c>
      <c r="S1511" t="s">
        <v>8294</v>
      </c>
      <c r="T1511" t="s">
        <v>8295</v>
      </c>
    </row>
    <row r="1512" spans="1:20" ht="42.8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9">
        <f t="shared" si="116"/>
        <v>41839.385162037033</v>
      </c>
      <c r="L1512">
        <v>1403169278</v>
      </c>
      <c r="M1512" s="9">
        <f t="shared" si="117"/>
        <v>41809.385162037033</v>
      </c>
      <c r="N1512" s="13">
        <f t="shared" si="118"/>
        <v>30</v>
      </c>
      <c r="O1512" t="b">
        <v>1</v>
      </c>
      <c r="P1512">
        <v>405</v>
      </c>
      <c r="Q1512" s="8">
        <f t="shared" si="119"/>
        <v>39.92</v>
      </c>
      <c r="R1512" t="b">
        <v>1</v>
      </c>
      <c r="S1512" t="s">
        <v>8294</v>
      </c>
      <c r="T1512" t="s">
        <v>8295</v>
      </c>
    </row>
    <row r="1513" spans="1:20" ht="57.1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9">
        <f t="shared" si="116"/>
        <v>42326.625046296293</v>
      </c>
      <c r="L1513">
        <v>1445263204</v>
      </c>
      <c r="M1513" s="9">
        <f t="shared" si="117"/>
        <v>42296.583379629628</v>
      </c>
      <c r="N1513" s="13">
        <f t="shared" si="118"/>
        <v>30</v>
      </c>
      <c r="O1513" t="b">
        <v>1</v>
      </c>
      <c r="P1513">
        <v>206</v>
      </c>
      <c r="Q1513" s="8">
        <f t="shared" si="119"/>
        <v>75.98</v>
      </c>
      <c r="R1513" t="b">
        <v>1</v>
      </c>
      <c r="S1513" t="s">
        <v>8294</v>
      </c>
      <c r="T1513" t="s">
        <v>8295</v>
      </c>
    </row>
    <row r="1514" spans="1:20" ht="42.8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9">
        <f t="shared" si="116"/>
        <v>42771.684479166666</v>
      </c>
      <c r="L1514">
        <v>1483719939</v>
      </c>
      <c r="M1514" s="9">
        <f t="shared" si="117"/>
        <v>42741.684479166666</v>
      </c>
      <c r="N1514" s="13">
        <f t="shared" si="118"/>
        <v>30</v>
      </c>
      <c r="O1514" t="b">
        <v>1</v>
      </c>
      <c r="P1514">
        <v>335</v>
      </c>
      <c r="Q1514" s="8">
        <f t="shared" si="119"/>
        <v>58.38</v>
      </c>
      <c r="R1514" t="b">
        <v>1</v>
      </c>
      <c r="S1514" t="s">
        <v>8294</v>
      </c>
      <c r="T1514" t="s">
        <v>8295</v>
      </c>
    </row>
    <row r="1515" spans="1:20" ht="42.8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9">
        <f t="shared" si="116"/>
        <v>41836.637337962966</v>
      </c>
      <c r="L1515">
        <v>1402931866</v>
      </c>
      <c r="M1515" s="9">
        <f t="shared" si="117"/>
        <v>41806.637337962966</v>
      </c>
      <c r="N1515" s="13">
        <f t="shared" si="118"/>
        <v>30</v>
      </c>
      <c r="O1515" t="b">
        <v>1</v>
      </c>
      <c r="P1515">
        <v>215</v>
      </c>
      <c r="Q1515" s="8">
        <f t="shared" si="119"/>
        <v>55.82</v>
      </c>
      <c r="R1515" t="b">
        <v>1</v>
      </c>
      <c r="S1515" t="s">
        <v>8294</v>
      </c>
      <c r="T1515" t="s">
        <v>8295</v>
      </c>
    </row>
    <row r="1516" spans="1:20" ht="42.8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9">
        <f t="shared" si="116"/>
        <v>42274.597685185188</v>
      </c>
      <c r="L1516">
        <v>1439907640</v>
      </c>
      <c r="M1516" s="9">
        <f t="shared" si="117"/>
        <v>42234.597685185188</v>
      </c>
      <c r="N1516" s="13">
        <f t="shared" si="118"/>
        <v>40</v>
      </c>
      <c r="O1516" t="b">
        <v>1</v>
      </c>
      <c r="P1516">
        <v>176</v>
      </c>
      <c r="Q1516" s="8">
        <f t="shared" si="119"/>
        <v>151.24</v>
      </c>
      <c r="R1516" t="b">
        <v>1</v>
      </c>
      <c r="S1516" t="s">
        <v>8294</v>
      </c>
      <c r="T1516" t="s">
        <v>8295</v>
      </c>
    </row>
    <row r="1517" spans="1:20" ht="42.8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9">
        <f t="shared" si="116"/>
        <v>42445.211770833332</v>
      </c>
      <c r="L1517">
        <v>1455516297</v>
      </c>
      <c r="M1517" s="9">
        <f t="shared" si="117"/>
        <v>42415.253437499996</v>
      </c>
      <c r="N1517" s="13">
        <f t="shared" si="118"/>
        <v>30</v>
      </c>
      <c r="O1517" t="b">
        <v>1</v>
      </c>
      <c r="P1517">
        <v>555</v>
      </c>
      <c r="Q1517" s="8">
        <f t="shared" si="119"/>
        <v>849.67</v>
      </c>
      <c r="R1517" t="b">
        <v>1</v>
      </c>
      <c r="S1517" t="s">
        <v>8294</v>
      </c>
      <c r="T1517" t="s">
        <v>8295</v>
      </c>
    </row>
    <row r="1518" spans="1:20" ht="42.8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9">
        <f t="shared" si="116"/>
        <v>42649.583333333328</v>
      </c>
      <c r="L1518">
        <v>1473160292</v>
      </c>
      <c r="M1518" s="9">
        <f t="shared" si="117"/>
        <v>42619.466342592597</v>
      </c>
      <c r="N1518" s="13">
        <f t="shared" si="118"/>
        <v>30</v>
      </c>
      <c r="O1518" t="b">
        <v>1</v>
      </c>
      <c r="P1518">
        <v>116</v>
      </c>
      <c r="Q1518" s="8">
        <f t="shared" si="119"/>
        <v>159.24</v>
      </c>
      <c r="R1518" t="b">
        <v>1</v>
      </c>
      <c r="S1518" t="s">
        <v>8294</v>
      </c>
      <c r="T1518" t="s">
        <v>8295</v>
      </c>
    </row>
    <row r="1519" spans="1:20" ht="42.8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9">
        <f t="shared" si="116"/>
        <v>41979.25</v>
      </c>
      <c r="L1519">
        <v>1415194553</v>
      </c>
      <c r="M1519" s="9">
        <f t="shared" si="117"/>
        <v>41948.56658564815</v>
      </c>
      <c r="N1519" s="13">
        <f t="shared" si="118"/>
        <v>31</v>
      </c>
      <c r="O1519" t="b">
        <v>1</v>
      </c>
      <c r="P1519">
        <v>615</v>
      </c>
      <c r="Q1519" s="8">
        <f t="shared" si="119"/>
        <v>39.51</v>
      </c>
      <c r="R1519" t="b">
        <v>1</v>
      </c>
      <c r="S1519" t="s">
        <v>8294</v>
      </c>
      <c r="T1519" t="s">
        <v>8295</v>
      </c>
    </row>
    <row r="1520" spans="1:20" ht="28.55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9">
        <f t="shared" si="116"/>
        <v>41790.8200462963</v>
      </c>
      <c r="L1520">
        <v>1398973252</v>
      </c>
      <c r="M1520" s="9">
        <f t="shared" si="117"/>
        <v>41760.8200462963</v>
      </c>
      <c r="N1520" s="13">
        <f t="shared" si="118"/>
        <v>30</v>
      </c>
      <c r="O1520" t="b">
        <v>1</v>
      </c>
      <c r="P1520">
        <v>236</v>
      </c>
      <c r="Q1520" s="8">
        <f t="shared" si="119"/>
        <v>130.53</v>
      </c>
      <c r="R1520" t="b">
        <v>1</v>
      </c>
      <c r="S1520" t="s">
        <v>8294</v>
      </c>
      <c r="T1520" t="s">
        <v>8295</v>
      </c>
    </row>
    <row r="1521" spans="1:20" ht="42.8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9">
        <f t="shared" si="116"/>
        <v>41810.915972222225</v>
      </c>
      <c r="L1521">
        <v>1400867283</v>
      </c>
      <c r="M1521" s="9">
        <f t="shared" si="117"/>
        <v>41782.741701388892</v>
      </c>
      <c r="N1521" s="13">
        <f t="shared" si="118"/>
        <v>28</v>
      </c>
      <c r="O1521" t="b">
        <v>1</v>
      </c>
      <c r="P1521">
        <v>145</v>
      </c>
      <c r="Q1521" s="8">
        <f t="shared" si="119"/>
        <v>64.16</v>
      </c>
      <c r="R1521" t="b">
        <v>1</v>
      </c>
      <c r="S1521" t="s">
        <v>8294</v>
      </c>
      <c r="T1521" t="s">
        <v>8295</v>
      </c>
    </row>
    <row r="1522" spans="1:20" ht="28.5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9">
        <f t="shared" si="116"/>
        <v>41992.166666666672</v>
      </c>
      <c r="L1522">
        <v>1415824513</v>
      </c>
      <c r="M1522" s="9">
        <f t="shared" si="117"/>
        <v>41955.857789351852</v>
      </c>
      <c r="N1522" s="13">
        <f t="shared" si="118"/>
        <v>36</v>
      </c>
      <c r="O1522" t="b">
        <v>1</v>
      </c>
      <c r="P1522">
        <v>167</v>
      </c>
      <c r="Q1522" s="8">
        <f t="shared" si="119"/>
        <v>111.53</v>
      </c>
      <c r="R1522" t="b">
        <v>1</v>
      </c>
      <c r="S1522" t="s">
        <v>8294</v>
      </c>
      <c r="T1522" t="s">
        <v>8295</v>
      </c>
    </row>
    <row r="1523" spans="1:20" ht="42.8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9">
        <f t="shared" si="116"/>
        <v>42528.167719907404</v>
      </c>
      <c r="L1523">
        <v>1462248091</v>
      </c>
      <c r="M1523" s="9">
        <f t="shared" si="117"/>
        <v>42493.167719907404</v>
      </c>
      <c r="N1523" s="13">
        <f t="shared" si="118"/>
        <v>35</v>
      </c>
      <c r="O1523" t="b">
        <v>1</v>
      </c>
      <c r="P1523">
        <v>235</v>
      </c>
      <c r="Q1523" s="8">
        <f t="shared" si="119"/>
        <v>170.45</v>
      </c>
      <c r="R1523" t="b">
        <v>1</v>
      </c>
      <c r="S1523" t="s">
        <v>8294</v>
      </c>
      <c r="T1523" t="s">
        <v>8295</v>
      </c>
    </row>
    <row r="1524" spans="1:20" ht="57.1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9">
        <f t="shared" si="116"/>
        <v>41929.830312500002</v>
      </c>
      <c r="L1524">
        <v>1410983739</v>
      </c>
      <c r="M1524" s="9">
        <f t="shared" si="117"/>
        <v>41899.830312500002</v>
      </c>
      <c r="N1524" s="13">
        <f t="shared" si="118"/>
        <v>30</v>
      </c>
      <c r="O1524" t="b">
        <v>1</v>
      </c>
      <c r="P1524">
        <v>452</v>
      </c>
      <c r="Q1524" s="8">
        <f t="shared" si="119"/>
        <v>133.74</v>
      </c>
      <c r="R1524" t="b">
        <v>1</v>
      </c>
      <c r="S1524" t="s">
        <v>8294</v>
      </c>
      <c r="T1524" t="s">
        <v>8295</v>
      </c>
    </row>
    <row r="1525" spans="1:20" ht="42.8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9">
        <f t="shared" si="116"/>
        <v>41996</v>
      </c>
      <c r="L1525">
        <v>1416592916</v>
      </c>
      <c r="M1525" s="9">
        <f t="shared" si="117"/>
        <v>41964.751342592594</v>
      </c>
      <c r="N1525" s="13">
        <f t="shared" si="118"/>
        <v>31</v>
      </c>
      <c r="O1525" t="b">
        <v>1</v>
      </c>
      <c r="P1525">
        <v>241</v>
      </c>
      <c r="Q1525" s="8">
        <f t="shared" si="119"/>
        <v>95.83</v>
      </c>
      <c r="R1525" t="b">
        <v>1</v>
      </c>
      <c r="S1525" t="s">
        <v>8294</v>
      </c>
      <c r="T1525" t="s">
        <v>8295</v>
      </c>
    </row>
    <row r="1526" spans="1:20" ht="42.8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9">
        <f t="shared" si="116"/>
        <v>42786.501041666663</v>
      </c>
      <c r="L1526">
        <v>1485000090</v>
      </c>
      <c r="M1526" s="9">
        <f t="shared" si="117"/>
        <v>42756.501041666663</v>
      </c>
      <c r="N1526" s="13">
        <f t="shared" si="118"/>
        <v>30</v>
      </c>
      <c r="O1526" t="b">
        <v>1</v>
      </c>
      <c r="P1526">
        <v>28</v>
      </c>
      <c r="Q1526" s="8">
        <f t="shared" si="119"/>
        <v>221.79</v>
      </c>
      <c r="R1526" t="b">
        <v>1</v>
      </c>
      <c r="S1526" t="s">
        <v>8294</v>
      </c>
      <c r="T1526" t="s">
        <v>8295</v>
      </c>
    </row>
    <row r="1527" spans="1:20" ht="42.8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9">
        <f t="shared" si="116"/>
        <v>42600.702986111108</v>
      </c>
      <c r="L1527">
        <v>1468947138</v>
      </c>
      <c r="M1527" s="9">
        <f t="shared" si="117"/>
        <v>42570.702986111108</v>
      </c>
      <c r="N1527" s="13">
        <f t="shared" si="118"/>
        <v>30</v>
      </c>
      <c r="O1527" t="b">
        <v>1</v>
      </c>
      <c r="P1527">
        <v>140</v>
      </c>
      <c r="Q1527" s="8">
        <f t="shared" si="119"/>
        <v>32.32</v>
      </c>
      <c r="R1527" t="b">
        <v>1</v>
      </c>
      <c r="S1527" t="s">
        <v>8294</v>
      </c>
      <c r="T1527" t="s">
        <v>8295</v>
      </c>
    </row>
    <row r="1528" spans="1:20" ht="42.8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9">
        <f t="shared" si="116"/>
        <v>42388.276006944448</v>
      </c>
      <c r="L1528">
        <v>1448951847</v>
      </c>
      <c r="M1528" s="9">
        <f t="shared" si="117"/>
        <v>42339.276006944448</v>
      </c>
      <c r="N1528" s="13">
        <f t="shared" si="118"/>
        <v>49</v>
      </c>
      <c r="O1528" t="b">
        <v>1</v>
      </c>
      <c r="P1528">
        <v>280</v>
      </c>
      <c r="Q1528" s="8">
        <f t="shared" si="119"/>
        <v>98.84</v>
      </c>
      <c r="R1528" t="b">
        <v>1</v>
      </c>
      <c r="S1528" t="s">
        <v>8294</v>
      </c>
      <c r="T1528" t="s">
        <v>8295</v>
      </c>
    </row>
    <row r="1529" spans="1:20" ht="42.8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9">
        <f t="shared" si="116"/>
        <v>42808.558865740735</v>
      </c>
      <c r="L1529">
        <v>1487082286</v>
      </c>
      <c r="M1529" s="9">
        <f t="shared" si="117"/>
        <v>42780.600532407407</v>
      </c>
      <c r="N1529" s="13">
        <f t="shared" si="118"/>
        <v>28</v>
      </c>
      <c r="O1529" t="b">
        <v>1</v>
      </c>
      <c r="P1529">
        <v>70</v>
      </c>
      <c r="Q1529" s="8">
        <f t="shared" si="119"/>
        <v>55.22</v>
      </c>
      <c r="R1529" t="b">
        <v>1</v>
      </c>
      <c r="S1529" t="s">
        <v>8294</v>
      </c>
      <c r="T1529" t="s">
        <v>8295</v>
      </c>
    </row>
    <row r="1530" spans="1:20" ht="28.55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9">
        <f t="shared" si="116"/>
        <v>42767</v>
      </c>
      <c r="L1530">
        <v>1483292122</v>
      </c>
      <c r="M1530" s="9">
        <f t="shared" si="117"/>
        <v>42736.732893518521</v>
      </c>
      <c r="N1530" s="13">
        <f t="shared" si="118"/>
        <v>30</v>
      </c>
      <c r="O1530" t="b">
        <v>1</v>
      </c>
      <c r="P1530">
        <v>160</v>
      </c>
      <c r="Q1530" s="8">
        <f t="shared" si="119"/>
        <v>52.79</v>
      </c>
      <c r="R1530" t="b">
        <v>1</v>
      </c>
      <c r="S1530" t="s">
        <v>8294</v>
      </c>
      <c r="T1530" t="s">
        <v>8295</v>
      </c>
    </row>
    <row r="1531" spans="1:20" ht="28.5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9">
        <f t="shared" si="116"/>
        <v>42082.587037037039</v>
      </c>
      <c r="L1531">
        <v>1424185520</v>
      </c>
      <c r="M1531" s="9">
        <f t="shared" si="117"/>
        <v>42052.628703703704</v>
      </c>
      <c r="N1531" s="13">
        <f t="shared" si="118"/>
        <v>30</v>
      </c>
      <c r="O1531" t="b">
        <v>1</v>
      </c>
      <c r="P1531">
        <v>141</v>
      </c>
      <c r="Q1531" s="8">
        <f t="shared" si="119"/>
        <v>135.66999999999999</v>
      </c>
      <c r="R1531" t="b">
        <v>1</v>
      </c>
      <c r="S1531" t="s">
        <v>8294</v>
      </c>
      <c r="T1531" t="s">
        <v>8295</v>
      </c>
    </row>
    <row r="1532" spans="1:20" ht="57.1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9">
        <f t="shared" si="116"/>
        <v>42300.767303240747</v>
      </c>
      <c r="L1532">
        <v>1443464695</v>
      </c>
      <c r="M1532" s="9">
        <f t="shared" si="117"/>
        <v>42275.767303240747</v>
      </c>
      <c r="N1532" s="13">
        <f t="shared" si="118"/>
        <v>25</v>
      </c>
      <c r="O1532" t="b">
        <v>1</v>
      </c>
      <c r="P1532">
        <v>874</v>
      </c>
      <c r="Q1532" s="8">
        <f t="shared" si="119"/>
        <v>53.99</v>
      </c>
      <c r="R1532" t="b">
        <v>1</v>
      </c>
      <c r="S1532" t="s">
        <v>8294</v>
      </c>
      <c r="T1532" t="s">
        <v>8295</v>
      </c>
    </row>
    <row r="1533" spans="1:20" ht="57.1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9">
        <f t="shared" si="116"/>
        <v>41974.125</v>
      </c>
      <c r="L1533">
        <v>1414610126</v>
      </c>
      <c r="M1533" s="9">
        <f t="shared" si="117"/>
        <v>41941.802384259259</v>
      </c>
      <c r="N1533" s="13">
        <f t="shared" si="118"/>
        <v>32</v>
      </c>
      <c r="O1533" t="b">
        <v>1</v>
      </c>
      <c r="P1533">
        <v>73</v>
      </c>
      <c r="Q1533" s="8">
        <f t="shared" si="119"/>
        <v>56.64</v>
      </c>
      <c r="R1533" t="b">
        <v>1</v>
      </c>
      <c r="S1533" t="s">
        <v>8294</v>
      </c>
      <c r="T1533" t="s">
        <v>8295</v>
      </c>
    </row>
    <row r="1534" spans="1:20" ht="42.8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9">
        <f t="shared" si="116"/>
        <v>42415.625</v>
      </c>
      <c r="L1534">
        <v>1453461865</v>
      </c>
      <c r="M1534" s="9">
        <f t="shared" si="117"/>
        <v>42391.475289351853</v>
      </c>
      <c r="N1534" s="13">
        <f t="shared" si="118"/>
        <v>24</v>
      </c>
      <c r="O1534" t="b">
        <v>1</v>
      </c>
      <c r="P1534">
        <v>294</v>
      </c>
      <c r="Q1534" s="8">
        <f t="shared" si="119"/>
        <v>82.32</v>
      </c>
      <c r="R1534" t="b">
        <v>1</v>
      </c>
      <c r="S1534" t="s">
        <v>8294</v>
      </c>
      <c r="T1534" t="s">
        <v>8295</v>
      </c>
    </row>
    <row r="1535" spans="1:20" ht="42.8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9">
        <f t="shared" si="116"/>
        <v>42492.165972222225</v>
      </c>
      <c r="L1535">
        <v>1457913777</v>
      </c>
      <c r="M1535" s="9">
        <f t="shared" si="117"/>
        <v>42443.00204861111</v>
      </c>
      <c r="N1535" s="13">
        <f t="shared" si="118"/>
        <v>49</v>
      </c>
      <c r="O1535" t="b">
        <v>1</v>
      </c>
      <c r="P1535">
        <v>740</v>
      </c>
      <c r="Q1535" s="8">
        <f t="shared" si="119"/>
        <v>88.26</v>
      </c>
      <c r="R1535" t="b">
        <v>1</v>
      </c>
      <c r="S1535" t="s">
        <v>8294</v>
      </c>
      <c r="T1535" t="s">
        <v>8295</v>
      </c>
    </row>
    <row r="1536" spans="1:20" ht="42.8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9">
        <f t="shared" si="116"/>
        <v>42251.67432870371</v>
      </c>
      <c r="L1536">
        <v>1438791062</v>
      </c>
      <c r="M1536" s="9">
        <f t="shared" si="117"/>
        <v>42221.67432870371</v>
      </c>
      <c r="N1536" s="13">
        <f t="shared" si="118"/>
        <v>30</v>
      </c>
      <c r="O1536" t="b">
        <v>1</v>
      </c>
      <c r="P1536">
        <v>369</v>
      </c>
      <c r="Q1536" s="8">
        <f t="shared" si="119"/>
        <v>84.91</v>
      </c>
      <c r="R1536" t="b">
        <v>1</v>
      </c>
      <c r="S1536" t="s">
        <v>8294</v>
      </c>
      <c r="T1536" t="s">
        <v>8295</v>
      </c>
    </row>
    <row r="1537" spans="1:20" ht="42.8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9">
        <f t="shared" si="116"/>
        <v>42513.916666666672</v>
      </c>
      <c r="L1537">
        <v>1461527631</v>
      </c>
      <c r="M1537" s="9">
        <f t="shared" si="117"/>
        <v>42484.829062500001</v>
      </c>
      <c r="N1537" s="13">
        <f t="shared" si="118"/>
        <v>29</v>
      </c>
      <c r="O1537" t="b">
        <v>1</v>
      </c>
      <c r="P1537">
        <v>110</v>
      </c>
      <c r="Q1537" s="8">
        <f t="shared" si="119"/>
        <v>48.15</v>
      </c>
      <c r="R1537" t="b">
        <v>1</v>
      </c>
      <c r="S1537" t="s">
        <v>8294</v>
      </c>
      <c r="T1537" t="s">
        <v>8295</v>
      </c>
    </row>
    <row r="1538" spans="1:20" ht="57.1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>
        <f t="shared" ref="F1538:F1601" si="120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9">
        <f t="shared" si="116"/>
        <v>42243.802199074074</v>
      </c>
      <c r="L1538">
        <v>1438110910</v>
      </c>
      <c r="M1538" s="9">
        <f t="shared" si="117"/>
        <v>42213.802199074074</v>
      </c>
      <c r="N1538" s="13">
        <f t="shared" si="118"/>
        <v>30</v>
      </c>
      <c r="O1538" t="b">
        <v>1</v>
      </c>
      <c r="P1538">
        <v>455</v>
      </c>
      <c r="Q1538" s="8">
        <f t="shared" si="119"/>
        <v>66.02</v>
      </c>
      <c r="R1538" t="b">
        <v>1</v>
      </c>
      <c r="S1538" t="s">
        <v>8294</v>
      </c>
      <c r="T1538" t="s">
        <v>8295</v>
      </c>
    </row>
    <row r="1539" spans="1:20" ht="42.8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>
        <f t="shared" si="120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9">
        <f t="shared" ref="K1539:K1602" si="121">(((J1539/60)/60)/24)+DATE(1970,1,1)</f>
        <v>42588.75</v>
      </c>
      <c r="L1539">
        <v>1467358427</v>
      </c>
      <c r="M1539" s="9">
        <f t="shared" ref="M1539:M1602" si="122">(((L1539/60)/60)/24)+DATE(1970,1,1)</f>
        <v>42552.315127314811</v>
      </c>
      <c r="N1539" s="13">
        <f t="shared" ref="N1539:N1602" si="123">ROUND(K1539-M1539,0)</f>
        <v>36</v>
      </c>
      <c r="O1539" t="b">
        <v>1</v>
      </c>
      <c r="P1539">
        <v>224</v>
      </c>
      <c r="Q1539" s="8">
        <f t="shared" ref="Q1539:Q1602" si="124">IFERROR(ROUND(E1539/P1539,2),0)</f>
        <v>96.38</v>
      </c>
      <c r="R1539" t="b">
        <v>1</v>
      </c>
      <c r="S1539" t="s">
        <v>8294</v>
      </c>
      <c r="T1539" t="s">
        <v>8295</v>
      </c>
    </row>
    <row r="1540" spans="1:20" ht="42.8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9">
        <f t="shared" si="121"/>
        <v>42026.782060185185</v>
      </c>
      <c r="L1540">
        <v>1418064370</v>
      </c>
      <c r="M1540" s="9">
        <f t="shared" si="122"/>
        <v>41981.782060185185</v>
      </c>
      <c r="N1540" s="13">
        <f t="shared" si="123"/>
        <v>45</v>
      </c>
      <c r="O1540" t="b">
        <v>1</v>
      </c>
      <c r="P1540">
        <v>46</v>
      </c>
      <c r="Q1540" s="8">
        <f t="shared" si="124"/>
        <v>156.16999999999999</v>
      </c>
      <c r="R1540" t="b">
        <v>1</v>
      </c>
      <c r="S1540" t="s">
        <v>8294</v>
      </c>
      <c r="T1540" t="s">
        <v>8295</v>
      </c>
    </row>
    <row r="1541" spans="1:20" ht="42.8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9">
        <f t="shared" si="121"/>
        <v>42738.919201388882</v>
      </c>
      <c r="L1541">
        <v>1480629819</v>
      </c>
      <c r="M1541" s="9">
        <f t="shared" si="122"/>
        <v>42705.919201388882</v>
      </c>
      <c r="N1541" s="13">
        <f t="shared" si="123"/>
        <v>33</v>
      </c>
      <c r="O1541" t="b">
        <v>0</v>
      </c>
      <c r="P1541">
        <v>284</v>
      </c>
      <c r="Q1541" s="8">
        <f t="shared" si="124"/>
        <v>95.76</v>
      </c>
      <c r="R1541" t="b">
        <v>1</v>
      </c>
      <c r="S1541" t="s">
        <v>8294</v>
      </c>
      <c r="T1541" t="s">
        <v>8295</v>
      </c>
    </row>
    <row r="1542" spans="1:20" ht="42.8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9">
        <f t="shared" si="121"/>
        <v>41969.052083333328</v>
      </c>
      <c r="L1542">
        <v>1414368616</v>
      </c>
      <c r="M1542" s="9">
        <f t="shared" si="122"/>
        <v>41939.00712962963</v>
      </c>
      <c r="N1542" s="13">
        <f t="shared" si="123"/>
        <v>30</v>
      </c>
      <c r="O1542" t="b">
        <v>1</v>
      </c>
      <c r="P1542">
        <v>98</v>
      </c>
      <c r="Q1542" s="8">
        <f t="shared" si="124"/>
        <v>180.41</v>
      </c>
      <c r="R1542" t="b">
        <v>1</v>
      </c>
      <c r="S1542" t="s">
        <v>8294</v>
      </c>
      <c r="T1542" t="s">
        <v>8295</v>
      </c>
    </row>
    <row r="1543" spans="1:20" ht="42.8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9">
        <f t="shared" si="121"/>
        <v>42004.712245370371</v>
      </c>
      <c r="L1543">
        <v>1417453538</v>
      </c>
      <c r="M1543" s="9">
        <f t="shared" si="122"/>
        <v>41974.712245370371</v>
      </c>
      <c r="N1543" s="13">
        <f t="shared" si="123"/>
        <v>30</v>
      </c>
      <c r="O1543" t="b">
        <v>0</v>
      </c>
      <c r="P1543">
        <v>2</v>
      </c>
      <c r="Q1543" s="8">
        <f t="shared" si="124"/>
        <v>3</v>
      </c>
      <c r="R1543" t="b">
        <v>0</v>
      </c>
      <c r="S1543" t="s">
        <v>8294</v>
      </c>
      <c r="T1543" t="s">
        <v>8299</v>
      </c>
    </row>
    <row r="1544" spans="1:20" ht="57.1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9">
        <f t="shared" si="121"/>
        <v>42185.996527777781</v>
      </c>
      <c r="L1544">
        <v>1434412500</v>
      </c>
      <c r="M1544" s="9">
        <f t="shared" si="122"/>
        <v>42170.996527777781</v>
      </c>
      <c r="N1544" s="13">
        <f t="shared" si="123"/>
        <v>15</v>
      </c>
      <c r="O1544" t="b">
        <v>0</v>
      </c>
      <c r="P1544">
        <v>1</v>
      </c>
      <c r="Q1544" s="8">
        <f t="shared" si="124"/>
        <v>20</v>
      </c>
      <c r="R1544" t="b">
        <v>0</v>
      </c>
      <c r="S1544" t="s">
        <v>8294</v>
      </c>
      <c r="T1544" t="s">
        <v>8299</v>
      </c>
    </row>
    <row r="1545" spans="1:20" ht="42.8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9">
        <f t="shared" si="121"/>
        <v>41965.551319444443</v>
      </c>
      <c r="L1545">
        <v>1414066434</v>
      </c>
      <c r="M1545" s="9">
        <f t="shared" si="122"/>
        <v>41935.509652777779</v>
      </c>
      <c r="N1545" s="13">
        <f t="shared" si="123"/>
        <v>30</v>
      </c>
      <c r="O1545" t="b">
        <v>0</v>
      </c>
      <c r="P1545">
        <v>1</v>
      </c>
      <c r="Q1545" s="8">
        <f t="shared" si="124"/>
        <v>10</v>
      </c>
      <c r="R1545" t="b">
        <v>0</v>
      </c>
      <c r="S1545" t="s">
        <v>8294</v>
      </c>
      <c r="T1545" t="s">
        <v>8299</v>
      </c>
    </row>
    <row r="1546" spans="1:20" ht="42.8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9">
        <f t="shared" si="121"/>
        <v>42095.012499999997</v>
      </c>
      <c r="L1546">
        <v>1424222024</v>
      </c>
      <c r="M1546" s="9">
        <f t="shared" si="122"/>
        <v>42053.051203703704</v>
      </c>
      <c r="N1546" s="13">
        <f t="shared" si="123"/>
        <v>42</v>
      </c>
      <c r="O1546" t="b">
        <v>0</v>
      </c>
      <c r="P1546">
        <v>0</v>
      </c>
      <c r="Q1546" s="8">
        <f t="shared" si="124"/>
        <v>0</v>
      </c>
      <c r="R1546" t="b">
        <v>0</v>
      </c>
      <c r="S1546" t="s">
        <v>8294</v>
      </c>
      <c r="T1546" t="s">
        <v>8299</v>
      </c>
    </row>
    <row r="1547" spans="1:20" ht="42.8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9">
        <f t="shared" si="121"/>
        <v>42065.886111111111</v>
      </c>
      <c r="L1547">
        <v>1422393234</v>
      </c>
      <c r="M1547" s="9">
        <f t="shared" si="122"/>
        <v>42031.884652777779</v>
      </c>
      <c r="N1547" s="13">
        <f t="shared" si="123"/>
        <v>34</v>
      </c>
      <c r="O1547" t="b">
        <v>0</v>
      </c>
      <c r="P1547">
        <v>1</v>
      </c>
      <c r="Q1547" s="8">
        <f t="shared" si="124"/>
        <v>1</v>
      </c>
      <c r="R1547" t="b">
        <v>0</v>
      </c>
      <c r="S1547" t="s">
        <v>8294</v>
      </c>
      <c r="T1547" t="s">
        <v>8299</v>
      </c>
    </row>
    <row r="1548" spans="1:20" ht="42.8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9">
        <f t="shared" si="121"/>
        <v>41899.212951388887</v>
      </c>
      <c r="L1548">
        <v>1405746399</v>
      </c>
      <c r="M1548" s="9">
        <f t="shared" si="122"/>
        <v>41839.212951388887</v>
      </c>
      <c r="N1548" s="13">
        <f t="shared" si="123"/>
        <v>60</v>
      </c>
      <c r="O1548" t="b">
        <v>0</v>
      </c>
      <c r="P1548">
        <v>11</v>
      </c>
      <c r="Q1548" s="8">
        <f t="shared" si="124"/>
        <v>26.27</v>
      </c>
      <c r="R1548" t="b">
        <v>0</v>
      </c>
      <c r="S1548" t="s">
        <v>8294</v>
      </c>
      <c r="T1548" t="s">
        <v>8299</v>
      </c>
    </row>
    <row r="1549" spans="1:20" ht="42.8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9">
        <f t="shared" si="121"/>
        <v>42789.426875000005</v>
      </c>
      <c r="L1549">
        <v>1487240082</v>
      </c>
      <c r="M1549" s="9">
        <f t="shared" si="122"/>
        <v>42782.426875000005</v>
      </c>
      <c r="N1549" s="13">
        <f t="shared" si="123"/>
        <v>7</v>
      </c>
      <c r="O1549" t="b">
        <v>0</v>
      </c>
      <c r="P1549">
        <v>0</v>
      </c>
      <c r="Q1549" s="8">
        <f t="shared" si="124"/>
        <v>0</v>
      </c>
      <c r="R1549" t="b">
        <v>0</v>
      </c>
      <c r="S1549" t="s">
        <v>8294</v>
      </c>
      <c r="T1549" t="s">
        <v>8299</v>
      </c>
    </row>
    <row r="1550" spans="1:20" ht="28.55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9">
        <f t="shared" si="121"/>
        <v>42316.923842592587</v>
      </c>
      <c r="L1550">
        <v>1444425020</v>
      </c>
      <c r="M1550" s="9">
        <f t="shared" si="122"/>
        <v>42286.88217592593</v>
      </c>
      <c r="N1550" s="13">
        <f t="shared" si="123"/>
        <v>30</v>
      </c>
      <c r="O1550" t="b">
        <v>0</v>
      </c>
      <c r="P1550">
        <v>1</v>
      </c>
      <c r="Q1550" s="8">
        <f t="shared" si="124"/>
        <v>60</v>
      </c>
      <c r="R1550" t="b">
        <v>0</v>
      </c>
      <c r="S1550" t="s">
        <v>8294</v>
      </c>
      <c r="T1550" t="s">
        <v>8299</v>
      </c>
    </row>
    <row r="1551" spans="1:20" ht="42.8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9">
        <f t="shared" si="121"/>
        <v>42311.177766203706</v>
      </c>
      <c r="L1551">
        <v>1443928559</v>
      </c>
      <c r="M1551" s="9">
        <f t="shared" si="122"/>
        <v>42281.136099537034</v>
      </c>
      <c r="N1551" s="13">
        <f t="shared" si="123"/>
        <v>30</v>
      </c>
      <c r="O1551" t="b">
        <v>0</v>
      </c>
      <c r="P1551">
        <v>6</v>
      </c>
      <c r="Q1551" s="8">
        <f t="shared" si="124"/>
        <v>28.33</v>
      </c>
      <c r="R1551" t="b">
        <v>0</v>
      </c>
      <c r="S1551" t="s">
        <v>8294</v>
      </c>
      <c r="T1551" t="s">
        <v>8299</v>
      </c>
    </row>
    <row r="1552" spans="1:20" ht="57.1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9">
        <f t="shared" si="121"/>
        <v>42502.449467592596</v>
      </c>
      <c r="L1552">
        <v>1460458034</v>
      </c>
      <c r="M1552" s="9">
        <f t="shared" si="122"/>
        <v>42472.449467592596</v>
      </c>
      <c r="N1552" s="13">
        <f t="shared" si="123"/>
        <v>30</v>
      </c>
      <c r="O1552" t="b">
        <v>0</v>
      </c>
      <c r="P1552">
        <v>7</v>
      </c>
      <c r="Q1552" s="8">
        <f t="shared" si="124"/>
        <v>14.43</v>
      </c>
      <c r="R1552" t="b">
        <v>0</v>
      </c>
      <c r="S1552" t="s">
        <v>8294</v>
      </c>
      <c r="T1552" t="s">
        <v>8299</v>
      </c>
    </row>
    <row r="1553" spans="1:20" ht="42.8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9">
        <f t="shared" si="121"/>
        <v>42151.824525462958</v>
      </c>
      <c r="L1553">
        <v>1430164039</v>
      </c>
      <c r="M1553" s="9">
        <f t="shared" si="122"/>
        <v>42121.824525462958</v>
      </c>
      <c r="N1553" s="13">
        <f t="shared" si="123"/>
        <v>30</v>
      </c>
      <c r="O1553" t="b">
        <v>0</v>
      </c>
      <c r="P1553">
        <v>0</v>
      </c>
      <c r="Q1553" s="8">
        <f t="shared" si="124"/>
        <v>0</v>
      </c>
      <c r="R1553" t="b">
        <v>0</v>
      </c>
      <c r="S1553" t="s">
        <v>8294</v>
      </c>
      <c r="T1553" t="s">
        <v>8299</v>
      </c>
    </row>
    <row r="1554" spans="1:20" ht="42.8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9">
        <f t="shared" si="121"/>
        <v>41913.165972222225</v>
      </c>
      <c r="L1554">
        <v>1410366708</v>
      </c>
      <c r="M1554" s="9">
        <f t="shared" si="122"/>
        <v>41892.688750000001</v>
      </c>
      <c r="N1554" s="13">
        <f t="shared" si="123"/>
        <v>20</v>
      </c>
      <c r="O1554" t="b">
        <v>0</v>
      </c>
      <c r="P1554">
        <v>16</v>
      </c>
      <c r="Q1554" s="8">
        <f t="shared" si="124"/>
        <v>132.19</v>
      </c>
      <c r="R1554" t="b">
        <v>0</v>
      </c>
      <c r="S1554" t="s">
        <v>8294</v>
      </c>
      <c r="T1554" t="s">
        <v>8299</v>
      </c>
    </row>
    <row r="1555" spans="1:20" ht="42.8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9">
        <f t="shared" si="121"/>
        <v>42249.282951388886</v>
      </c>
      <c r="L1555">
        <v>1438584447</v>
      </c>
      <c r="M1555" s="9">
        <f t="shared" si="122"/>
        <v>42219.282951388886</v>
      </c>
      <c r="N1555" s="13">
        <f t="shared" si="123"/>
        <v>30</v>
      </c>
      <c r="O1555" t="b">
        <v>0</v>
      </c>
      <c r="P1555">
        <v>0</v>
      </c>
      <c r="Q1555" s="8">
        <f t="shared" si="124"/>
        <v>0</v>
      </c>
      <c r="R1555" t="b">
        <v>0</v>
      </c>
      <c r="S1555" t="s">
        <v>8294</v>
      </c>
      <c r="T1555" t="s">
        <v>8299</v>
      </c>
    </row>
    <row r="1556" spans="1:20" ht="57.1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9">
        <f t="shared" si="121"/>
        <v>42218.252199074079</v>
      </c>
      <c r="L1556">
        <v>1435903390</v>
      </c>
      <c r="M1556" s="9">
        <f t="shared" si="122"/>
        <v>42188.252199074079</v>
      </c>
      <c r="N1556" s="13">
        <f t="shared" si="123"/>
        <v>30</v>
      </c>
      <c r="O1556" t="b">
        <v>0</v>
      </c>
      <c r="P1556">
        <v>0</v>
      </c>
      <c r="Q1556" s="8">
        <f t="shared" si="124"/>
        <v>0</v>
      </c>
      <c r="R1556" t="b">
        <v>0</v>
      </c>
      <c r="S1556" t="s">
        <v>8294</v>
      </c>
      <c r="T1556" t="s">
        <v>8299</v>
      </c>
    </row>
    <row r="1557" spans="1:20" ht="42.8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9">
        <f t="shared" si="121"/>
        <v>42264.708333333328</v>
      </c>
      <c r="L1557">
        <v>1440513832</v>
      </c>
      <c r="M1557" s="9">
        <f t="shared" si="122"/>
        <v>42241.613796296297</v>
      </c>
      <c r="N1557" s="13">
        <f t="shared" si="123"/>
        <v>23</v>
      </c>
      <c r="O1557" t="b">
        <v>0</v>
      </c>
      <c r="P1557">
        <v>0</v>
      </c>
      <c r="Q1557" s="8">
        <f t="shared" si="124"/>
        <v>0</v>
      </c>
      <c r="R1557" t="b">
        <v>0</v>
      </c>
      <c r="S1557" t="s">
        <v>8294</v>
      </c>
      <c r="T1557" t="s">
        <v>8299</v>
      </c>
    </row>
    <row r="1558" spans="1:20" ht="42.8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9">
        <f t="shared" si="121"/>
        <v>42555.153055555551</v>
      </c>
      <c r="L1558">
        <v>1465011624</v>
      </c>
      <c r="M1558" s="9">
        <f t="shared" si="122"/>
        <v>42525.153055555551</v>
      </c>
      <c r="N1558" s="13">
        <f t="shared" si="123"/>
        <v>30</v>
      </c>
      <c r="O1558" t="b">
        <v>0</v>
      </c>
      <c r="P1558">
        <v>12</v>
      </c>
      <c r="Q1558" s="8">
        <f t="shared" si="124"/>
        <v>56.42</v>
      </c>
      <c r="R1558" t="b">
        <v>0</v>
      </c>
      <c r="S1558" t="s">
        <v>8294</v>
      </c>
      <c r="T1558" t="s">
        <v>8299</v>
      </c>
    </row>
    <row r="1559" spans="1:20" ht="42.8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9">
        <f t="shared" si="121"/>
        <v>41902.65315972222</v>
      </c>
      <c r="L1559">
        <v>1408549233</v>
      </c>
      <c r="M1559" s="9">
        <f t="shared" si="122"/>
        <v>41871.65315972222</v>
      </c>
      <c r="N1559" s="13">
        <f t="shared" si="123"/>
        <v>31</v>
      </c>
      <c r="O1559" t="b">
        <v>0</v>
      </c>
      <c r="P1559">
        <v>1</v>
      </c>
      <c r="Q1559" s="8">
        <f t="shared" si="124"/>
        <v>100</v>
      </c>
      <c r="R1559" t="b">
        <v>0</v>
      </c>
      <c r="S1559" t="s">
        <v>8294</v>
      </c>
      <c r="T1559" t="s">
        <v>8299</v>
      </c>
    </row>
    <row r="1560" spans="1:20" ht="42.8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9">
        <f t="shared" si="121"/>
        <v>42244.508333333331</v>
      </c>
      <c r="L1560">
        <v>1435656759</v>
      </c>
      <c r="M1560" s="9">
        <f t="shared" si="122"/>
        <v>42185.397673611107</v>
      </c>
      <c r="N1560" s="13">
        <f t="shared" si="123"/>
        <v>59</v>
      </c>
      <c r="O1560" t="b">
        <v>0</v>
      </c>
      <c r="P1560">
        <v>3</v>
      </c>
      <c r="Q1560" s="8">
        <f t="shared" si="124"/>
        <v>11.67</v>
      </c>
      <c r="R1560" t="b">
        <v>0</v>
      </c>
      <c r="S1560" t="s">
        <v>8294</v>
      </c>
      <c r="T1560" t="s">
        <v>8299</v>
      </c>
    </row>
    <row r="1561" spans="1:20" ht="28.5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9">
        <f t="shared" si="121"/>
        <v>42123.05322916666</v>
      </c>
      <c r="L1561">
        <v>1428974199</v>
      </c>
      <c r="M1561" s="9">
        <f t="shared" si="122"/>
        <v>42108.05322916666</v>
      </c>
      <c r="N1561" s="13">
        <f t="shared" si="123"/>
        <v>15</v>
      </c>
      <c r="O1561" t="b">
        <v>0</v>
      </c>
      <c r="P1561">
        <v>1</v>
      </c>
      <c r="Q1561" s="8">
        <f t="shared" si="124"/>
        <v>50</v>
      </c>
      <c r="R1561" t="b">
        <v>0</v>
      </c>
      <c r="S1561" t="s">
        <v>8294</v>
      </c>
      <c r="T1561" t="s">
        <v>8299</v>
      </c>
    </row>
    <row r="1562" spans="1:20" ht="42.8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9">
        <f t="shared" si="121"/>
        <v>41956.062418981484</v>
      </c>
      <c r="L1562">
        <v>1414110593</v>
      </c>
      <c r="M1562" s="9">
        <f t="shared" si="122"/>
        <v>41936.020752314813</v>
      </c>
      <c r="N1562" s="13">
        <f t="shared" si="123"/>
        <v>20</v>
      </c>
      <c r="O1562" t="b">
        <v>0</v>
      </c>
      <c r="P1562">
        <v>4</v>
      </c>
      <c r="Q1562" s="8">
        <f t="shared" si="124"/>
        <v>23.5</v>
      </c>
      <c r="R1562" t="b">
        <v>0</v>
      </c>
      <c r="S1562" t="s">
        <v>8294</v>
      </c>
      <c r="T1562" t="s">
        <v>8299</v>
      </c>
    </row>
    <row r="1563" spans="1:20" ht="42.8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9">
        <f t="shared" si="121"/>
        <v>41585.083368055559</v>
      </c>
      <c r="L1563">
        <v>1381194003</v>
      </c>
      <c r="M1563" s="9">
        <f t="shared" si="122"/>
        <v>41555.041701388887</v>
      </c>
      <c r="N1563" s="13">
        <f t="shared" si="123"/>
        <v>30</v>
      </c>
      <c r="O1563" t="b">
        <v>0</v>
      </c>
      <c r="P1563">
        <v>1</v>
      </c>
      <c r="Q1563" s="8">
        <f t="shared" si="124"/>
        <v>67</v>
      </c>
      <c r="R1563" t="b">
        <v>0</v>
      </c>
      <c r="S1563" t="s">
        <v>8278</v>
      </c>
      <c r="T1563" t="s">
        <v>8300</v>
      </c>
    </row>
    <row r="1564" spans="1:20" ht="57.1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9">
        <f t="shared" si="121"/>
        <v>40149.034722222219</v>
      </c>
      <c r="L1564">
        <v>1253712916</v>
      </c>
      <c r="M1564" s="9">
        <f t="shared" si="122"/>
        <v>40079.566157407404</v>
      </c>
      <c r="N1564" s="13">
        <f t="shared" si="123"/>
        <v>69</v>
      </c>
      <c r="O1564" t="b">
        <v>0</v>
      </c>
      <c r="P1564">
        <v>0</v>
      </c>
      <c r="Q1564" s="8">
        <f t="shared" si="124"/>
        <v>0</v>
      </c>
      <c r="R1564" t="b">
        <v>0</v>
      </c>
      <c r="S1564" t="s">
        <v>8278</v>
      </c>
      <c r="T1564" t="s">
        <v>8300</v>
      </c>
    </row>
    <row r="1565" spans="1:20" ht="42.8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9">
        <f t="shared" si="121"/>
        <v>41712.700821759259</v>
      </c>
      <c r="L1565">
        <v>1389635351</v>
      </c>
      <c r="M1565" s="9">
        <f t="shared" si="122"/>
        <v>41652.742488425924</v>
      </c>
      <c r="N1565" s="13">
        <f t="shared" si="123"/>
        <v>60</v>
      </c>
      <c r="O1565" t="b">
        <v>0</v>
      </c>
      <c r="P1565">
        <v>2</v>
      </c>
      <c r="Q1565" s="8">
        <f t="shared" si="124"/>
        <v>42.5</v>
      </c>
      <c r="R1565" t="b">
        <v>0</v>
      </c>
      <c r="S1565" t="s">
        <v>8278</v>
      </c>
      <c r="T1565" t="s">
        <v>8300</v>
      </c>
    </row>
    <row r="1566" spans="1:20" ht="42.8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9">
        <f t="shared" si="121"/>
        <v>42152.836805555555</v>
      </c>
      <c r="L1566">
        <v>1430124509</v>
      </c>
      <c r="M1566" s="9">
        <f t="shared" si="122"/>
        <v>42121.367002314815</v>
      </c>
      <c r="N1566" s="13">
        <f t="shared" si="123"/>
        <v>31</v>
      </c>
      <c r="O1566" t="b">
        <v>0</v>
      </c>
      <c r="P1566">
        <v>1</v>
      </c>
      <c r="Q1566" s="8">
        <f t="shared" si="124"/>
        <v>10</v>
      </c>
      <c r="R1566" t="b">
        <v>0</v>
      </c>
      <c r="S1566" t="s">
        <v>8278</v>
      </c>
      <c r="T1566" t="s">
        <v>8300</v>
      </c>
    </row>
    <row r="1567" spans="1:20" ht="42.8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9">
        <f t="shared" si="121"/>
        <v>40702.729872685188</v>
      </c>
      <c r="L1567">
        <v>1304962261</v>
      </c>
      <c r="M1567" s="9">
        <f t="shared" si="122"/>
        <v>40672.729872685188</v>
      </c>
      <c r="N1567" s="13">
        <f t="shared" si="123"/>
        <v>30</v>
      </c>
      <c r="O1567" t="b">
        <v>0</v>
      </c>
      <c r="P1567">
        <v>1</v>
      </c>
      <c r="Q1567" s="8">
        <f t="shared" si="124"/>
        <v>100</v>
      </c>
      <c r="R1567" t="b">
        <v>0</v>
      </c>
      <c r="S1567" t="s">
        <v>8278</v>
      </c>
      <c r="T1567" t="s">
        <v>8300</v>
      </c>
    </row>
    <row r="1568" spans="1:20" ht="42.8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9">
        <f t="shared" si="121"/>
        <v>42578.916666666672</v>
      </c>
      <c r="L1568">
        <v>1467151204</v>
      </c>
      <c r="M1568" s="9">
        <f t="shared" si="122"/>
        <v>42549.916712962964</v>
      </c>
      <c r="N1568" s="13">
        <f t="shared" si="123"/>
        <v>29</v>
      </c>
      <c r="O1568" t="b">
        <v>0</v>
      </c>
      <c r="P1568">
        <v>59</v>
      </c>
      <c r="Q1568" s="8">
        <f t="shared" si="124"/>
        <v>108.05</v>
      </c>
      <c r="R1568" t="b">
        <v>0</v>
      </c>
      <c r="S1568" t="s">
        <v>8278</v>
      </c>
      <c r="T1568" t="s">
        <v>8300</v>
      </c>
    </row>
    <row r="1569" spans="1:20" ht="42.8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9">
        <f t="shared" si="121"/>
        <v>41687</v>
      </c>
      <c r="L1569">
        <v>1391293745</v>
      </c>
      <c r="M1569" s="9">
        <f t="shared" si="122"/>
        <v>41671.936863425923</v>
      </c>
      <c r="N1569" s="13">
        <f t="shared" si="123"/>
        <v>15</v>
      </c>
      <c r="O1569" t="b">
        <v>0</v>
      </c>
      <c r="P1569">
        <v>13</v>
      </c>
      <c r="Q1569" s="8">
        <f t="shared" si="124"/>
        <v>26.92</v>
      </c>
      <c r="R1569" t="b">
        <v>0</v>
      </c>
      <c r="S1569" t="s">
        <v>8278</v>
      </c>
      <c r="T1569" t="s">
        <v>8300</v>
      </c>
    </row>
    <row r="1570" spans="1:20" ht="42.8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9">
        <f t="shared" si="121"/>
        <v>41997.062326388885</v>
      </c>
      <c r="L1570">
        <v>1416360585</v>
      </c>
      <c r="M1570" s="9">
        <f t="shared" si="122"/>
        <v>41962.062326388885</v>
      </c>
      <c r="N1570" s="13">
        <f t="shared" si="123"/>
        <v>35</v>
      </c>
      <c r="O1570" t="b">
        <v>0</v>
      </c>
      <c r="P1570">
        <v>22</v>
      </c>
      <c r="Q1570" s="8">
        <f t="shared" si="124"/>
        <v>155</v>
      </c>
      <c r="R1570" t="b">
        <v>0</v>
      </c>
      <c r="S1570" t="s">
        <v>8278</v>
      </c>
      <c r="T1570" t="s">
        <v>8300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9">
        <f t="shared" si="121"/>
        <v>41419.679560185185</v>
      </c>
      <c r="L1571">
        <v>1366906714</v>
      </c>
      <c r="M1571" s="9">
        <f t="shared" si="122"/>
        <v>41389.679560185185</v>
      </c>
      <c r="N1571" s="13">
        <f t="shared" si="123"/>
        <v>30</v>
      </c>
      <c r="O1571" t="b">
        <v>0</v>
      </c>
      <c r="P1571">
        <v>0</v>
      </c>
      <c r="Q1571" s="8">
        <f t="shared" si="124"/>
        <v>0</v>
      </c>
      <c r="R1571" t="b">
        <v>0</v>
      </c>
      <c r="S1571" t="s">
        <v>8278</v>
      </c>
      <c r="T1571" t="s">
        <v>8300</v>
      </c>
    </row>
    <row r="1572" spans="1:20" ht="28.55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9">
        <f t="shared" si="121"/>
        <v>42468.771782407406</v>
      </c>
      <c r="L1572">
        <v>1457551882</v>
      </c>
      <c r="M1572" s="9">
        <f t="shared" si="122"/>
        <v>42438.813449074078</v>
      </c>
      <c r="N1572" s="13">
        <f t="shared" si="123"/>
        <v>30</v>
      </c>
      <c r="O1572" t="b">
        <v>0</v>
      </c>
      <c r="P1572">
        <v>52</v>
      </c>
      <c r="Q1572" s="8">
        <f t="shared" si="124"/>
        <v>47.77</v>
      </c>
      <c r="R1572" t="b">
        <v>0</v>
      </c>
      <c r="S1572" t="s">
        <v>8278</v>
      </c>
      <c r="T1572" t="s">
        <v>8300</v>
      </c>
    </row>
    <row r="1573" spans="1:20" ht="57.1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9">
        <f t="shared" si="121"/>
        <v>42174.769479166673</v>
      </c>
      <c r="L1573">
        <v>1432146483</v>
      </c>
      <c r="M1573" s="9">
        <f t="shared" si="122"/>
        <v>42144.769479166673</v>
      </c>
      <c r="N1573" s="13">
        <f t="shared" si="123"/>
        <v>30</v>
      </c>
      <c r="O1573" t="b">
        <v>0</v>
      </c>
      <c r="P1573">
        <v>4</v>
      </c>
      <c r="Q1573" s="8">
        <f t="shared" si="124"/>
        <v>20</v>
      </c>
      <c r="R1573" t="b">
        <v>0</v>
      </c>
      <c r="S1573" t="s">
        <v>8278</v>
      </c>
      <c r="T1573" t="s">
        <v>8300</v>
      </c>
    </row>
    <row r="1574" spans="1:20" ht="42.8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9">
        <f t="shared" si="121"/>
        <v>42428.999305555553</v>
      </c>
      <c r="L1574">
        <v>1454546859</v>
      </c>
      <c r="M1574" s="9">
        <f t="shared" si="122"/>
        <v>42404.033090277779</v>
      </c>
      <c r="N1574" s="13">
        <f t="shared" si="123"/>
        <v>25</v>
      </c>
      <c r="O1574" t="b">
        <v>0</v>
      </c>
      <c r="P1574">
        <v>3</v>
      </c>
      <c r="Q1574" s="8">
        <f t="shared" si="124"/>
        <v>41.67</v>
      </c>
      <c r="R1574" t="b">
        <v>0</v>
      </c>
      <c r="S1574" t="s">
        <v>8278</v>
      </c>
      <c r="T1574" t="s">
        <v>8300</v>
      </c>
    </row>
    <row r="1575" spans="1:20" ht="42.8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9">
        <f t="shared" si="121"/>
        <v>42826.165972222225</v>
      </c>
      <c r="L1575">
        <v>1487548802</v>
      </c>
      <c r="M1575" s="9">
        <f t="shared" si="122"/>
        <v>42786.000023148154</v>
      </c>
      <c r="N1575" s="13">
        <f t="shared" si="123"/>
        <v>40</v>
      </c>
      <c r="O1575" t="b">
        <v>0</v>
      </c>
      <c r="P1575">
        <v>3</v>
      </c>
      <c r="Q1575" s="8">
        <f t="shared" si="124"/>
        <v>74.33</v>
      </c>
      <c r="R1575" t="b">
        <v>0</v>
      </c>
      <c r="S1575" t="s">
        <v>8278</v>
      </c>
      <c r="T1575" t="s">
        <v>8300</v>
      </c>
    </row>
    <row r="1576" spans="1:20" ht="42.8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9">
        <f t="shared" si="121"/>
        <v>42052.927418981482</v>
      </c>
      <c r="L1576">
        <v>1421187329</v>
      </c>
      <c r="M1576" s="9">
        <f t="shared" si="122"/>
        <v>42017.927418981482</v>
      </c>
      <c r="N1576" s="13">
        <f t="shared" si="123"/>
        <v>35</v>
      </c>
      <c r="O1576" t="b">
        <v>0</v>
      </c>
      <c r="P1576">
        <v>6</v>
      </c>
      <c r="Q1576" s="8">
        <f t="shared" si="124"/>
        <v>84.33</v>
      </c>
      <c r="R1576" t="b">
        <v>0</v>
      </c>
      <c r="S1576" t="s">
        <v>8278</v>
      </c>
      <c r="T1576" t="s">
        <v>8300</v>
      </c>
    </row>
    <row r="1577" spans="1:20" ht="42.8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9">
        <f t="shared" si="121"/>
        <v>41829.524259259262</v>
      </c>
      <c r="L1577">
        <v>1402317296</v>
      </c>
      <c r="M1577" s="9">
        <f t="shared" si="122"/>
        <v>41799.524259259262</v>
      </c>
      <c r="N1577" s="13">
        <f t="shared" si="123"/>
        <v>30</v>
      </c>
      <c r="O1577" t="b">
        <v>0</v>
      </c>
      <c r="P1577">
        <v>35</v>
      </c>
      <c r="Q1577" s="8">
        <f t="shared" si="124"/>
        <v>65.459999999999994</v>
      </c>
      <c r="R1577" t="b">
        <v>0</v>
      </c>
      <c r="S1577" t="s">
        <v>8278</v>
      </c>
      <c r="T1577" t="s">
        <v>8300</v>
      </c>
    </row>
    <row r="1578" spans="1:20" ht="28.5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9">
        <f t="shared" si="121"/>
        <v>42185.879259259258</v>
      </c>
      <c r="L1578">
        <v>1431810368</v>
      </c>
      <c r="M1578" s="9">
        <f t="shared" si="122"/>
        <v>42140.879259259258</v>
      </c>
      <c r="N1578" s="13">
        <f t="shared" si="123"/>
        <v>45</v>
      </c>
      <c r="O1578" t="b">
        <v>0</v>
      </c>
      <c r="P1578">
        <v>10</v>
      </c>
      <c r="Q1578" s="8">
        <f t="shared" si="124"/>
        <v>65</v>
      </c>
      <c r="R1578" t="b">
        <v>0</v>
      </c>
      <c r="S1578" t="s">
        <v>8278</v>
      </c>
      <c r="T1578" t="s">
        <v>8300</v>
      </c>
    </row>
    <row r="1579" spans="1:20" ht="42.8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9">
        <f t="shared" si="121"/>
        <v>41114.847777777781</v>
      </c>
      <c r="L1579">
        <v>1337977248</v>
      </c>
      <c r="M1579" s="9">
        <f t="shared" si="122"/>
        <v>41054.847777777781</v>
      </c>
      <c r="N1579" s="13">
        <f t="shared" si="123"/>
        <v>60</v>
      </c>
      <c r="O1579" t="b">
        <v>0</v>
      </c>
      <c r="P1579">
        <v>2</v>
      </c>
      <c r="Q1579" s="8">
        <f t="shared" si="124"/>
        <v>27.5</v>
      </c>
      <c r="R1579" t="b">
        <v>0</v>
      </c>
      <c r="S1579" t="s">
        <v>8278</v>
      </c>
      <c r="T1579" t="s">
        <v>8300</v>
      </c>
    </row>
    <row r="1580" spans="1:20" ht="57.1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9">
        <f t="shared" si="121"/>
        <v>40423.083333333336</v>
      </c>
      <c r="L1580">
        <v>1281317691</v>
      </c>
      <c r="M1580" s="9">
        <f t="shared" si="122"/>
        <v>40399.065868055557</v>
      </c>
      <c r="N1580" s="13">
        <f t="shared" si="123"/>
        <v>24</v>
      </c>
      <c r="O1580" t="b">
        <v>0</v>
      </c>
      <c r="P1580">
        <v>4</v>
      </c>
      <c r="Q1580" s="8">
        <f t="shared" si="124"/>
        <v>51.25</v>
      </c>
      <c r="R1580" t="b">
        <v>0</v>
      </c>
      <c r="S1580" t="s">
        <v>8278</v>
      </c>
      <c r="T1580" t="s">
        <v>8300</v>
      </c>
    </row>
    <row r="1581" spans="1:20" ht="28.5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9">
        <f t="shared" si="121"/>
        <v>41514.996423611112</v>
      </c>
      <c r="L1581">
        <v>1374882891</v>
      </c>
      <c r="M1581" s="9">
        <f t="shared" si="122"/>
        <v>41481.996423611112</v>
      </c>
      <c r="N1581" s="13">
        <f t="shared" si="123"/>
        <v>33</v>
      </c>
      <c r="O1581" t="b">
        <v>0</v>
      </c>
      <c r="P1581">
        <v>2</v>
      </c>
      <c r="Q1581" s="8">
        <f t="shared" si="124"/>
        <v>14</v>
      </c>
      <c r="R1581" t="b">
        <v>0</v>
      </c>
      <c r="S1581" t="s">
        <v>8278</v>
      </c>
      <c r="T1581" t="s">
        <v>8300</v>
      </c>
    </row>
    <row r="1582" spans="1:20" ht="42.8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9">
        <f t="shared" si="121"/>
        <v>41050.050069444449</v>
      </c>
      <c r="L1582">
        <v>1332378726</v>
      </c>
      <c r="M1582" s="9">
        <f t="shared" si="122"/>
        <v>40990.050069444449</v>
      </c>
      <c r="N1582" s="13">
        <f t="shared" si="123"/>
        <v>60</v>
      </c>
      <c r="O1582" t="b">
        <v>0</v>
      </c>
      <c r="P1582">
        <v>0</v>
      </c>
      <c r="Q1582" s="8">
        <f t="shared" si="124"/>
        <v>0</v>
      </c>
      <c r="R1582" t="b">
        <v>0</v>
      </c>
      <c r="S1582" t="s">
        <v>8278</v>
      </c>
      <c r="T1582" t="s">
        <v>8300</v>
      </c>
    </row>
    <row r="1583" spans="1:20" ht="42.8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9">
        <f t="shared" si="121"/>
        <v>42357.448958333334</v>
      </c>
      <c r="L1583">
        <v>1447757190</v>
      </c>
      <c r="M1583" s="9">
        <f t="shared" si="122"/>
        <v>42325.448958333334</v>
      </c>
      <c r="N1583" s="13">
        <f t="shared" si="123"/>
        <v>32</v>
      </c>
      <c r="O1583" t="b">
        <v>0</v>
      </c>
      <c r="P1583">
        <v>1</v>
      </c>
      <c r="Q1583" s="8">
        <f t="shared" si="124"/>
        <v>5</v>
      </c>
      <c r="R1583" t="b">
        <v>0</v>
      </c>
      <c r="S1583" t="s">
        <v>8294</v>
      </c>
      <c r="T1583" t="s">
        <v>8301</v>
      </c>
    </row>
    <row r="1584" spans="1:20" ht="28.55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9">
        <f t="shared" si="121"/>
        <v>42303.888888888891</v>
      </c>
      <c r="L1584">
        <v>1440961053</v>
      </c>
      <c r="M1584" s="9">
        <f t="shared" si="122"/>
        <v>42246.789965277778</v>
      </c>
      <c r="N1584" s="13">
        <f t="shared" si="123"/>
        <v>57</v>
      </c>
      <c r="O1584" t="b">
        <v>0</v>
      </c>
      <c r="P1584">
        <v>3</v>
      </c>
      <c r="Q1584" s="8">
        <f t="shared" si="124"/>
        <v>31</v>
      </c>
      <c r="R1584" t="b">
        <v>0</v>
      </c>
      <c r="S1584" t="s">
        <v>8294</v>
      </c>
      <c r="T1584" t="s">
        <v>8301</v>
      </c>
    </row>
    <row r="1585" spans="1:20" ht="57.1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9">
        <f t="shared" si="121"/>
        <v>41907.904988425929</v>
      </c>
      <c r="L1585">
        <v>1409089391</v>
      </c>
      <c r="M1585" s="9">
        <f t="shared" si="122"/>
        <v>41877.904988425929</v>
      </c>
      <c r="N1585" s="13">
        <f t="shared" si="123"/>
        <v>30</v>
      </c>
      <c r="O1585" t="b">
        <v>0</v>
      </c>
      <c r="P1585">
        <v>1</v>
      </c>
      <c r="Q1585" s="8">
        <f t="shared" si="124"/>
        <v>15</v>
      </c>
      <c r="R1585" t="b">
        <v>0</v>
      </c>
      <c r="S1585" t="s">
        <v>8294</v>
      </c>
      <c r="T1585" t="s">
        <v>8301</v>
      </c>
    </row>
    <row r="1586" spans="1:20" ht="42.8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9">
        <f t="shared" si="121"/>
        <v>41789.649317129632</v>
      </c>
      <c r="L1586">
        <v>1400600101</v>
      </c>
      <c r="M1586" s="9">
        <f t="shared" si="122"/>
        <v>41779.649317129632</v>
      </c>
      <c r="N1586" s="13">
        <f t="shared" si="123"/>
        <v>10</v>
      </c>
      <c r="O1586" t="b">
        <v>0</v>
      </c>
      <c r="P1586">
        <v>0</v>
      </c>
      <c r="Q1586" s="8">
        <f t="shared" si="124"/>
        <v>0</v>
      </c>
      <c r="R1586" t="b">
        <v>0</v>
      </c>
      <c r="S1586" t="s">
        <v>8294</v>
      </c>
      <c r="T1586" t="s">
        <v>8301</v>
      </c>
    </row>
    <row r="1587" spans="1:20" ht="57.1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9">
        <f t="shared" si="121"/>
        <v>42729.458333333328</v>
      </c>
      <c r="L1587">
        <v>1480800568</v>
      </c>
      <c r="M1587" s="9">
        <f t="shared" si="122"/>
        <v>42707.895462962959</v>
      </c>
      <c r="N1587" s="13">
        <f t="shared" si="123"/>
        <v>22</v>
      </c>
      <c r="O1587" t="b">
        <v>0</v>
      </c>
      <c r="P1587">
        <v>12</v>
      </c>
      <c r="Q1587" s="8">
        <f t="shared" si="124"/>
        <v>131.66999999999999</v>
      </c>
      <c r="R1587" t="b">
        <v>0</v>
      </c>
      <c r="S1587" t="s">
        <v>8294</v>
      </c>
      <c r="T1587" t="s">
        <v>8301</v>
      </c>
    </row>
    <row r="1588" spans="1:20" ht="28.55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9">
        <f t="shared" si="121"/>
        <v>42099.062754629631</v>
      </c>
      <c r="L1588">
        <v>1425609022</v>
      </c>
      <c r="M1588" s="9">
        <f t="shared" si="122"/>
        <v>42069.104421296302</v>
      </c>
      <c r="N1588" s="13">
        <f t="shared" si="123"/>
        <v>30</v>
      </c>
      <c r="O1588" t="b">
        <v>0</v>
      </c>
      <c r="P1588">
        <v>0</v>
      </c>
      <c r="Q1588" s="8">
        <f t="shared" si="124"/>
        <v>0</v>
      </c>
      <c r="R1588" t="b">
        <v>0</v>
      </c>
      <c r="S1588" t="s">
        <v>8294</v>
      </c>
      <c r="T1588" t="s">
        <v>8301</v>
      </c>
    </row>
    <row r="1589" spans="1:20" ht="57.1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9">
        <f t="shared" si="121"/>
        <v>41986.950983796298</v>
      </c>
      <c r="L1589">
        <v>1415918965</v>
      </c>
      <c r="M1589" s="9">
        <f t="shared" si="122"/>
        <v>41956.950983796298</v>
      </c>
      <c r="N1589" s="13">
        <f t="shared" si="123"/>
        <v>30</v>
      </c>
      <c r="O1589" t="b">
        <v>0</v>
      </c>
      <c r="P1589">
        <v>1</v>
      </c>
      <c r="Q1589" s="8">
        <f t="shared" si="124"/>
        <v>1</v>
      </c>
      <c r="R1589" t="b">
        <v>0</v>
      </c>
      <c r="S1589" t="s">
        <v>8294</v>
      </c>
      <c r="T1589" t="s">
        <v>8301</v>
      </c>
    </row>
    <row r="1590" spans="1:20" ht="28.55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9">
        <f t="shared" si="121"/>
        <v>42035.841666666667</v>
      </c>
      <c r="L1590">
        <v>1420091999</v>
      </c>
      <c r="M1590" s="9">
        <f t="shared" si="122"/>
        <v>42005.24998842593</v>
      </c>
      <c r="N1590" s="13">
        <f t="shared" si="123"/>
        <v>31</v>
      </c>
      <c r="O1590" t="b">
        <v>0</v>
      </c>
      <c r="P1590">
        <v>0</v>
      </c>
      <c r="Q1590" s="8">
        <f t="shared" si="124"/>
        <v>0</v>
      </c>
      <c r="R1590" t="b">
        <v>0</v>
      </c>
      <c r="S1590" t="s">
        <v>8294</v>
      </c>
      <c r="T1590" t="s">
        <v>8301</v>
      </c>
    </row>
    <row r="1591" spans="1:20" ht="42.8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9">
        <f t="shared" si="121"/>
        <v>42286.984791666662</v>
      </c>
      <c r="L1591">
        <v>1441841886</v>
      </c>
      <c r="M1591" s="9">
        <f t="shared" si="122"/>
        <v>42256.984791666662</v>
      </c>
      <c r="N1591" s="13">
        <f t="shared" si="123"/>
        <v>30</v>
      </c>
      <c r="O1591" t="b">
        <v>0</v>
      </c>
      <c r="P1591">
        <v>0</v>
      </c>
      <c r="Q1591" s="8">
        <f t="shared" si="124"/>
        <v>0</v>
      </c>
      <c r="R1591" t="b">
        <v>0</v>
      </c>
      <c r="S1591" t="s">
        <v>8294</v>
      </c>
      <c r="T1591" t="s">
        <v>8301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9">
        <f t="shared" si="121"/>
        <v>42270.857222222221</v>
      </c>
      <c r="L1592">
        <v>1440448464</v>
      </c>
      <c r="M1592" s="9">
        <f t="shared" si="122"/>
        <v>42240.857222222221</v>
      </c>
      <c r="N1592" s="13">
        <f t="shared" si="123"/>
        <v>30</v>
      </c>
      <c r="O1592" t="b">
        <v>0</v>
      </c>
      <c r="P1592">
        <v>2</v>
      </c>
      <c r="Q1592" s="8">
        <f t="shared" si="124"/>
        <v>510</v>
      </c>
      <c r="R1592" t="b">
        <v>0</v>
      </c>
      <c r="S1592" t="s">
        <v>8294</v>
      </c>
      <c r="T1592" t="s">
        <v>8301</v>
      </c>
    </row>
    <row r="1593" spans="1:20" ht="57.1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9">
        <f t="shared" si="121"/>
        <v>42463.68450231482</v>
      </c>
      <c r="L1593">
        <v>1457112341</v>
      </c>
      <c r="M1593" s="9">
        <f t="shared" si="122"/>
        <v>42433.726168981477</v>
      </c>
      <c r="N1593" s="13">
        <f t="shared" si="123"/>
        <v>30</v>
      </c>
      <c r="O1593" t="b">
        <v>0</v>
      </c>
      <c r="P1593">
        <v>92</v>
      </c>
      <c r="Q1593" s="8">
        <f t="shared" si="124"/>
        <v>44.48</v>
      </c>
      <c r="R1593" t="b">
        <v>0</v>
      </c>
      <c r="S1593" t="s">
        <v>8294</v>
      </c>
      <c r="T1593" t="s">
        <v>8301</v>
      </c>
    </row>
    <row r="1594" spans="1:20" ht="28.55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9">
        <f t="shared" si="121"/>
        <v>42091.031076388885</v>
      </c>
      <c r="L1594">
        <v>1423619085</v>
      </c>
      <c r="M1594" s="9">
        <f t="shared" si="122"/>
        <v>42046.072743055556</v>
      </c>
      <c r="N1594" s="13">
        <f t="shared" si="123"/>
        <v>45</v>
      </c>
      <c r="O1594" t="b">
        <v>0</v>
      </c>
      <c r="P1594">
        <v>0</v>
      </c>
      <c r="Q1594" s="8">
        <f t="shared" si="124"/>
        <v>0</v>
      </c>
      <c r="R1594" t="b">
        <v>0</v>
      </c>
      <c r="S1594" t="s">
        <v>8294</v>
      </c>
      <c r="T1594" t="s">
        <v>8301</v>
      </c>
    </row>
    <row r="1595" spans="1:20" ht="28.5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9">
        <f t="shared" si="121"/>
        <v>42063.845543981486</v>
      </c>
      <c r="L1595">
        <v>1422562655</v>
      </c>
      <c r="M1595" s="9">
        <f t="shared" si="122"/>
        <v>42033.845543981486</v>
      </c>
      <c r="N1595" s="13">
        <f t="shared" si="123"/>
        <v>30</v>
      </c>
      <c r="O1595" t="b">
        <v>0</v>
      </c>
      <c r="P1595">
        <v>3</v>
      </c>
      <c r="Q1595" s="8">
        <f t="shared" si="124"/>
        <v>1</v>
      </c>
      <c r="R1595" t="b">
        <v>0</v>
      </c>
      <c r="S1595" t="s">
        <v>8294</v>
      </c>
      <c r="T1595" t="s">
        <v>8301</v>
      </c>
    </row>
    <row r="1596" spans="1:20" ht="28.5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9">
        <f t="shared" si="121"/>
        <v>42505.681249999994</v>
      </c>
      <c r="L1596">
        <v>1458147982</v>
      </c>
      <c r="M1596" s="9">
        <f t="shared" si="122"/>
        <v>42445.712754629625</v>
      </c>
      <c r="N1596" s="13">
        <f t="shared" si="123"/>
        <v>60</v>
      </c>
      <c r="O1596" t="b">
        <v>0</v>
      </c>
      <c r="P1596">
        <v>10</v>
      </c>
      <c r="Q1596" s="8">
        <f t="shared" si="124"/>
        <v>20.5</v>
      </c>
      <c r="R1596" t="b">
        <v>0</v>
      </c>
      <c r="S1596" t="s">
        <v>8294</v>
      </c>
      <c r="T1596" t="s">
        <v>8301</v>
      </c>
    </row>
    <row r="1597" spans="1:20" ht="42.8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9">
        <f t="shared" si="121"/>
        <v>41808.842361111114</v>
      </c>
      <c r="L1597">
        <v>1400634728</v>
      </c>
      <c r="M1597" s="9">
        <f t="shared" si="122"/>
        <v>41780.050092592595</v>
      </c>
      <c r="N1597" s="13">
        <f t="shared" si="123"/>
        <v>29</v>
      </c>
      <c r="O1597" t="b">
        <v>0</v>
      </c>
      <c r="P1597">
        <v>7</v>
      </c>
      <c r="Q1597" s="8">
        <f t="shared" si="124"/>
        <v>40</v>
      </c>
      <c r="R1597" t="b">
        <v>0</v>
      </c>
      <c r="S1597" t="s">
        <v>8294</v>
      </c>
      <c r="T1597" t="s">
        <v>8301</v>
      </c>
    </row>
    <row r="1598" spans="1:20" ht="42.8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9">
        <f t="shared" si="121"/>
        <v>41986.471863425926</v>
      </c>
      <c r="L1598">
        <v>1414577969</v>
      </c>
      <c r="M1598" s="9">
        <f t="shared" si="122"/>
        <v>41941.430196759262</v>
      </c>
      <c r="N1598" s="13">
        <f t="shared" si="123"/>
        <v>45</v>
      </c>
      <c r="O1598" t="b">
        <v>0</v>
      </c>
      <c r="P1598">
        <v>3</v>
      </c>
      <c r="Q1598" s="8">
        <f t="shared" si="124"/>
        <v>25</v>
      </c>
      <c r="R1598" t="b">
        <v>0</v>
      </c>
      <c r="S1598" t="s">
        <v>8294</v>
      </c>
      <c r="T1598" t="s">
        <v>8301</v>
      </c>
    </row>
    <row r="1599" spans="1:20" ht="42.8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9">
        <f t="shared" si="121"/>
        <v>42633.354131944448</v>
      </c>
      <c r="L1599">
        <v>1471768197</v>
      </c>
      <c r="M1599" s="9">
        <f t="shared" si="122"/>
        <v>42603.354131944448</v>
      </c>
      <c r="N1599" s="13">
        <f t="shared" si="123"/>
        <v>30</v>
      </c>
      <c r="O1599" t="b">
        <v>0</v>
      </c>
      <c r="P1599">
        <v>0</v>
      </c>
      <c r="Q1599" s="8">
        <f t="shared" si="124"/>
        <v>0</v>
      </c>
      <c r="R1599" t="b">
        <v>0</v>
      </c>
      <c r="S1599" t="s">
        <v>8294</v>
      </c>
      <c r="T1599" t="s">
        <v>8301</v>
      </c>
    </row>
    <row r="1600" spans="1:20" ht="57.1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9">
        <f t="shared" si="121"/>
        <v>42211.667337962965</v>
      </c>
      <c r="L1600">
        <v>1432742458</v>
      </c>
      <c r="M1600" s="9">
        <f t="shared" si="122"/>
        <v>42151.667337962965</v>
      </c>
      <c r="N1600" s="13">
        <f t="shared" si="123"/>
        <v>60</v>
      </c>
      <c r="O1600" t="b">
        <v>0</v>
      </c>
      <c r="P1600">
        <v>1</v>
      </c>
      <c r="Q1600" s="8">
        <f t="shared" si="124"/>
        <v>1</v>
      </c>
      <c r="R1600" t="b">
        <v>0</v>
      </c>
      <c r="S1600" t="s">
        <v>8294</v>
      </c>
      <c r="T1600" t="s">
        <v>8301</v>
      </c>
    </row>
    <row r="1601" spans="1:20" ht="42.8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9">
        <f t="shared" si="121"/>
        <v>42468.497407407413</v>
      </c>
      <c r="L1601">
        <v>1457528176</v>
      </c>
      <c r="M1601" s="9">
        <f t="shared" si="122"/>
        <v>42438.53907407407</v>
      </c>
      <c r="N1601" s="13">
        <f t="shared" si="123"/>
        <v>30</v>
      </c>
      <c r="O1601" t="b">
        <v>0</v>
      </c>
      <c r="P1601">
        <v>0</v>
      </c>
      <c r="Q1601" s="8">
        <f t="shared" si="124"/>
        <v>0</v>
      </c>
      <c r="R1601" t="b">
        <v>0</v>
      </c>
      <c r="S1601" t="s">
        <v>8294</v>
      </c>
      <c r="T1601" t="s">
        <v>8301</v>
      </c>
    </row>
    <row r="1602" spans="1:20" ht="42.8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>
        <f t="shared" ref="F1602:F1665" si="125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9">
        <f t="shared" si="121"/>
        <v>41835.21597222222</v>
      </c>
      <c r="L1602">
        <v>1401585752</v>
      </c>
      <c r="M1602" s="9">
        <f t="shared" si="122"/>
        <v>41791.057314814818</v>
      </c>
      <c r="N1602" s="13">
        <f t="shared" si="123"/>
        <v>44</v>
      </c>
      <c r="O1602" t="b">
        <v>0</v>
      </c>
      <c r="P1602">
        <v>9</v>
      </c>
      <c r="Q1602" s="8">
        <f t="shared" si="124"/>
        <v>40.78</v>
      </c>
      <c r="R1602" t="b">
        <v>0</v>
      </c>
      <c r="S1602" t="s">
        <v>8294</v>
      </c>
      <c r="T1602" t="s">
        <v>8301</v>
      </c>
    </row>
    <row r="1603" spans="1:20" ht="42.8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>
        <f t="shared" si="125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9">
        <f t="shared" ref="K1603:K1666" si="126">(((J1603/60)/60)/24)+DATE(1970,1,1)</f>
        <v>40668.092974537038</v>
      </c>
      <c r="L1603">
        <v>1301969633</v>
      </c>
      <c r="M1603" s="9">
        <f t="shared" ref="M1603:M1666" si="127">(((L1603/60)/60)/24)+DATE(1970,1,1)</f>
        <v>40638.092974537038</v>
      </c>
      <c r="N1603" s="13">
        <f t="shared" ref="N1603:N1666" si="128">ROUND(K1603-M1603,0)</f>
        <v>30</v>
      </c>
      <c r="O1603" t="b">
        <v>0</v>
      </c>
      <c r="P1603">
        <v>56</v>
      </c>
      <c r="Q1603" s="8">
        <f t="shared" ref="Q1603:Q1666" si="129">IFERROR(ROUND(E1603/P1603,2),0)</f>
        <v>48.33</v>
      </c>
      <c r="R1603" t="b">
        <v>1</v>
      </c>
      <c r="S1603" t="s">
        <v>8281</v>
      </c>
      <c r="T1603" t="s">
        <v>8282</v>
      </c>
    </row>
    <row r="1604" spans="1:20" ht="42.8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9">
        <f t="shared" si="126"/>
        <v>40830.958333333336</v>
      </c>
      <c r="L1604">
        <v>1314947317</v>
      </c>
      <c r="M1604" s="9">
        <f t="shared" si="127"/>
        <v>40788.297650462962</v>
      </c>
      <c r="N1604" s="13">
        <f t="shared" si="128"/>
        <v>43</v>
      </c>
      <c r="O1604" t="b">
        <v>0</v>
      </c>
      <c r="P1604">
        <v>32</v>
      </c>
      <c r="Q1604" s="8">
        <f t="shared" si="129"/>
        <v>46.95</v>
      </c>
      <c r="R1604" t="b">
        <v>1</v>
      </c>
      <c r="S1604" t="s">
        <v>8281</v>
      </c>
      <c r="T1604" t="s">
        <v>8282</v>
      </c>
    </row>
    <row r="1605" spans="1:20" ht="28.5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9">
        <f t="shared" si="126"/>
        <v>40936.169664351852</v>
      </c>
      <c r="L1605">
        <v>1322539459</v>
      </c>
      <c r="M1605" s="9">
        <f t="shared" si="127"/>
        <v>40876.169664351852</v>
      </c>
      <c r="N1605" s="13">
        <f t="shared" si="128"/>
        <v>60</v>
      </c>
      <c r="O1605" t="b">
        <v>0</v>
      </c>
      <c r="P1605">
        <v>30</v>
      </c>
      <c r="Q1605" s="8">
        <f t="shared" si="129"/>
        <v>66.69</v>
      </c>
      <c r="R1605" t="b">
        <v>1</v>
      </c>
      <c r="S1605" t="s">
        <v>8281</v>
      </c>
      <c r="T1605" t="s">
        <v>8282</v>
      </c>
    </row>
    <row r="1606" spans="1:20" ht="42.8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9">
        <f t="shared" si="126"/>
        <v>40985.80364583333</v>
      </c>
      <c r="L1606">
        <v>1328559435</v>
      </c>
      <c r="M1606" s="9">
        <f t="shared" si="127"/>
        <v>40945.845312500001</v>
      </c>
      <c r="N1606" s="13">
        <f t="shared" si="128"/>
        <v>40</v>
      </c>
      <c r="O1606" t="b">
        <v>0</v>
      </c>
      <c r="P1606">
        <v>70</v>
      </c>
      <c r="Q1606" s="8">
        <f t="shared" si="129"/>
        <v>48.84</v>
      </c>
      <c r="R1606" t="b">
        <v>1</v>
      </c>
      <c r="S1606" t="s">
        <v>8281</v>
      </c>
      <c r="T1606" t="s">
        <v>8282</v>
      </c>
    </row>
    <row r="1607" spans="1:20" ht="42.8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9">
        <f t="shared" si="126"/>
        <v>40756.291666666664</v>
      </c>
      <c r="L1607">
        <v>1311380313</v>
      </c>
      <c r="M1607" s="9">
        <f t="shared" si="127"/>
        <v>40747.012881944444</v>
      </c>
      <c r="N1607" s="13">
        <f t="shared" si="128"/>
        <v>9</v>
      </c>
      <c r="O1607" t="b">
        <v>0</v>
      </c>
      <c r="P1607">
        <v>44</v>
      </c>
      <c r="Q1607" s="8">
        <f t="shared" si="129"/>
        <v>137.31</v>
      </c>
      <c r="R1607" t="b">
        <v>1</v>
      </c>
      <c r="S1607" t="s">
        <v>8281</v>
      </c>
      <c r="T1607" t="s">
        <v>8282</v>
      </c>
    </row>
    <row r="1608" spans="1:20" ht="42.8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9">
        <f t="shared" si="126"/>
        <v>40626.069884259261</v>
      </c>
      <c r="L1608">
        <v>1293158438</v>
      </c>
      <c r="M1608" s="9">
        <f t="shared" si="127"/>
        <v>40536.111550925925</v>
      </c>
      <c r="N1608" s="13">
        <f t="shared" si="128"/>
        <v>90</v>
      </c>
      <c r="O1608" t="b">
        <v>0</v>
      </c>
      <c r="P1608">
        <v>92</v>
      </c>
      <c r="Q1608" s="8">
        <f t="shared" si="129"/>
        <v>87.83</v>
      </c>
      <c r="R1608" t="b">
        <v>1</v>
      </c>
      <c r="S1608" t="s">
        <v>8281</v>
      </c>
      <c r="T1608" t="s">
        <v>8282</v>
      </c>
    </row>
    <row r="1609" spans="1:20" ht="42.8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9">
        <f t="shared" si="126"/>
        <v>41074.80846064815</v>
      </c>
      <c r="L1609">
        <v>1337887451</v>
      </c>
      <c r="M1609" s="9">
        <f t="shared" si="127"/>
        <v>41053.80846064815</v>
      </c>
      <c r="N1609" s="13">
        <f t="shared" si="128"/>
        <v>21</v>
      </c>
      <c r="O1609" t="b">
        <v>0</v>
      </c>
      <c r="P1609">
        <v>205</v>
      </c>
      <c r="Q1609" s="8">
        <f t="shared" si="129"/>
        <v>70.790000000000006</v>
      </c>
      <c r="R1609" t="b">
        <v>1</v>
      </c>
      <c r="S1609" t="s">
        <v>8281</v>
      </c>
      <c r="T1609" t="s">
        <v>8282</v>
      </c>
    </row>
    <row r="1610" spans="1:20" ht="28.5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9">
        <f t="shared" si="126"/>
        <v>41640.226388888892</v>
      </c>
      <c r="L1610">
        <v>1385754986</v>
      </c>
      <c r="M1610" s="9">
        <f t="shared" si="127"/>
        <v>41607.83085648148</v>
      </c>
      <c r="N1610" s="13">
        <f t="shared" si="128"/>
        <v>32</v>
      </c>
      <c r="O1610" t="b">
        <v>0</v>
      </c>
      <c r="P1610">
        <v>23</v>
      </c>
      <c r="Q1610" s="8">
        <f t="shared" si="129"/>
        <v>52.83</v>
      </c>
      <c r="R1610" t="b">
        <v>1</v>
      </c>
      <c r="S1610" t="s">
        <v>8281</v>
      </c>
      <c r="T1610" t="s">
        <v>8282</v>
      </c>
    </row>
    <row r="1611" spans="1:20" ht="42.8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9">
        <f t="shared" si="126"/>
        <v>40849.333333333336</v>
      </c>
      <c r="L1611">
        <v>1315612909</v>
      </c>
      <c r="M1611" s="9">
        <f t="shared" si="127"/>
        <v>40796.001261574071</v>
      </c>
      <c r="N1611" s="13">
        <f t="shared" si="128"/>
        <v>53</v>
      </c>
      <c r="O1611" t="b">
        <v>0</v>
      </c>
      <c r="P1611">
        <v>4</v>
      </c>
      <c r="Q1611" s="8">
        <f t="shared" si="129"/>
        <v>443.75</v>
      </c>
      <c r="R1611" t="b">
        <v>1</v>
      </c>
      <c r="S1611" t="s">
        <v>8281</v>
      </c>
      <c r="T1611" t="s">
        <v>8282</v>
      </c>
    </row>
    <row r="1612" spans="1:20" ht="28.55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9">
        <f t="shared" si="126"/>
        <v>41258.924884259257</v>
      </c>
      <c r="L1612">
        <v>1353017510</v>
      </c>
      <c r="M1612" s="9">
        <f t="shared" si="127"/>
        <v>41228.924884259257</v>
      </c>
      <c r="N1612" s="13">
        <f t="shared" si="128"/>
        <v>30</v>
      </c>
      <c r="O1612" t="b">
        <v>0</v>
      </c>
      <c r="P1612">
        <v>112</v>
      </c>
      <c r="Q1612" s="8">
        <f t="shared" si="129"/>
        <v>48.54</v>
      </c>
      <c r="R1612" t="b">
        <v>1</v>
      </c>
      <c r="S1612" t="s">
        <v>8281</v>
      </c>
      <c r="T1612" t="s">
        <v>8282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9">
        <f t="shared" si="126"/>
        <v>41430.00037037037</v>
      </c>
      <c r="L1613">
        <v>1368576032</v>
      </c>
      <c r="M1613" s="9">
        <f t="shared" si="127"/>
        <v>41409.00037037037</v>
      </c>
      <c r="N1613" s="13">
        <f t="shared" si="128"/>
        <v>21</v>
      </c>
      <c r="O1613" t="b">
        <v>0</v>
      </c>
      <c r="P1613">
        <v>27</v>
      </c>
      <c r="Q1613" s="8">
        <f t="shared" si="129"/>
        <v>37.07</v>
      </c>
      <c r="R1613" t="b">
        <v>1</v>
      </c>
      <c r="S1613" t="s">
        <v>8281</v>
      </c>
      <c r="T1613" t="s">
        <v>8282</v>
      </c>
    </row>
    <row r="1614" spans="1:20" ht="42.8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9">
        <f t="shared" si="126"/>
        <v>41276.874814814815</v>
      </c>
      <c r="L1614">
        <v>1354568384</v>
      </c>
      <c r="M1614" s="9">
        <f t="shared" si="127"/>
        <v>41246.874814814815</v>
      </c>
      <c r="N1614" s="13">
        <f t="shared" si="128"/>
        <v>30</v>
      </c>
      <c r="O1614" t="b">
        <v>0</v>
      </c>
      <c r="P1614">
        <v>11</v>
      </c>
      <c r="Q1614" s="8">
        <f t="shared" si="129"/>
        <v>50</v>
      </c>
      <c r="R1614" t="b">
        <v>1</v>
      </c>
      <c r="S1614" t="s">
        <v>8281</v>
      </c>
      <c r="T1614" t="s">
        <v>8282</v>
      </c>
    </row>
    <row r="1615" spans="1:20" ht="42.8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9">
        <f t="shared" si="126"/>
        <v>41112.069467592592</v>
      </c>
      <c r="L1615">
        <v>1340329202</v>
      </c>
      <c r="M1615" s="9">
        <f t="shared" si="127"/>
        <v>41082.069467592592</v>
      </c>
      <c r="N1615" s="13">
        <f t="shared" si="128"/>
        <v>30</v>
      </c>
      <c r="O1615" t="b">
        <v>0</v>
      </c>
      <c r="P1615">
        <v>26</v>
      </c>
      <c r="Q1615" s="8">
        <f t="shared" si="129"/>
        <v>39.04</v>
      </c>
      <c r="R1615" t="b">
        <v>1</v>
      </c>
      <c r="S1615" t="s">
        <v>8281</v>
      </c>
      <c r="T1615" t="s">
        <v>8282</v>
      </c>
    </row>
    <row r="1616" spans="1:20" ht="42.8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9">
        <f t="shared" si="126"/>
        <v>41854.708333333336</v>
      </c>
      <c r="L1616">
        <v>1401924769</v>
      </c>
      <c r="M1616" s="9">
        <f t="shared" si="127"/>
        <v>41794.981122685182</v>
      </c>
      <c r="N1616" s="13">
        <f t="shared" si="128"/>
        <v>60</v>
      </c>
      <c r="O1616" t="b">
        <v>0</v>
      </c>
      <c r="P1616">
        <v>77</v>
      </c>
      <c r="Q1616" s="8">
        <f t="shared" si="129"/>
        <v>66.69</v>
      </c>
      <c r="R1616" t="b">
        <v>1</v>
      </c>
      <c r="S1616" t="s">
        <v>8281</v>
      </c>
      <c r="T1616" t="s">
        <v>8282</v>
      </c>
    </row>
    <row r="1617" spans="1:20" ht="42.8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9">
        <f t="shared" si="126"/>
        <v>40890.092546296299</v>
      </c>
      <c r="L1617">
        <v>1319850796</v>
      </c>
      <c r="M1617" s="9">
        <f t="shared" si="127"/>
        <v>40845.050879629627</v>
      </c>
      <c r="N1617" s="13">
        <f t="shared" si="128"/>
        <v>45</v>
      </c>
      <c r="O1617" t="b">
        <v>0</v>
      </c>
      <c r="P1617">
        <v>136</v>
      </c>
      <c r="Q1617" s="8">
        <f t="shared" si="129"/>
        <v>67.13</v>
      </c>
      <c r="R1617" t="b">
        <v>1</v>
      </c>
      <c r="S1617" t="s">
        <v>8281</v>
      </c>
      <c r="T1617" t="s">
        <v>8282</v>
      </c>
    </row>
    <row r="1618" spans="1:20" ht="42.8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9">
        <f t="shared" si="126"/>
        <v>41235.916666666664</v>
      </c>
      <c r="L1618">
        <v>1350061821</v>
      </c>
      <c r="M1618" s="9">
        <f t="shared" si="127"/>
        <v>41194.715520833335</v>
      </c>
      <c r="N1618" s="13">
        <f t="shared" si="128"/>
        <v>41</v>
      </c>
      <c r="O1618" t="b">
        <v>0</v>
      </c>
      <c r="P1618">
        <v>157</v>
      </c>
      <c r="Q1618" s="8">
        <f t="shared" si="129"/>
        <v>66.37</v>
      </c>
      <c r="R1618" t="b">
        <v>1</v>
      </c>
      <c r="S1618" t="s">
        <v>8281</v>
      </c>
      <c r="T1618" t="s">
        <v>8282</v>
      </c>
    </row>
    <row r="1619" spans="1:20" ht="28.5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9">
        <f t="shared" si="126"/>
        <v>41579.791666666664</v>
      </c>
      <c r="L1619">
        <v>1380470188</v>
      </c>
      <c r="M1619" s="9">
        <f t="shared" si="127"/>
        <v>41546.664212962962</v>
      </c>
      <c r="N1619" s="13">
        <f t="shared" si="128"/>
        <v>33</v>
      </c>
      <c r="O1619" t="b">
        <v>0</v>
      </c>
      <c r="P1619">
        <v>158</v>
      </c>
      <c r="Q1619" s="8">
        <f t="shared" si="129"/>
        <v>64.62</v>
      </c>
      <c r="R1619" t="b">
        <v>1</v>
      </c>
      <c r="S1619" t="s">
        <v>8281</v>
      </c>
      <c r="T1619" t="s">
        <v>8282</v>
      </c>
    </row>
    <row r="1620" spans="1:20" ht="42.8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9">
        <f t="shared" si="126"/>
        <v>41341.654340277775</v>
      </c>
      <c r="L1620">
        <v>1359301335</v>
      </c>
      <c r="M1620" s="9">
        <f t="shared" si="127"/>
        <v>41301.654340277775</v>
      </c>
      <c r="N1620" s="13">
        <f t="shared" si="128"/>
        <v>40</v>
      </c>
      <c r="O1620" t="b">
        <v>0</v>
      </c>
      <c r="P1620">
        <v>27</v>
      </c>
      <c r="Q1620" s="8">
        <f t="shared" si="129"/>
        <v>58.37</v>
      </c>
      <c r="R1620" t="b">
        <v>1</v>
      </c>
      <c r="S1620" t="s">
        <v>8281</v>
      </c>
      <c r="T1620" t="s">
        <v>8282</v>
      </c>
    </row>
    <row r="1621" spans="1:20" ht="42.8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9">
        <f t="shared" si="126"/>
        <v>41897.18618055556</v>
      </c>
      <c r="L1621">
        <v>1408940886</v>
      </c>
      <c r="M1621" s="9">
        <f t="shared" si="127"/>
        <v>41876.18618055556</v>
      </c>
      <c r="N1621" s="13">
        <f t="shared" si="128"/>
        <v>21</v>
      </c>
      <c r="O1621" t="b">
        <v>0</v>
      </c>
      <c r="P1621">
        <v>23</v>
      </c>
      <c r="Q1621" s="8">
        <f t="shared" si="129"/>
        <v>86.96</v>
      </c>
      <c r="R1621" t="b">
        <v>1</v>
      </c>
      <c r="S1621" t="s">
        <v>8281</v>
      </c>
      <c r="T1621" t="s">
        <v>8282</v>
      </c>
    </row>
    <row r="1622" spans="1:20" ht="28.55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9">
        <f t="shared" si="126"/>
        <v>41328.339583333334</v>
      </c>
      <c r="L1622">
        <v>1361002140</v>
      </c>
      <c r="M1622" s="9">
        <f t="shared" si="127"/>
        <v>41321.339583333334</v>
      </c>
      <c r="N1622" s="13">
        <f t="shared" si="128"/>
        <v>7</v>
      </c>
      <c r="O1622" t="b">
        <v>0</v>
      </c>
      <c r="P1622">
        <v>17</v>
      </c>
      <c r="Q1622" s="8">
        <f t="shared" si="129"/>
        <v>66.47</v>
      </c>
      <c r="R1622" t="b">
        <v>1</v>
      </c>
      <c r="S1622" t="s">
        <v>8281</v>
      </c>
      <c r="T1622" t="s">
        <v>8282</v>
      </c>
    </row>
    <row r="1623" spans="1:20" ht="42.8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9">
        <f t="shared" si="126"/>
        <v>41057.165972222225</v>
      </c>
      <c r="L1623">
        <v>1333550015</v>
      </c>
      <c r="M1623" s="9">
        <f t="shared" si="127"/>
        <v>41003.60665509259</v>
      </c>
      <c r="N1623" s="13">
        <f t="shared" si="128"/>
        <v>54</v>
      </c>
      <c r="O1623" t="b">
        <v>0</v>
      </c>
      <c r="P1623">
        <v>37</v>
      </c>
      <c r="Q1623" s="8">
        <f t="shared" si="129"/>
        <v>163.78</v>
      </c>
      <c r="R1623" t="b">
        <v>1</v>
      </c>
      <c r="S1623" t="s">
        <v>8281</v>
      </c>
      <c r="T1623" t="s">
        <v>8282</v>
      </c>
    </row>
    <row r="1624" spans="1:20" ht="42.8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9">
        <f t="shared" si="126"/>
        <v>41990.332638888889</v>
      </c>
      <c r="L1624">
        <v>1415343874</v>
      </c>
      <c r="M1624" s="9">
        <f t="shared" si="127"/>
        <v>41950.29483796296</v>
      </c>
      <c r="N1624" s="13">
        <f t="shared" si="128"/>
        <v>40</v>
      </c>
      <c r="O1624" t="b">
        <v>0</v>
      </c>
      <c r="P1624">
        <v>65</v>
      </c>
      <c r="Q1624" s="8">
        <f t="shared" si="129"/>
        <v>107.98</v>
      </c>
      <c r="R1624" t="b">
        <v>1</v>
      </c>
      <c r="S1624" t="s">
        <v>8281</v>
      </c>
      <c r="T1624" t="s">
        <v>8282</v>
      </c>
    </row>
    <row r="1625" spans="1:20" ht="42.8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9">
        <f t="shared" si="126"/>
        <v>41513.688530092593</v>
      </c>
      <c r="L1625">
        <v>1372437089</v>
      </c>
      <c r="M1625" s="9">
        <f t="shared" si="127"/>
        <v>41453.688530092593</v>
      </c>
      <c r="N1625" s="13">
        <f t="shared" si="128"/>
        <v>60</v>
      </c>
      <c r="O1625" t="b">
        <v>0</v>
      </c>
      <c r="P1625">
        <v>18</v>
      </c>
      <c r="Q1625" s="8">
        <f t="shared" si="129"/>
        <v>42.11</v>
      </c>
      <c r="R1625" t="b">
        <v>1</v>
      </c>
      <c r="S1625" t="s">
        <v>8281</v>
      </c>
      <c r="T1625" t="s">
        <v>8282</v>
      </c>
    </row>
    <row r="1626" spans="1:20" ht="42.8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9">
        <f t="shared" si="126"/>
        <v>41283.367303240739</v>
      </c>
      <c r="L1626">
        <v>1354265335</v>
      </c>
      <c r="M1626" s="9">
        <f t="shared" si="127"/>
        <v>41243.367303240739</v>
      </c>
      <c r="N1626" s="13">
        <f t="shared" si="128"/>
        <v>40</v>
      </c>
      <c r="O1626" t="b">
        <v>0</v>
      </c>
      <c r="P1626">
        <v>25</v>
      </c>
      <c r="Q1626" s="8">
        <f t="shared" si="129"/>
        <v>47.2</v>
      </c>
      <c r="R1626" t="b">
        <v>1</v>
      </c>
      <c r="S1626" t="s">
        <v>8281</v>
      </c>
      <c r="T1626" t="s">
        <v>8282</v>
      </c>
    </row>
    <row r="1627" spans="1:20" ht="57.1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9">
        <f t="shared" si="126"/>
        <v>41163.699687500004</v>
      </c>
      <c r="L1627">
        <v>1344962853</v>
      </c>
      <c r="M1627" s="9">
        <f t="shared" si="127"/>
        <v>41135.699687500004</v>
      </c>
      <c r="N1627" s="13">
        <f t="shared" si="128"/>
        <v>28</v>
      </c>
      <c r="O1627" t="b">
        <v>0</v>
      </c>
      <c r="P1627">
        <v>104</v>
      </c>
      <c r="Q1627" s="8">
        <f t="shared" si="129"/>
        <v>112.02</v>
      </c>
      <c r="R1627" t="b">
        <v>1</v>
      </c>
      <c r="S1627" t="s">
        <v>8281</v>
      </c>
      <c r="T1627" t="s">
        <v>8282</v>
      </c>
    </row>
    <row r="1628" spans="1:20" ht="42.8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9">
        <f t="shared" si="126"/>
        <v>41609.889664351853</v>
      </c>
      <c r="L1628">
        <v>1383337267</v>
      </c>
      <c r="M1628" s="9">
        <f t="shared" si="127"/>
        <v>41579.847997685189</v>
      </c>
      <c r="N1628" s="13">
        <f t="shared" si="128"/>
        <v>30</v>
      </c>
      <c r="O1628" t="b">
        <v>0</v>
      </c>
      <c r="P1628">
        <v>108</v>
      </c>
      <c r="Q1628" s="8">
        <f t="shared" si="129"/>
        <v>74.95</v>
      </c>
      <c r="R1628" t="b">
        <v>1</v>
      </c>
      <c r="S1628" t="s">
        <v>8281</v>
      </c>
      <c r="T1628" t="s">
        <v>8282</v>
      </c>
    </row>
    <row r="1629" spans="1:20" ht="42.8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9">
        <f t="shared" si="126"/>
        <v>41239.207638888889</v>
      </c>
      <c r="L1629">
        <v>1351011489</v>
      </c>
      <c r="M1629" s="9">
        <f t="shared" si="127"/>
        <v>41205.707048611112</v>
      </c>
      <c r="N1629" s="13">
        <f t="shared" si="128"/>
        <v>34</v>
      </c>
      <c r="O1629" t="b">
        <v>0</v>
      </c>
      <c r="P1629">
        <v>38</v>
      </c>
      <c r="Q1629" s="8">
        <f t="shared" si="129"/>
        <v>61.58</v>
      </c>
      <c r="R1629" t="b">
        <v>1</v>
      </c>
      <c r="S1629" t="s">
        <v>8281</v>
      </c>
      <c r="T1629" t="s">
        <v>8282</v>
      </c>
    </row>
    <row r="1630" spans="1:20" ht="28.55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9">
        <f t="shared" si="126"/>
        <v>41807.737060185187</v>
      </c>
      <c r="L1630">
        <v>1400175682</v>
      </c>
      <c r="M1630" s="9">
        <f t="shared" si="127"/>
        <v>41774.737060185187</v>
      </c>
      <c r="N1630" s="13">
        <f t="shared" si="128"/>
        <v>33</v>
      </c>
      <c r="O1630" t="b">
        <v>0</v>
      </c>
      <c r="P1630">
        <v>88</v>
      </c>
      <c r="Q1630" s="8">
        <f t="shared" si="129"/>
        <v>45.88</v>
      </c>
      <c r="R1630" t="b">
        <v>1</v>
      </c>
      <c r="S1630" t="s">
        <v>8281</v>
      </c>
      <c r="T1630" t="s">
        <v>8282</v>
      </c>
    </row>
    <row r="1631" spans="1:20" ht="28.55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9">
        <f t="shared" si="126"/>
        <v>41690.867280092592</v>
      </c>
      <c r="L1631">
        <v>1389041333</v>
      </c>
      <c r="M1631" s="9">
        <f t="shared" si="127"/>
        <v>41645.867280092592</v>
      </c>
      <c r="N1631" s="13">
        <f t="shared" si="128"/>
        <v>45</v>
      </c>
      <c r="O1631" t="b">
        <v>0</v>
      </c>
      <c r="P1631">
        <v>82</v>
      </c>
      <c r="Q1631" s="8">
        <f t="shared" si="129"/>
        <v>75.849999999999994</v>
      </c>
      <c r="R1631" t="b">
        <v>1</v>
      </c>
      <c r="S1631" t="s">
        <v>8281</v>
      </c>
      <c r="T1631" t="s">
        <v>8282</v>
      </c>
    </row>
    <row r="1632" spans="1:20" ht="42.8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9">
        <f t="shared" si="126"/>
        <v>40970.290972222225</v>
      </c>
      <c r="L1632">
        <v>1328040375</v>
      </c>
      <c r="M1632" s="9">
        <f t="shared" si="127"/>
        <v>40939.837673611109</v>
      </c>
      <c r="N1632" s="13">
        <f t="shared" si="128"/>
        <v>30</v>
      </c>
      <c r="O1632" t="b">
        <v>0</v>
      </c>
      <c r="P1632">
        <v>126</v>
      </c>
      <c r="Q1632" s="8">
        <f t="shared" si="129"/>
        <v>84.21</v>
      </c>
      <c r="R1632" t="b">
        <v>1</v>
      </c>
      <c r="S1632" t="s">
        <v>8281</v>
      </c>
      <c r="T1632" t="s">
        <v>8282</v>
      </c>
    </row>
    <row r="1633" spans="1:20" ht="42.8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9">
        <f t="shared" si="126"/>
        <v>41194.859502314815</v>
      </c>
      <c r="L1633">
        <v>1347482261</v>
      </c>
      <c r="M1633" s="9">
        <f t="shared" si="127"/>
        <v>41164.859502314815</v>
      </c>
      <c r="N1633" s="13">
        <f t="shared" si="128"/>
        <v>30</v>
      </c>
      <c r="O1633" t="b">
        <v>0</v>
      </c>
      <c r="P1633">
        <v>133</v>
      </c>
      <c r="Q1633" s="8">
        <f t="shared" si="129"/>
        <v>117.23</v>
      </c>
      <c r="R1633" t="b">
        <v>1</v>
      </c>
      <c r="S1633" t="s">
        <v>8281</v>
      </c>
      <c r="T1633" t="s">
        <v>8282</v>
      </c>
    </row>
    <row r="1634" spans="1:20" ht="42.8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9">
        <f t="shared" si="126"/>
        <v>40810.340902777774</v>
      </c>
      <c r="L1634">
        <v>1311667854</v>
      </c>
      <c r="M1634" s="9">
        <f t="shared" si="127"/>
        <v>40750.340902777774</v>
      </c>
      <c r="N1634" s="13">
        <f t="shared" si="128"/>
        <v>60</v>
      </c>
      <c r="O1634" t="b">
        <v>0</v>
      </c>
      <c r="P1634">
        <v>47</v>
      </c>
      <c r="Q1634" s="8">
        <f t="shared" si="129"/>
        <v>86.49</v>
      </c>
      <c r="R1634" t="b">
        <v>1</v>
      </c>
      <c r="S1634" t="s">
        <v>8281</v>
      </c>
      <c r="T1634" t="s">
        <v>8282</v>
      </c>
    </row>
    <row r="1635" spans="1:20" ht="42.8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9">
        <f t="shared" si="126"/>
        <v>40924.208333333336</v>
      </c>
      <c r="L1635">
        <v>1324329156</v>
      </c>
      <c r="M1635" s="9">
        <f t="shared" si="127"/>
        <v>40896.883750000001</v>
      </c>
      <c r="N1635" s="13">
        <f t="shared" si="128"/>
        <v>27</v>
      </c>
      <c r="O1635" t="b">
        <v>0</v>
      </c>
      <c r="P1635">
        <v>58</v>
      </c>
      <c r="Q1635" s="8">
        <f t="shared" si="129"/>
        <v>172.41</v>
      </c>
      <c r="R1635" t="b">
        <v>1</v>
      </c>
      <c r="S1635" t="s">
        <v>8281</v>
      </c>
      <c r="T1635" t="s">
        <v>8282</v>
      </c>
    </row>
    <row r="1636" spans="1:20" ht="42.8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9">
        <f t="shared" si="126"/>
        <v>40696.249305555553</v>
      </c>
      <c r="L1636">
        <v>1303706001</v>
      </c>
      <c r="M1636" s="9">
        <f t="shared" si="127"/>
        <v>40658.189826388887</v>
      </c>
      <c r="N1636" s="13">
        <f t="shared" si="128"/>
        <v>38</v>
      </c>
      <c r="O1636" t="b">
        <v>0</v>
      </c>
      <c r="P1636">
        <v>32</v>
      </c>
      <c r="Q1636" s="8">
        <f t="shared" si="129"/>
        <v>62.81</v>
      </c>
      <c r="R1636" t="b">
        <v>1</v>
      </c>
      <c r="S1636" t="s">
        <v>8281</v>
      </c>
      <c r="T1636" t="s">
        <v>8282</v>
      </c>
    </row>
    <row r="1637" spans="1:20" ht="57.1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9">
        <f t="shared" si="126"/>
        <v>42562.868761574078</v>
      </c>
      <c r="L1637">
        <v>1463086261</v>
      </c>
      <c r="M1637" s="9">
        <f t="shared" si="127"/>
        <v>42502.868761574078</v>
      </c>
      <c r="N1637" s="13">
        <f t="shared" si="128"/>
        <v>60</v>
      </c>
      <c r="O1637" t="b">
        <v>0</v>
      </c>
      <c r="P1637">
        <v>37</v>
      </c>
      <c r="Q1637" s="8">
        <f t="shared" si="129"/>
        <v>67.73</v>
      </c>
      <c r="R1637" t="b">
        <v>1</v>
      </c>
      <c r="S1637" t="s">
        <v>8281</v>
      </c>
      <c r="T1637" t="s">
        <v>8282</v>
      </c>
    </row>
    <row r="1638" spans="1:20" ht="42.8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9">
        <f t="shared" si="126"/>
        <v>40706.166666666664</v>
      </c>
      <c r="L1638">
        <v>1304129088</v>
      </c>
      <c r="M1638" s="9">
        <f t="shared" si="127"/>
        <v>40663.08666666667</v>
      </c>
      <c r="N1638" s="13">
        <f t="shared" si="128"/>
        <v>43</v>
      </c>
      <c r="O1638" t="b">
        <v>0</v>
      </c>
      <c r="P1638">
        <v>87</v>
      </c>
      <c r="Q1638" s="8">
        <f t="shared" si="129"/>
        <v>53.56</v>
      </c>
      <c r="R1638" t="b">
        <v>1</v>
      </c>
      <c r="S1638" t="s">
        <v>8281</v>
      </c>
      <c r="T1638" t="s">
        <v>8282</v>
      </c>
    </row>
    <row r="1639" spans="1:20" ht="42.8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9">
        <f t="shared" si="126"/>
        <v>40178.98541666667</v>
      </c>
      <c r="L1639">
        <v>1257444140</v>
      </c>
      <c r="M1639" s="9">
        <f t="shared" si="127"/>
        <v>40122.751620370371</v>
      </c>
      <c r="N1639" s="13">
        <f t="shared" si="128"/>
        <v>56</v>
      </c>
      <c r="O1639" t="b">
        <v>0</v>
      </c>
      <c r="P1639">
        <v>15</v>
      </c>
      <c r="Q1639" s="8">
        <f t="shared" si="129"/>
        <v>34.6</v>
      </c>
      <c r="R1639" t="b">
        <v>1</v>
      </c>
      <c r="S1639" t="s">
        <v>8281</v>
      </c>
      <c r="T1639" t="s">
        <v>8282</v>
      </c>
    </row>
    <row r="1640" spans="1:20" ht="28.55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9">
        <f t="shared" si="126"/>
        <v>41333.892361111109</v>
      </c>
      <c r="L1640">
        <v>1358180968</v>
      </c>
      <c r="M1640" s="9">
        <f t="shared" si="127"/>
        <v>41288.68712962963</v>
      </c>
      <c r="N1640" s="13">
        <f t="shared" si="128"/>
        <v>45</v>
      </c>
      <c r="O1640" t="b">
        <v>0</v>
      </c>
      <c r="P1640">
        <v>27</v>
      </c>
      <c r="Q1640" s="8">
        <f t="shared" si="129"/>
        <v>38.89</v>
      </c>
      <c r="R1640" t="b">
        <v>1</v>
      </c>
      <c r="S1640" t="s">
        <v>8281</v>
      </c>
      <c r="T1640" t="s">
        <v>8282</v>
      </c>
    </row>
    <row r="1641" spans="1:20" ht="42.8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9">
        <f t="shared" si="126"/>
        <v>40971.652372685188</v>
      </c>
      <c r="L1641">
        <v>1328197165</v>
      </c>
      <c r="M1641" s="9">
        <f t="shared" si="127"/>
        <v>40941.652372685188</v>
      </c>
      <c r="N1641" s="13">
        <f t="shared" si="128"/>
        <v>30</v>
      </c>
      <c r="O1641" t="b">
        <v>0</v>
      </c>
      <c r="P1641">
        <v>19</v>
      </c>
      <c r="Q1641" s="8">
        <f t="shared" si="129"/>
        <v>94.74</v>
      </c>
      <c r="R1641" t="b">
        <v>1</v>
      </c>
      <c r="S1641" t="s">
        <v>8281</v>
      </c>
      <c r="T1641" t="s">
        <v>8282</v>
      </c>
    </row>
    <row r="1642" spans="1:20" ht="42.8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9">
        <f t="shared" si="126"/>
        <v>40393.082638888889</v>
      </c>
      <c r="L1642">
        <v>1279603955</v>
      </c>
      <c r="M1642" s="9">
        <f t="shared" si="127"/>
        <v>40379.23096064815</v>
      </c>
      <c r="N1642" s="13">
        <f t="shared" si="128"/>
        <v>14</v>
      </c>
      <c r="O1642" t="b">
        <v>0</v>
      </c>
      <c r="P1642">
        <v>17</v>
      </c>
      <c r="Q1642" s="8">
        <f t="shared" si="129"/>
        <v>39.97</v>
      </c>
      <c r="R1642" t="b">
        <v>1</v>
      </c>
      <c r="S1642" t="s">
        <v>8281</v>
      </c>
      <c r="T1642" t="s">
        <v>8282</v>
      </c>
    </row>
    <row r="1643" spans="1:20" ht="28.55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9">
        <f t="shared" si="126"/>
        <v>41992.596574074079</v>
      </c>
      <c r="L1643">
        <v>1416406744</v>
      </c>
      <c r="M1643" s="9">
        <f t="shared" si="127"/>
        <v>41962.596574074079</v>
      </c>
      <c r="N1643" s="13">
        <f t="shared" si="128"/>
        <v>30</v>
      </c>
      <c r="O1643" t="b">
        <v>0</v>
      </c>
      <c r="P1643">
        <v>26</v>
      </c>
      <c r="Q1643" s="8">
        <f t="shared" si="129"/>
        <v>97.5</v>
      </c>
      <c r="R1643" t="b">
        <v>1</v>
      </c>
      <c r="S1643" t="s">
        <v>8281</v>
      </c>
      <c r="T1643" t="s">
        <v>8302</v>
      </c>
    </row>
    <row r="1644" spans="1:20" ht="42.8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9">
        <f t="shared" si="126"/>
        <v>40708.024618055555</v>
      </c>
      <c r="L1644">
        <v>1306283727</v>
      </c>
      <c r="M1644" s="9">
        <f t="shared" si="127"/>
        <v>40688.024618055555</v>
      </c>
      <c r="N1644" s="13">
        <f t="shared" si="128"/>
        <v>20</v>
      </c>
      <c r="O1644" t="b">
        <v>0</v>
      </c>
      <c r="P1644">
        <v>28</v>
      </c>
      <c r="Q1644" s="8">
        <f t="shared" si="129"/>
        <v>42.86</v>
      </c>
      <c r="R1644" t="b">
        <v>1</v>
      </c>
      <c r="S1644" t="s">
        <v>8281</v>
      </c>
      <c r="T1644" t="s">
        <v>8302</v>
      </c>
    </row>
    <row r="1645" spans="1:20" ht="28.55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9">
        <f t="shared" si="126"/>
        <v>41176.824212962965</v>
      </c>
      <c r="L1645">
        <v>1345924012</v>
      </c>
      <c r="M1645" s="9">
        <f t="shared" si="127"/>
        <v>41146.824212962965</v>
      </c>
      <c r="N1645" s="13">
        <f t="shared" si="128"/>
        <v>30</v>
      </c>
      <c r="O1645" t="b">
        <v>0</v>
      </c>
      <c r="P1645">
        <v>37</v>
      </c>
      <c r="Q1645" s="8">
        <f t="shared" si="129"/>
        <v>168.51</v>
      </c>
      <c r="R1645" t="b">
        <v>1</v>
      </c>
      <c r="S1645" t="s">
        <v>8281</v>
      </c>
      <c r="T1645" t="s">
        <v>8302</v>
      </c>
    </row>
    <row r="1646" spans="1:20" ht="42.8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9">
        <f t="shared" si="126"/>
        <v>41235.101388888892</v>
      </c>
      <c r="L1646">
        <v>1348363560</v>
      </c>
      <c r="M1646" s="9">
        <f t="shared" si="127"/>
        <v>41175.05972222222</v>
      </c>
      <c r="N1646" s="13">
        <f t="shared" si="128"/>
        <v>60</v>
      </c>
      <c r="O1646" t="b">
        <v>0</v>
      </c>
      <c r="P1646">
        <v>128</v>
      </c>
      <c r="Q1646" s="8">
        <f t="shared" si="129"/>
        <v>85.55</v>
      </c>
      <c r="R1646" t="b">
        <v>1</v>
      </c>
      <c r="S1646" t="s">
        <v>8281</v>
      </c>
      <c r="T1646" t="s">
        <v>8302</v>
      </c>
    </row>
    <row r="1647" spans="1:20" ht="42.8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9">
        <f t="shared" si="126"/>
        <v>41535.617361111108</v>
      </c>
      <c r="L1647">
        <v>1378306140</v>
      </c>
      <c r="M1647" s="9">
        <f t="shared" si="127"/>
        <v>41521.617361111108</v>
      </c>
      <c r="N1647" s="13">
        <f t="shared" si="128"/>
        <v>14</v>
      </c>
      <c r="O1647" t="b">
        <v>0</v>
      </c>
      <c r="P1647">
        <v>10</v>
      </c>
      <c r="Q1647" s="8">
        <f t="shared" si="129"/>
        <v>554</v>
      </c>
      <c r="R1647" t="b">
        <v>1</v>
      </c>
      <c r="S1647" t="s">
        <v>8281</v>
      </c>
      <c r="T1647" t="s">
        <v>8302</v>
      </c>
    </row>
    <row r="1648" spans="1:20" ht="57.1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9">
        <f t="shared" si="126"/>
        <v>41865.757638888892</v>
      </c>
      <c r="L1648">
        <v>1405248503</v>
      </c>
      <c r="M1648" s="9">
        <f t="shared" si="127"/>
        <v>41833.450266203705</v>
      </c>
      <c r="N1648" s="13">
        <f t="shared" si="128"/>
        <v>32</v>
      </c>
      <c r="O1648" t="b">
        <v>0</v>
      </c>
      <c r="P1648">
        <v>83</v>
      </c>
      <c r="Q1648" s="8">
        <f t="shared" si="129"/>
        <v>26.55</v>
      </c>
      <c r="R1648" t="b">
        <v>1</v>
      </c>
      <c r="S1648" t="s">
        <v>8281</v>
      </c>
      <c r="T1648" t="s">
        <v>8302</v>
      </c>
    </row>
    <row r="1649" spans="1:20" ht="42.8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9">
        <f t="shared" si="126"/>
        <v>41069.409456018519</v>
      </c>
      <c r="L1649">
        <v>1336643377</v>
      </c>
      <c r="M1649" s="9">
        <f t="shared" si="127"/>
        <v>41039.409456018519</v>
      </c>
      <c r="N1649" s="13">
        <f t="shared" si="128"/>
        <v>30</v>
      </c>
      <c r="O1649" t="b">
        <v>0</v>
      </c>
      <c r="P1649">
        <v>46</v>
      </c>
      <c r="Q1649" s="8">
        <f t="shared" si="129"/>
        <v>113.83</v>
      </c>
      <c r="R1649" t="b">
        <v>1</v>
      </c>
      <c r="S1649" t="s">
        <v>8281</v>
      </c>
      <c r="T1649" t="s">
        <v>8302</v>
      </c>
    </row>
    <row r="1650" spans="1:20" ht="42.8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9">
        <f t="shared" si="126"/>
        <v>40622.662986111114</v>
      </c>
      <c r="L1650">
        <v>1298048082</v>
      </c>
      <c r="M1650" s="9">
        <f t="shared" si="127"/>
        <v>40592.704652777778</v>
      </c>
      <c r="N1650" s="13">
        <f t="shared" si="128"/>
        <v>30</v>
      </c>
      <c r="O1650" t="b">
        <v>0</v>
      </c>
      <c r="P1650">
        <v>90</v>
      </c>
      <c r="Q1650" s="8">
        <f t="shared" si="129"/>
        <v>32.01</v>
      </c>
      <c r="R1650" t="b">
        <v>1</v>
      </c>
      <c r="S1650" t="s">
        <v>8281</v>
      </c>
      <c r="T1650" t="s">
        <v>8302</v>
      </c>
    </row>
    <row r="1651" spans="1:20" ht="42.8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9">
        <f t="shared" si="126"/>
        <v>41782.684664351851</v>
      </c>
      <c r="L1651">
        <v>1396974355</v>
      </c>
      <c r="M1651" s="9">
        <f t="shared" si="127"/>
        <v>41737.684664351851</v>
      </c>
      <c r="N1651" s="13">
        <f t="shared" si="128"/>
        <v>45</v>
      </c>
      <c r="O1651" t="b">
        <v>0</v>
      </c>
      <c r="P1651">
        <v>81</v>
      </c>
      <c r="Q1651" s="8">
        <f t="shared" si="129"/>
        <v>47.19</v>
      </c>
      <c r="R1651" t="b">
        <v>1</v>
      </c>
      <c r="S1651" t="s">
        <v>8281</v>
      </c>
      <c r="T1651" t="s">
        <v>8302</v>
      </c>
    </row>
    <row r="1652" spans="1:20" ht="42.8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9">
        <f t="shared" si="126"/>
        <v>41556.435613425929</v>
      </c>
      <c r="L1652">
        <v>1378722437</v>
      </c>
      <c r="M1652" s="9">
        <f t="shared" si="127"/>
        <v>41526.435613425929</v>
      </c>
      <c r="N1652" s="13">
        <f t="shared" si="128"/>
        <v>30</v>
      </c>
      <c r="O1652" t="b">
        <v>0</v>
      </c>
      <c r="P1652">
        <v>32</v>
      </c>
      <c r="Q1652" s="8">
        <f t="shared" si="129"/>
        <v>88.47</v>
      </c>
      <c r="R1652" t="b">
        <v>1</v>
      </c>
      <c r="S1652" t="s">
        <v>8281</v>
      </c>
      <c r="T1652" t="s">
        <v>8302</v>
      </c>
    </row>
    <row r="1653" spans="1:20" ht="42.8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9">
        <f t="shared" si="126"/>
        <v>40659.290972222225</v>
      </c>
      <c r="L1653">
        <v>1300916220</v>
      </c>
      <c r="M1653" s="9">
        <f t="shared" si="127"/>
        <v>40625.900694444441</v>
      </c>
      <c r="N1653" s="13">
        <f t="shared" si="128"/>
        <v>33</v>
      </c>
      <c r="O1653" t="b">
        <v>0</v>
      </c>
      <c r="P1653">
        <v>20</v>
      </c>
      <c r="Q1653" s="8">
        <f t="shared" si="129"/>
        <v>100.75</v>
      </c>
      <c r="R1653" t="b">
        <v>1</v>
      </c>
      <c r="S1653" t="s">
        <v>8281</v>
      </c>
      <c r="T1653" t="s">
        <v>8302</v>
      </c>
    </row>
    <row r="1654" spans="1:20" ht="42.8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9">
        <f t="shared" si="126"/>
        <v>41602.534641203703</v>
      </c>
      <c r="L1654">
        <v>1382701793</v>
      </c>
      <c r="M1654" s="9">
        <f t="shared" si="127"/>
        <v>41572.492974537039</v>
      </c>
      <c r="N1654" s="13">
        <f t="shared" si="128"/>
        <v>30</v>
      </c>
      <c r="O1654" t="b">
        <v>0</v>
      </c>
      <c r="P1654">
        <v>70</v>
      </c>
      <c r="Q1654" s="8">
        <f t="shared" si="129"/>
        <v>64.709999999999994</v>
      </c>
      <c r="R1654" t="b">
        <v>1</v>
      </c>
      <c r="S1654" t="s">
        <v>8281</v>
      </c>
      <c r="T1654" t="s">
        <v>8302</v>
      </c>
    </row>
    <row r="1655" spans="1:20" ht="42.8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9">
        <f t="shared" si="126"/>
        <v>40657.834444444445</v>
      </c>
      <c r="L1655">
        <v>1300996896</v>
      </c>
      <c r="M1655" s="9">
        <f t="shared" si="127"/>
        <v>40626.834444444445</v>
      </c>
      <c r="N1655" s="13">
        <f t="shared" si="128"/>
        <v>31</v>
      </c>
      <c r="O1655" t="b">
        <v>0</v>
      </c>
      <c r="P1655">
        <v>168</v>
      </c>
      <c r="Q1655" s="8">
        <f t="shared" si="129"/>
        <v>51.85</v>
      </c>
      <c r="R1655" t="b">
        <v>1</v>
      </c>
      <c r="S1655" t="s">
        <v>8281</v>
      </c>
      <c r="T1655" t="s">
        <v>8302</v>
      </c>
    </row>
    <row r="1656" spans="1:20" ht="42.8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9">
        <f t="shared" si="126"/>
        <v>41017.890740740739</v>
      </c>
      <c r="L1656">
        <v>1332192160</v>
      </c>
      <c r="M1656" s="9">
        <f t="shared" si="127"/>
        <v>40987.890740740739</v>
      </c>
      <c r="N1656" s="13">
        <f t="shared" si="128"/>
        <v>30</v>
      </c>
      <c r="O1656" t="b">
        <v>0</v>
      </c>
      <c r="P1656">
        <v>34</v>
      </c>
      <c r="Q1656" s="8">
        <f t="shared" si="129"/>
        <v>38.79</v>
      </c>
      <c r="R1656" t="b">
        <v>1</v>
      </c>
      <c r="S1656" t="s">
        <v>8281</v>
      </c>
      <c r="T1656" t="s">
        <v>8302</v>
      </c>
    </row>
    <row r="1657" spans="1:20" ht="28.5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9">
        <f t="shared" si="126"/>
        <v>41004.750231481477</v>
      </c>
      <c r="L1657">
        <v>1331060420</v>
      </c>
      <c r="M1657" s="9">
        <f t="shared" si="127"/>
        <v>40974.791898148149</v>
      </c>
      <c r="N1657" s="13">
        <f t="shared" si="128"/>
        <v>30</v>
      </c>
      <c r="O1657" t="b">
        <v>0</v>
      </c>
      <c r="P1657">
        <v>48</v>
      </c>
      <c r="Q1657" s="8">
        <f t="shared" si="129"/>
        <v>44.65</v>
      </c>
      <c r="R1657" t="b">
        <v>1</v>
      </c>
      <c r="S1657" t="s">
        <v>8281</v>
      </c>
      <c r="T1657" t="s">
        <v>8302</v>
      </c>
    </row>
    <row r="1658" spans="1:20" ht="57.1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9">
        <f t="shared" si="126"/>
        <v>41256.928842592592</v>
      </c>
      <c r="L1658">
        <v>1352845052</v>
      </c>
      <c r="M1658" s="9">
        <f t="shared" si="127"/>
        <v>41226.928842592592</v>
      </c>
      <c r="N1658" s="13">
        <f t="shared" si="128"/>
        <v>30</v>
      </c>
      <c r="O1658" t="b">
        <v>0</v>
      </c>
      <c r="P1658">
        <v>48</v>
      </c>
      <c r="Q1658" s="8">
        <f t="shared" si="129"/>
        <v>156.77000000000001</v>
      </c>
      <c r="R1658" t="b">
        <v>1</v>
      </c>
      <c r="S1658" t="s">
        <v>8281</v>
      </c>
      <c r="T1658" t="s">
        <v>8302</v>
      </c>
    </row>
    <row r="1659" spans="1:20" ht="57.1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9">
        <f t="shared" si="126"/>
        <v>41053.782037037039</v>
      </c>
      <c r="L1659">
        <v>1335293168</v>
      </c>
      <c r="M1659" s="9">
        <f t="shared" si="127"/>
        <v>41023.782037037039</v>
      </c>
      <c r="N1659" s="13">
        <f t="shared" si="128"/>
        <v>30</v>
      </c>
      <c r="O1659" t="b">
        <v>0</v>
      </c>
      <c r="P1659">
        <v>221</v>
      </c>
      <c r="Q1659" s="8">
        <f t="shared" si="129"/>
        <v>118.7</v>
      </c>
      <c r="R1659" t="b">
        <v>1</v>
      </c>
      <c r="S1659" t="s">
        <v>8281</v>
      </c>
      <c r="T1659" t="s">
        <v>8302</v>
      </c>
    </row>
    <row r="1660" spans="1:20" ht="42.8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9">
        <f t="shared" si="126"/>
        <v>41261.597222222219</v>
      </c>
      <c r="L1660">
        <v>1352524767</v>
      </c>
      <c r="M1660" s="9">
        <f t="shared" si="127"/>
        <v>41223.22184027778</v>
      </c>
      <c r="N1660" s="13">
        <f t="shared" si="128"/>
        <v>38</v>
      </c>
      <c r="O1660" t="b">
        <v>0</v>
      </c>
      <c r="P1660">
        <v>107</v>
      </c>
      <c r="Q1660" s="8">
        <f t="shared" si="129"/>
        <v>74.150000000000006</v>
      </c>
      <c r="R1660" t="b">
        <v>1</v>
      </c>
      <c r="S1660" t="s">
        <v>8281</v>
      </c>
      <c r="T1660" t="s">
        <v>8302</v>
      </c>
    </row>
    <row r="1661" spans="1:20" ht="42.8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9">
        <f t="shared" si="126"/>
        <v>41625.5</v>
      </c>
      <c r="L1661">
        <v>1384811721</v>
      </c>
      <c r="M1661" s="9">
        <f t="shared" si="127"/>
        <v>41596.913437499999</v>
      </c>
      <c r="N1661" s="13">
        <f t="shared" si="128"/>
        <v>29</v>
      </c>
      <c r="O1661" t="b">
        <v>0</v>
      </c>
      <c r="P1661">
        <v>45</v>
      </c>
      <c r="Q1661" s="8">
        <f t="shared" si="129"/>
        <v>12.53</v>
      </c>
      <c r="R1661" t="b">
        <v>1</v>
      </c>
      <c r="S1661" t="s">
        <v>8281</v>
      </c>
      <c r="T1661" t="s">
        <v>8302</v>
      </c>
    </row>
    <row r="1662" spans="1:20" ht="57.1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9">
        <f t="shared" si="126"/>
        <v>42490.915972222225</v>
      </c>
      <c r="L1662">
        <v>1459355950</v>
      </c>
      <c r="M1662" s="9">
        <f t="shared" si="127"/>
        <v>42459.693865740745</v>
      </c>
      <c r="N1662" s="13">
        <f t="shared" si="128"/>
        <v>31</v>
      </c>
      <c r="O1662" t="b">
        <v>0</v>
      </c>
      <c r="P1662">
        <v>36</v>
      </c>
      <c r="Q1662" s="8">
        <f t="shared" si="129"/>
        <v>27.86</v>
      </c>
      <c r="R1662" t="b">
        <v>1</v>
      </c>
      <c r="S1662" t="s">
        <v>8281</v>
      </c>
      <c r="T1662" t="s">
        <v>8302</v>
      </c>
    </row>
    <row r="1663" spans="1:20" ht="57.1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9">
        <f t="shared" si="126"/>
        <v>42386.875</v>
      </c>
      <c r="L1663">
        <v>1449359831</v>
      </c>
      <c r="M1663" s="9">
        <f t="shared" si="127"/>
        <v>42343.998043981483</v>
      </c>
      <c r="N1663" s="13">
        <f t="shared" si="128"/>
        <v>43</v>
      </c>
      <c r="O1663" t="b">
        <v>0</v>
      </c>
      <c r="P1663">
        <v>101</v>
      </c>
      <c r="Q1663" s="8">
        <f t="shared" si="129"/>
        <v>80.180000000000007</v>
      </c>
      <c r="R1663" t="b">
        <v>1</v>
      </c>
      <c r="S1663" t="s">
        <v>8281</v>
      </c>
      <c r="T1663" t="s">
        <v>8302</v>
      </c>
    </row>
    <row r="1664" spans="1:20" ht="42.8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9">
        <f t="shared" si="126"/>
        <v>40908.239999999998</v>
      </c>
      <c r="L1664">
        <v>1320122736</v>
      </c>
      <c r="M1664" s="9">
        <f t="shared" si="127"/>
        <v>40848.198333333334</v>
      </c>
      <c r="N1664" s="13">
        <f t="shared" si="128"/>
        <v>60</v>
      </c>
      <c r="O1664" t="b">
        <v>0</v>
      </c>
      <c r="P1664">
        <v>62</v>
      </c>
      <c r="Q1664" s="8">
        <f t="shared" si="129"/>
        <v>132.44</v>
      </c>
      <c r="R1664" t="b">
        <v>1</v>
      </c>
      <c r="S1664" t="s">
        <v>8281</v>
      </c>
      <c r="T1664" t="s">
        <v>8302</v>
      </c>
    </row>
    <row r="1665" spans="1:20" ht="42.8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9">
        <f t="shared" si="126"/>
        <v>42036.02207175926</v>
      </c>
      <c r="L1665">
        <v>1420158707</v>
      </c>
      <c r="M1665" s="9">
        <f t="shared" si="127"/>
        <v>42006.02207175926</v>
      </c>
      <c r="N1665" s="13">
        <f t="shared" si="128"/>
        <v>30</v>
      </c>
      <c r="O1665" t="b">
        <v>0</v>
      </c>
      <c r="P1665">
        <v>32</v>
      </c>
      <c r="Q1665" s="8">
        <f t="shared" si="129"/>
        <v>33.75</v>
      </c>
      <c r="R1665" t="b">
        <v>1</v>
      </c>
      <c r="S1665" t="s">
        <v>8281</v>
      </c>
      <c r="T1665" t="s">
        <v>8302</v>
      </c>
    </row>
    <row r="1666" spans="1:20" ht="42.8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>
        <f t="shared" ref="F1666:F1729" si="130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9">
        <f t="shared" si="126"/>
        <v>40984.165972222225</v>
      </c>
      <c r="L1666">
        <v>1328033818</v>
      </c>
      <c r="M1666" s="9">
        <f t="shared" si="127"/>
        <v>40939.761782407404</v>
      </c>
      <c r="N1666" s="13">
        <f t="shared" si="128"/>
        <v>44</v>
      </c>
      <c r="O1666" t="b">
        <v>0</v>
      </c>
      <c r="P1666">
        <v>89</v>
      </c>
      <c r="Q1666" s="8">
        <f t="shared" si="129"/>
        <v>34.380000000000003</v>
      </c>
      <c r="R1666" t="b">
        <v>1</v>
      </c>
      <c r="S1666" t="s">
        <v>8281</v>
      </c>
      <c r="T1666" t="s">
        <v>8302</v>
      </c>
    </row>
    <row r="1667" spans="1:20" ht="42.8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>
        <f t="shared" si="130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9">
        <f t="shared" ref="K1667:K1730" si="131">(((J1667/60)/60)/24)+DATE(1970,1,1)</f>
        <v>40596.125</v>
      </c>
      <c r="L1667">
        <v>1295624113</v>
      </c>
      <c r="M1667" s="9">
        <f t="shared" ref="M1667:M1730" si="132">(((L1667/60)/60)/24)+DATE(1970,1,1)</f>
        <v>40564.649456018517</v>
      </c>
      <c r="N1667" s="13">
        <f t="shared" ref="N1667:N1730" si="133">ROUND(K1667-M1667,0)</f>
        <v>31</v>
      </c>
      <c r="O1667" t="b">
        <v>0</v>
      </c>
      <c r="P1667">
        <v>93</v>
      </c>
      <c r="Q1667" s="8">
        <f t="shared" ref="Q1667:Q1730" si="134">IFERROR(ROUND(E1667/P1667,2),0)</f>
        <v>44.96</v>
      </c>
      <c r="R1667" t="b">
        <v>1</v>
      </c>
      <c r="S1667" t="s">
        <v>8281</v>
      </c>
      <c r="T1667" t="s">
        <v>8302</v>
      </c>
    </row>
    <row r="1668" spans="1:20" ht="42.8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9">
        <f t="shared" si="131"/>
        <v>41361.211493055554</v>
      </c>
      <c r="L1668">
        <v>1361858673</v>
      </c>
      <c r="M1668" s="9">
        <f t="shared" si="132"/>
        <v>41331.253159722226</v>
      </c>
      <c r="N1668" s="13">
        <f t="shared" si="133"/>
        <v>30</v>
      </c>
      <c r="O1668" t="b">
        <v>0</v>
      </c>
      <c r="P1668">
        <v>98</v>
      </c>
      <c r="Q1668" s="8">
        <f t="shared" si="134"/>
        <v>41.04</v>
      </c>
      <c r="R1668" t="b">
        <v>1</v>
      </c>
      <c r="S1668" t="s">
        <v>8281</v>
      </c>
      <c r="T1668" t="s">
        <v>8302</v>
      </c>
    </row>
    <row r="1669" spans="1:20" ht="42.8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9">
        <f t="shared" si="131"/>
        <v>41709.290972222225</v>
      </c>
      <c r="L1669">
        <v>1392169298</v>
      </c>
      <c r="M1669" s="9">
        <f t="shared" si="132"/>
        <v>41682.0705787037</v>
      </c>
      <c r="N1669" s="13">
        <f t="shared" si="133"/>
        <v>27</v>
      </c>
      <c r="O1669" t="b">
        <v>0</v>
      </c>
      <c r="P1669">
        <v>82</v>
      </c>
      <c r="Q1669" s="8">
        <f t="shared" si="134"/>
        <v>52.6</v>
      </c>
      <c r="R1669" t="b">
        <v>1</v>
      </c>
      <c r="S1669" t="s">
        <v>8281</v>
      </c>
      <c r="T1669" t="s">
        <v>8302</v>
      </c>
    </row>
    <row r="1670" spans="1:20" ht="42.8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9">
        <f t="shared" si="131"/>
        <v>40875.191423611112</v>
      </c>
      <c r="L1670">
        <v>1319859339</v>
      </c>
      <c r="M1670" s="9">
        <f t="shared" si="132"/>
        <v>40845.14975694444</v>
      </c>
      <c r="N1670" s="13">
        <f t="shared" si="133"/>
        <v>30</v>
      </c>
      <c r="O1670" t="b">
        <v>0</v>
      </c>
      <c r="P1670">
        <v>116</v>
      </c>
      <c r="Q1670" s="8">
        <f t="shared" si="134"/>
        <v>70.78</v>
      </c>
      <c r="R1670" t="b">
        <v>1</v>
      </c>
      <c r="S1670" t="s">
        <v>8281</v>
      </c>
      <c r="T1670" t="s">
        <v>8302</v>
      </c>
    </row>
    <row r="1671" spans="1:20" ht="57.1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9">
        <f t="shared" si="131"/>
        <v>42521.885138888887</v>
      </c>
      <c r="L1671">
        <v>1459545276</v>
      </c>
      <c r="M1671" s="9">
        <f t="shared" si="132"/>
        <v>42461.885138888887</v>
      </c>
      <c r="N1671" s="13">
        <f t="shared" si="133"/>
        <v>60</v>
      </c>
      <c r="O1671" t="b">
        <v>0</v>
      </c>
      <c r="P1671">
        <v>52</v>
      </c>
      <c r="Q1671" s="8">
        <f t="shared" si="134"/>
        <v>53.75</v>
      </c>
      <c r="R1671" t="b">
        <v>1</v>
      </c>
      <c r="S1671" t="s">
        <v>8281</v>
      </c>
      <c r="T1671" t="s">
        <v>8302</v>
      </c>
    </row>
    <row r="1672" spans="1:20" ht="57.1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9">
        <f t="shared" si="131"/>
        <v>40364.166666666664</v>
      </c>
      <c r="L1672">
        <v>1273961999</v>
      </c>
      <c r="M1672" s="9">
        <f t="shared" si="132"/>
        <v>40313.930543981485</v>
      </c>
      <c r="N1672" s="13">
        <f t="shared" si="133"/>
        <v>50</v>
      </c>
      <c r="O1672" t="b">
        <v>0</v>
      </c>
      <c r="P1672">
        <v>23</v>
      </c>
      <c r="Q1672" s="8">
        <f t="shared" si="134"/>
        <v>44.61</v>
      </c>
      <c r="R1672" t="b">
        <v>1</v>
      </c>
      <c r="S1672" t="s">
        <v>8281</v>
      </c>
      <c r="T1672" t="s">
        <v>8302</v>
      </c>
    </row>
    <row r="1673" spans="1:20" ht="28.55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9">
        <f t="shared" si="131"/>
        <v>42583.54414351852</v>
      </c>
      <c r="L1673">
        <v>1467464614</v>
      </c>
      <c r="M1673" s="9">
        <f t="shared" si="132"/>
        <v>42553.54414351852</v>
      </c>
      <c r="N1673" s="13">
        <f t="shared" si="133"/>
        <v>30</v>
      </c>
      <c r="O1673" t="b">
        <v>0</v>
      </c>
      <c r="P1673">
        <v>77</v>
      </c>
      <c r="Q1673" s="8">
        <f t="shared" si="134"/>
        <v>26.15</v>
      </c>
      <c r="R1673" t="b">
        <v>1</v>
      </c>
      <c r="S1673" t="s">
        <v>8281</v>
      </c>
      <c r="T1673" t="s">
        <v>8302</v>
      </c>
    </row>
    <row r="1674" spans="1:20" ht="42.8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9">
        <f t="shared" si="131"/>
        <v>41064.656597222223</v>
      </c>
      <c r="L1674">
        <v>1336232730</v>
      </c>
      <c r="M1674" s="9">
        <f t="shared" si="132"/>
        <v>41034.656597222223</v>
      </c>
      <c r="N1674" s="13">
        <f t="shared" si="133"/>
        <v>30</v>
      </c>
      <c r="O1674" t="b">
        <v>0</v>
      </c>
      <c r="P1674">
        <v>49</v>
      </c>
      <c r="Q1674" s="8">
        <f t="shared" si="134"/>
        <v>39.18</v>
      </c>
      <c r="R1674" t="b">
        <v>1</v>
      </c>
      <c r="S1674" t="s">
        <v>8281</v>
      </c>
      <c r="T1674" t="s">
        <v>8302</v>
      </c>
    </row>
    <row r="1675" spans="1:20" ht="42.8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9">
        <f t="shared" si="131"/>
        <v>42069.878379629634</v>
      </c>
      <c r="L1675">
        <v>1423083892</v>
      </c>
      <c r="M1675" s="9">
        <f t="shared" si="132"/>
        <v>42039.878379629634</v>
      </c>
      <c r="N1675" s="13">
        <f t="shared" si="133"/>
        <v>30</v>
      </c>
      <c r="O1675" t="b">
        <v>0</v>
      </c>
      <c r="P1675">
        <v>59</v>
      </c>
      <c r="Q1675" s="8">
        <f t="shared" si="134"/>
        <v>45.59</v>
      </c>
      <c r="R1675" t="b">
        <v>1</v>
      </c>
      <c r="S1675" t="s">
        <v>8281</v>
      </c>
      <c r="T1675" t="s">
        <v>8302</v>
      </c>
    </row>
    <row r="1676" spans="1:20" ht="42.8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9">
        <f t="shared" si="131"/>
        <v>42600.290972222225</v>
      </c>
      <c r="L1676">
        <v>1468852306</v>
      </c>
      <c r="M1676" s="9">
        <f t="shared" si="132"/>
        <v>42569.605393518519</v>
      </c>
      <c r="N1676" s="13">
        <f t="shared" si="133"/>
        <v>31</v>
      </c>
      <c r="O1676" t="b">
        <v>0</v>
      </c>
      <c r="P1676">
        <v>113</v>
      </c>
      <c r="Q1676" s="8">
        <f t="shared" si="134"/>
        <v>89.25</v>
      </c>
      <c r="R1676" t="b">
        <v>1</v>
      </c>
      <c r="S1676" t="s">
        <v>8281</v>
      </c>
      <c r="T1676" t="s">
        <v>8302</v>
      </c>
    </row>
    <row r="1677" spans="1:20" ht="28.55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9">
        <f t="shared" si="131"/>
        <v>40832.918749999997</v>
      </c>
      <c r="L1677">
        <v>1316194540</v>
      </c>
      <c r="M1677" s="9">
        <f t="shared" si="132"/>
        <v>40802.733101851853</v>
      </c>
      <c r="N1677" s="13">
        <f t="shared" si="133"/>
        <v>30</v>
      </c>
      <c r="O1677" t="b">
        <v>0</v>
      </c>
      <c r="P1677">
        <v>34</v>
      </c>
      <c r="Q1677" s="8">
        <f t="shared" si="134"/>
        <v>40.42</v>
      </c>
      <c r="R1677" t="b">
        <v>1</v>
      </c>
      <c r="S1677" t="s">
        <v>8281</v>
      </c>
      <c r="T1677" t="s">
        <v>8302</v>
      </c>
    </row>
    <row r="1678" spans="1:20" ht="28.5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9">
        <f t="shared" si="131"/>
        <v>41020.165972222225</v>
      </c>
      <c r="L1678">
        <v>1330968347</v>
      </c>
      <c r="M1678" s="9">
        <f t="shared" si="132"/>
        <v>40973.72623842593</v>
      </c>
      <c r="N1678" s="13">
        <f t="shared" si="133"/>
        <v>46</v>
      </c>
      <c r="O1678" t="b">
        <v>0</v>
      </c>
      <c r="P1678">
        <v>42</v>
      </c>
      <c r="Q1678" s="8">
        <f t="shared" si="134"/>
        <v>82.38</v>
      </c>
      <c r="R1678" t="b">
        <v>1</v>
      </c>
      <c r="S1678" t="s">
        <v>8281</v>
      </c>
      <c r="T1678" t="s">
        <v>8302</v>
      </c>
    </row>
    <row r="1679" spans="1:20" ht="42.8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9">
        <f t="shared" si="131"/>
        <v>42476.249305555553</v>
      </c>
      <c r="L1679">
        <v>1455615976</v>
      </c>
      <c r="M1679" s="9">
        <f t="shared" si="132"/>
        <v>42416.407129629632</v>
      </c>
      <c r="N1679" s="13">
        <f t="shared" si="133"/>
        <v>60</v>
      </c>
      <c r="O1679" t="b">
        <v>0</v>
      </c>
      <c r="P1679">
        <v>42</v>
      </c>
      <c r="Q1679" s="8">
        <f t="shared" si="134"/>
        <v>159.52000000000001</v>
      </c>
      <c r="R1679" t="b">
        <v>1</v>
      </c>
      <c r="S1679" t="s">
        <v>8281</v>
      </c>
      <c r="T1679" t="s">
        <v>8302</v>
      </c>
    </row>
    <row r="1680" spans="1:20" ht="42.8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9">
        <f t="shared" si="131"/>
        <v>41676.854988425926</v>
      </c>
      <c r="L1680">
        <v>1390509071</v>
      </c>
      <c r="M1680" s="9">
        <f t="shared" si="132"/>
        <v>41662.854988425926</v>
      </c>
      <c r="N1680" s="13">
        <f t="shared" si="133"/>
        <v>14</v>
      </c>
      <c r="O1680" t="b">
        <v>0</v>
      </c>
      <c r="P1680">
        <v>49</v>
      </c>
      <c r="Q1680" s="8">
        <f t="shared" si="134"/>
        <v>36.24</v>
      </c>
      <c r="R1680" t="b">
        <v>1</v>
      </c>
      <c r="S1680" t="s">
        <v>8281</v>
      </c>
      <c r="T1680" t="s">
        <v>8302</v>
      </c>
    </row>
    <row r="1681" spans="1:20" ht="57.1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9">
        <f t="shared" si="131"/>
        <v>40746.068807870368</v>
      </c>
      <c r="L1681">
        <v>1309311545</v>
      </c>
      <c r="M1681" s="9">
        <f t="shared" si="132"/>
        <v>40723.068807870368</v>
      </c>
      <c r="N1681" s="13">
        <f t="shared" si="133"/>
        <v>23</v>
      </c>
      <c r="O1681" t="b">
        <v>0</v>
      </c>
      <c r="P1681">
        <v>56</v>
      </c>
      <c r="Q1681" s="8">
        <f t="shared" si="134"/>
        <v>62.5</v>
      </c>
      <c r="R1681" t="b">
        <v>1</v>
      </c>
      <c r="S1681" t="s">
        <v>8281</v>
      </c>
      <c r="T1681" t="s">
        <v>8302</v>
      </c>
    </row>
    <row r="1682" spans="1:20" ht="28.55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9">
        <f t="shared" si="131"/>
        <v>41832.757719907408</v>
      </c>
      <c r="L1682">
        <v>1402596667</v>
      </c>
      <c r="M1682" s="9">
        <f t="shared" si="132"/>
        <v>41802.757719907408</v>
      </c>
      <c r="N1682" s="13">
        <f t="shared" si="133"/>
        <v>30</v>
      </c>
      <c r="O1682" t="b">
        <v>0</v>
      </c>
      <c r="P1682">
        <v>25</v>
      </c>
      <c r="Q1682" s="8">
        <f t="shared" si="134"/>
        <v>47</v>
      </c>
      <c r="R1682" t="b">
        <v>1</v>
      </c>
      <c r="S1682" t="s">
        <v>8281</v>
      </c>
      <c r="T1682" t="s">
        <v>8302</v>
      </c>
    </row>
    <row r="1683" spans="1:20" ht="57.1" hidden="1" x14ac:dyDescent="0.25">
      <c r="A1683">
        <v>1681</v>
      </c>
      <c r="B1683" s="3" t="s">
        <v>1682</v>
      </c>
      <c r="C1683" s="3" t="s">
        <v>5791</v>
      </c>
      <c r="D1683" s="6">
        <v>300000</v>
      </c>
      <c r="E1683" s="8">
        <v>0</v>
      </c>
      <c r="F1683">
        <f t="shared" si="130"/>
        <v>0</v>
      </c>
      <c r="G1683" t="s">
        <v>8221</v>
      </c>
      <c r="H1683" t="s">
        <v>8223</v>
      </c>
      <c r="I1683" t="s">
        <v>8245</v>
      </c>
      <c r="J1683">
        <v>1490752800</v>
      </c>
      <c r="K1683" s="9">
        <f t="shared" si="131"/>
        <v>42823.083333333328</v>
      </c>
      <c r="L1683">
        <v>1486522484</v>
      </c>
      <c r="M1683" s="9">
        <f t="shared" si="132"/>
        <v>42774.121342592596</v>
      </c>
      <c r="N1683" s="13">
        <f t="shared" si="133"/>
        <v>49</v>
      </c>
      <c r="O1683" t="b">
        <v>0</v>
      </c>
      <c r="P1683">
        <v>884</v>
      </c>
      <c r="Q1683" s="8">
        <f t="shared" si="134"/>
        <v>0</v>
      </c>
      <c r="R1683" t="b">
        <v>0</v>
      </c>
      <c r="S1683" t="s">
        <v>8281</v>
      </c>
      <c r="T1683" t="s">
        <v>8303</v>
      </c>
    </row>
    <row r="1684" spans="1:20" ht="42.8" hidden="1" x14ac:dyDescent="0.25">
      <c r="A1684">
        <v>1682</v>
      </c>
      <c r="B1684" s="3" t="s">
        <v>1683</v>
      </c>
      <c r="C1684" s="3" t="s">
        <v>5792</v>
      </c>
      <c r="D1684" s="6">
        <v>500</v>
      </c>
      <c r="E1684" s="8">
        <v>639</v>
      </c>
      <c r="F1684">
        <f t="shared" si="130"/>
        <v>128</v>
      </c>
      <c r="G1684" t="s">
        <v>8221</v>
      </c>
      <c r="H1684" t="s">
        <v>8223</v>
      </c>
      <c r="I1684" t="s">
        <v>8245</v>
      </c>
      <c r="J1684">
        <v>1492142860</v>
      </c>
      <c r="K1684" s="9">
        <f t="shared" si="131"/>
        <v>42839.171990740739</v>
      </c>
      <c r="L1684">
        <v>1486962460</v>
      </c>
      <c r="M1684" s="9">
        <f t="shared" si="132"/>
        <v>42779.21365740741</v>
      </c>
      <c r="N1684" s="13">
        <f t="shared" si="133"/>
        <v>60</v>
      </c>
      <c r="O1684" t="b">
        <v>0</v>
      </c>
      <c r="P1684">
        <v>0</v>
      </c>
      <c r="Q1684" s="8">
        <f t="shared" si="134"/>
        <v>0</v>
      </c>
      <c r="R1684" t="b">
        <v>0</v>
      </c>
      <c r="S1684" t="s">
        <v>8281</v>
      </c>
      <c r="T1684" t="s">
        <v>8303</v>
      </c>
    </row>
    <row r="1685" spans="1:20" ht="42.8" hidden="1" x14ac:dyDescent="0.25">
      <c r="A1685">
        <v>1683</v>
      </c>
      <c r="B1685" s="3" t="s">
        <v>1684</v>
      </c>
      <c r="C1685" s="3" t="s">
        <v>5793</v>
      </c>
      <c r="D1685" s="6">
        <v>10000</v>
      </c>
      <c r="E1685" s="8">
        <v>96</v>
      </c>
      <c r="F1685">
        <f t="shared" si="130"/>
        <v>1</v>
      </c>
      <c r="G1685" t="s">
        <v>8221</v>
      </c>
      <c r="H1685" t="s">
        <v>8229</v>
      </c>
      <c r="I1685" t="s">
        <v>8248</v>
      </c>
      <c r="J1685">
        <v>1491590738</v>
      </c>
      <c r="K1685" s="9">
        <f t="shared" si="131"/>
        <v>42832.781689814816</v>
      </c>
      <c r="L1685">
        <v>1489517138</v>
      </c>
      <c r="M1685" s="9">
        <f t="shared" si="132"/>
        <v>42808.781689814816</v>
      </c>
      <c r="N1685" s="13">
        <f t="shared" si="133"/>
        <v>24</v>
      </c>
      <c r="O1685" t="b">
        <v>0</v>
      </c>
      <c r="P1685">
        <v>10</v>
      </c>
      <c r="Q1685" s="8">
        <f t="shared" si="134"/>
        <v>9.6</v>
      </c>
      <c r="R1685" t="b">
        <v>0</v>
      </c>
      <c r="S1685" t="s">
        <v>8281</v>
      </c>
      <c r="T1685" t="s">
        <v>8303</v>
      </c>
    </row>
    <row r="1686" spans="1:20" ht="28.55" hidden="1" x14ac:dyDescent="0.25">
      <c r="A1686">
        <v>1684</v>
      </c>
      <c r="B1686" s="3" t="s">
        <v>1685</v>
      </c>
      <c r="C1686" s="3" t="s">
        <v>5794</v>
      </c>
      <c r="D1686" s="6">
        <v>50000</v>
      </c>
      <c r="E1686" s="8">
        <v>2700</v>
      </c>
      <c r="F1686">
        <f t="shared" si="130"/>
        <v>5</v>
      </c>
      <c r="G1686" t="s">
        <v>8221</v>
      </c>
      <c r="H1686" t="s">
        <v>8223</v>
      </c>
      <c r="I1686" t="s">
        <v>8245</v>
      </c>
      <c r="J1686">
        <v>1489775641</v>
      </c>
      <c r="K1686" s="9">
        <f t="shared" si="131"/>
        <v>42811.773622685185</v>
      </c>
      <c r="L1686">
        <v>1487360041</v>
      </c>
      <c r="M1686" s="9">
        <f t="shared" si="132"/>
        <v>42783.815289351856</v>
      </c>
      <c r="N1686" s="13">
        <f t="shared" si="133"/>
        <v>28</v>
      </c>
      <c r="O1686" t="b">
        <v>0</v>
      </c>
      <c r="P1686">
        <v>101</v>
      </c>
      <c r="Q1686" s="8">
        <f t="shared" si="134"/>
        <v>26.73</v>
      </c>
      <c r="R1686" t="b">
        <v>0</v>
      </c>
      <c r="S1686" t="s">
        <v>8281</v>
      </c>
      <c r="T1686" t="s">
        <v>8303</v>
      </c>
    </row>
    <row r="1687" spans="1:20" ht="42.8" hidden="1" x14ac:dyDescent="0.25">
      <c r="A1687">
        <v>1685</v>
      </c>
      <c r="B1687" s="3" t="s">
        <v>1686</v>
      </c>
      <c r="C1687" s="3" t="s">
        <v>5795</v>
      </c>
      <c r="D1687" s="6">
        <v>5000</v>
      </c>
      <c r="E1687" s="8">
        <v>2390</v>
      </c>
      <c r="F1687">
        <f t="shared" si="130"/>
        <v>48</v>
      </c>
      <c r="G1687" t="s">
        <v>8221</v>
      </c>
      <c r="H1687" t="s">
        <v>8223</v>
      </c>
      <c r="I1687" t="s">
        <v>8245</v>
      </c>
      <c r="J1687">
        <v>1490331623</v>
      </c>
      <c r="K1687" s="9">
        <f t="shared" si="131"/>
        <v>42818.208599537036</v>
      </c>
      <c r="L1687">
        <v>1487743223</v>
      </c>
      <c r="M1687" s="9">
        <f t="shared" si="132"/>
        <v>42788.2502662037</v>
      </c>
      <c r="N1687" s="13">
        <f t="shared" si="133"/>
        <v>30</v>
      </c>
      <c r="O1687" t="b">
        <v>0</v>
      </c>
      <c r="P1687">
        <v>15</v>
      </c>
      <c r="Q1687" s="8">
        <f t="shared" si="134"/>
        <v>159.33000000000001</v>
      </c>
      <c r="R1687" t="b">
        <v>0</v>
      </c>
      <c r="S1687" t="s">
        <v>8281</v>
      </c>
      <c r="T1687" t="s">
        <v>8303</v>
      </c>
    </row>
    <row r="1688" spans="1:20" ht="42.8" hidden="1" x14ac:dyDescent="0.25">
      <c r="A1688">
        <v>1686</v>
      </c>
      <c r="B1688" s="3" t="s">
        <v>1687</v>
      </c>
      <c r="C1688" s="3" t="s">
        <v>5796</v>
      </c>
      <c r="D1688" s="6">
        <v>1000</v>
      </c>
      <c r="E1688" s="8">
        <v>225</v>
      </c>
      <c r="F1688">
        <f t="shared" si="130"/>
        <v>23</v>
      </c>
      <c r="G1688" t="s">
        <v>8221</v>
      </c>
      <c r="H1688" t="s">
        <v>8228</v>
      </c>
      <c r="I1688" t="s">
        <v>8250</v>
      </c>
      <c r="J1688">
        <v>1493320519</v>
      </c>
      <c r="K1688" s="9">
        <f t="shared" si="131"/>
        <v>42852.802303240736</v>
      </c>
      <c r="L1688">
        <v>1488140119</v>
      </c>
      <c r="M1688" s="9">
        <f t="shared" si="132"/>
        <v>42792.843969907408</v>
      </c>
      <c r="N1688" s="13">
        <f t="shared" si="133"/>
        <v>60</v>
      </c>
      <c r="O1688" t="b">
        <v>0</v>
      </c>
      <c r="P1688">
        <v>1</v>
      </c>
      <c r="Q1688" s="8">
        <f t="shared" si="134"/>
        <v>225</v>
      </c>
      <c r="R1688" t="b">
        <v>0</v>
      </c>
      <c r="S1688" t="s">
        <v>8281</v>
      </c>
      <c r="T1688" t="s">
        <v>8303</v>
      </c>
    </row>
    <row r="1689" spans="1:20" ht="42.8" hidden="1" x14ac:dyDescent="0.25">
      <c r="A1689">
        <v>1687</v>
      </c>
      <c r="B1689" s="3" t="s">
        <v>1688</v>
      </c>
      <c r="C1689" s="3" t="s">
        <v>5797</v>
      </c>
      <c r="D1689" s="6">
        <v>19000</v>
      </c>
      <c r="E1689" s="8">
        <v>1145</v>
      </c>
      <c r="F1689">
        <f t="shared" si="130"/>
        <v>6</v>
      </c>
      <c r="G1689" t="s">
        <v>8221</v>
      </c>
      <c r="H1689" t="s">
        <v>8223</v>
      </c>
      <c r="I1689" t="s">
        <v>8245</v>
      </c>
      <c r="J1689">
        <v>1491855300</v>
      </c>
      <c r="K1689" s="9">
        <f t="shared" si="131"/>
        <v>42835.84375</v>
      </c>
      <c r="L1689">
        <v>1488935245</v>
      </c>
      <c r="M1689" s="9">
        <f t="shared" si="132"/>
        <v>42802.046817129631</v>
      </c>
      <c r="N1689" s="13">
        <f t="shared" si="133"/>
        <v>34</v>
      </c>
      <c r="O1689" t="b">
        <v>0</v>
      </c>
      <c r="P1689">
        <v>39</v>
      </c>
      <c r="Q1689" s="8">
        <f t="shared" si="134"/>
        <v>29.36</v>
      </c>
      <c r="R1689" t="b">
        <v>0</v>
      </c>
      <c r="S1689" t="s">
        <v>8281</v>
      </c>
      <c r="T1689" t="s">
        <v>8303</v>
      </c>
    </row>
    <row r="1690" spans="1:20" ht="57.1" hidden="1" x14ac:dyDescent="0.25">
      <c r="A1690">
        <v>1688</v>
      </c>
      <c r="B1690" s="3" t="s">
        <v>1689</v>
      </c>
      <c r="C1690" s="3" t="s">
        <v>5798</v>
      </c>
      <c r="D1690" s="6">
        <v>12000</v>
      </c>
      <c r="E1690" s="8">
        <v>1405</v>
      </c>
      <c r="F1690">
        <f t="shared" si="130"/>
        <v>12</v>
      </c>
      <c r="G1690" t="s">
        <v>8221</v>
      </c>
      <c r="H1690" t="s">
        <v>8223</v>
      </c>
      <c r="I1690" t="s">
        <v>8245</v>
      </c>
      <c r="J1690">
        <v>1491738594</v>
      </c>
      <c r="K1690" s="9">
        <f t="shared" si="131"/>
        <v>42834.492986111116</v>
      </c>
      <c r="L1690">
        <v>1489150194</v>
      </c>
      <c r="M1690" s="9">
        <f t="shared" si="132"/>
        <v>42804.534652777773</v>
      </c>
      <c r="N1690" s="13">
        <f t="shared" si="133"/>
        <v>30</v>
      </c>
      <c r="O1690" t="b">
        <v>0</v>
      </c>
      <c r="P1690">
        <v>7</v>
      </c>
      <c r="Q1690" s="8">
        <f t="shared" si="134"/>
        <v>200.71</v>
      </c>
      <c r="R1690" t="b">
        <v>0</v>
      </c>
      <c r="S1690" t="s">
        <v>8281</v>
      </c>
      <c r="T1690" t="s">
        <v>8303</v>
      </c>
    </row>
    <row r="1691" spans="1:20" ht="28.55" hidden="1" x14ac:dyDescent="0.25">
      <c r="A1691">
        <v>1689</v>
      </c>
      <c r="B1691" s="3" t="s">
        <v>1690</v>
      </c>
      <c r="C1691" s="3" t="s">
        <v>5799</v>
      </c>
      <c r="D1691" s="6">
        <v>15000</v>
      </c>
      <c r="E1691" s="8">
        <v>108</v>
      </c>
      <c r="F1691">
        <f t="shared" si="130"/>
        <v>1</v>
      </c>
      <c r="G1691" t="s">
        <v>8221</v>
      </c>
      <c r="H1691" t="s">
        <v>8223</v>
      </c>
      <c r="I1691" t="s">
        <v>8245</v>
      </c>
      <c r="J1691">
        <v>1489700230</v>
      </c>
      <c r="K1691" s="9">
        <f t="shared" si="131"/>
        <v>42810.900810185187</v>
      </c>
      <c r="L1691">
        <v>1487111830</v>
      </c>
      <c r="M1691" s="9">
        <f t="shared" si="132"/>
        <v>42780.942476851851</v>
      </c>
      <c r="N1691" s="13">
        <f t="shared" si="133"/>
        <v>30</v>
      </c>
      <c r="O1691" t="b">
        <v>0</v>
      </c>
      <c r="P1691">
        <v>14</v>
      </c>
      <c r="Q1691" s="8">
        <f t="shared" si="134"/>
        <v>7.71</v>
      </c>
      <c r="R1691" t="b">
        <v>0</v>
      </c>
      <c r="S1691" t="s">
        <v>8281</v>
      </c>
      <c r="T1691" t="s">
        <v>8303</v>
      </c>
    </row>
    <row r="1692" spans="1:20" ht="42.8" hidden="1" x14ac:dyDescent="0.25">
      <c r="A1692">
        <v>1690</v>
      </c>
      <c r="B1692" s="3" t="s">
        <v>1691</v>
      </c>
      <c r="C1692" s="3" t="s">
        <v>5800</v>
      </c>
      <c r="D1692" s="6">
        <v>7500</v>
      </c>
      <c r="E1692" s="8">
        <v>1555</v>
      </c>
      <c r="F1692">
        <f t="shared" si="130"/>
        <v>21</v>
      </c>
      <c r="G1692" t="s">
        <v>8221</v>
      </c>
      <c r="H1692" t="s">
        <v>8223</v>
      </c>
      <c r="I1692" t="s">
        <v>8245</v>
      </c>
      <c r="J1692">
        <v>1491470442</v>
      </c>
      <c r="K1692" s="9">
        <f t="shared" si="131"/>
        <v>42831.389374999999</v>
      </c>
      <c r="L1692">
        <v>1488882042</v>
      </c>
      <c r="M1692" s="9">
        <f t="shared" si="132"/>
        <v>42801.43104166667</v>
      </c>
      <c r="N1692" s="13">
        <f t="shared" si="133"/>
        <v>30</v>
      </c>
      <c r="O1692" t="b">
        <v>0</v>
      </c>
      <c r="P1692">
        <v>11</v>
      </c>
      <c r="Q1692" s="8">
        <f t="shared" si="134"/>
        <v>141.36000000000001</v>
      </c>
      <c r="R1692" t="b">
        <v>0</v>
      </c>
      <c r="S1692" t="s">
        <v>8281</v>
      </c>
      <c r="T1692" t="s">
        <v>8303</v>
      </c>
    </row>
    <row r="1693" spans="1:20" ht="42.8" hidden="1" x14ac:dyDescent="0.25">
      <c r="A1693">
        <v>1691</v>
      </c>
      <c r="B1693" s="3" t="s">
        <v>1692</v>
      </c>
      <c r="C1693" s="3" t="s">
        <v>5801</v>
      </c>
      <c r="D1693" s="6">
        <v>50000</v>
      </c>
      <c r="E1693" s="8">
        <v>5250</v>
      </c>
      <c r="F1693">
        <f t="shared" si="130"/>
        <v>11</v>
      </c>
      <c r="G1693" t="s">
        <v>8221</v>
      </c>
      <c r="H1693" t="s">
        <v>8223</v>
      </c>
      <c r="I1693" t="s">
        <v>8245</v>
      </c>
      <c r="J1693">
        <v>1491181200</v>
      </c>
      <c r="K1693" s="9">
        <f t="shared" si="131"/>
        <v>42828.041666666672</v>
      </c>
      <c r="L1693">
        <v>1488387008</v>
      </c>
      <c r="M1693" s="9">
        <f t="shared" si="132"/>
        <v>42795.701481481476</v>
      </c>
      <c r="N1693" s="13">
        <f t="shared" si="133"/>
        <v>32</v>
      </c>
      <c r="O1693" t="b">
        <v>0</v>
      </c>
      <c r="P1693">
        <v>38</v>
      </c>
      <c r="Q1693" s="8">
        <f t="shared" si="134"/>
        <v>138.16</v>
      </c>
      <c r="R1693" t="b">
        <v>0</v>
      </c>
      <c r="S1693" t="s">
        <v>8281</v>
      </c>
      <c r="T1693" t="s">
        <v>8303</v>
      </c>
    </row>
    <row r="1694" spans="1:20" ht="42.8" hidden="1" x14ac:dyDescent="0.25">
      <c r="A1694">
        <v>1692</v>
      </c>
      <c r="B1694" s="3" t="s">
        <v>1693</v>
      </c>
      <c r="C1694" s="3" t="s">
        <v>5802</v>
      </c>
      <c r="D1694" s="6">
        <v>12500</v>
      </c>
      <c r="E1694" s="8">
        <v>2526</v>
      </c>
      <c r="F1694">
        <f t="shared" si="130"/>
        <v>20</v>
      </c>
      <c r="G1694" t="s">
        <v>8221</v>
      </c>
      <c r="H1694" t="s">
        <v>8223</v>
      </c>
      <c r="I1694" t="s">
        <v>8245</v>
      </c>
      <c r="J1694">
        <v>1490572740</v>
      </c>
      <c r="K1694" s="9">
        <f t="shared" si="131"/>
        <v>42820.999305555553</v>
      </c>
      <c r="L1694">
        <v>1487734667</v>
      </c>
      <c r="M1694" s="9">
        <f t="shared" si="132"/>
        <v>42788.151238425926</v>
      </c>
      <c r="N1694" s="13">
        <f t="shared" si="133"/>
        <v>33</v>
      </c>
      <c r="O1694" t="b">
        <v>0</v>
      </c>
      <c r="P1694">
        <v>15</v>
      </c>
      <c r="Q1694" s="8">
        <f t="shared" si="134"/>
        <v>168.4</v>
      </c>
      <c r="R1694" t="b">
        <v>0</v>
      </c>
      <c r="S1694" t="s">
        <v>8281</v>
      </c>
      <c r="T1694" t="s">
        <v>8303</v>
      </c>
    </row>
    <row r="1695" spans="1:20" ht="57.1" hidden="1" x14ac:dyDescent="0.25">
      <c r="A1695">
        <v>1693</v>
      </c>
      <c r="B1695" s="3" t="s">
        <v>1694</v>
      </c>
      <c r="C1695" s="3" t="s">
        <v>5803</v>
      </c>
      <c r="D1695" s="6">
        <v>5000</v>
      </c>
      <c r="E1695" s="8">
        <v>18</v>
      </c>
      <c r="F1695">
        <f t="shared" si="130"/>
        <v>0</v>
      </c>
      <c r="G1695" t="s">
        <v>8221</v>
      </c>
      <c r="H1695" t="s">
        <v>8224</v>
      </c>
      <c r="I1695" t="s">
        <v>8246</v>
      </c>
      <c r="J1695">
        <v>1491768000</v>
      </c>
      <c r="K1695" s="9">
        <f t="shared" si="131"/>
        <v>42834.833333333328</v>
      </c>
      <c r="L1695">
        <v>1489097112</v>
      </c>
      <c r="M1695" s="9">
        <f t="shared" si="132"/>
        <v>42803.920277777783</v>
      </c>
      <c r="N1695" s="13">
        <f t="shared" si="133"/>
        <v>31</v>
      </c>
      <c r="O1695" t="b">
        <v>0</v>
      </c>
      <c r="P1695">
        <v>8</v>
      </c>
      <c r="Q1695" s="8">
        <f t="shared" si="134"/>
        <v>2.25</v>
      </c>
      <c r="R1695" t="b">
        <v>0</v>
      </c>
      <c r="S1695" t="s">
        <v>8281</v>
      </c>
      <c r="T1695" t="s">
        <v>8303</v>
      </c>
    </row>
    <row r="1696" spans="1:20" ht="42.8" hidden="1" x14ac:dyDescent="0.25">
      <c r="A1696">
        <v>1694</v>
      </c>
      <c r="B1696" s="3" t="s">
        <v>1695</v>
      </c>
      <c r="C1696" s="3" t="s">
        <v>5804</v>
      </c>
      <c r="D1696" s="6">
        <v>700</v>
      </c>
      <c r="E1696" s="8">
        <v>0</v>
      </c>
      <c r="F1696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9">
        <f t="shared" si="131"/>
        <v>42821.191666666666</v>
      </c>
      <c r="L1696">
        <v>1488038674</v>
      </c>
      <c r="M1696" s="9">
        <f t="shared" si="132"/>
        <v>42791.669837962967</v>
      </c>
      <c r="N1696" s="13">
        <f t="shared" si="133"/>
        <v>30</v>
      </c>
      <c r="O1696" t="b">
        <v>0</v>
      </c>
      <c r="P1696">
        <v>1</v>
      </c>
      <c r="Q1696" s="8">
        <f t="shared" si="134"/>
        <v>0</v>
      </c>
      <c r="R1696" t="b">
        <v>0</v>
      </c>
      <c r="S1696" t="s">
        <v>8281</v>
      </c>
      <c r="T1696" t="s">
        <v>8303</v>
      </c>
    </row>
    <row r="1697" spans="1:20" ht="57.1" hidden="1" x14ac:dyDescent="0.25">
      <c r="A1697">
        <v>1695</v>
      </c>
      <c r="B1697" s="3" t="s">
        <v>1696</v>
      </c>
      <c r="C1697" s="3" t="s">
        <v>5805</v>
      </c>
      <c r="D1697" s="6">
        <v>10000</v>
      </c>
      <c r="E1697" s="8">
        <v>3125</v>
      </c>
      <c r="F1697">
        <f t="shared" si="130"/>
        <v>31</v>
      </c>
      <c r="G1697" t="s">
        <v>8221</v>
      </c>
      <c r="H1697" t="s">
        <v>8223</v>
      </c>
      <c r="I1697" t="s">
        <v>8245</v>
      </c>
      <c r="J1697">
        <v>1491786000</v>
      </c>
      <c r="K1697" s="9">
        <f t="shared" si="131"/>
        <v>42835.041666666672</v>
      </c>
      <c r="L1697">
        <v>1488847514</v>
      </c>
      <c r="M1697" s="9">
        <f t="shared" si="132"/>
        <v>42801.031412037039</v>
      </c>
      <c r="N1697" s="13">
        <f t="shared" si="133"/>
        <v>34</v>
      </c>
      <c r="O1697" t="b">
        <v>0</v>
      </c>
      <c r="P1697">
        <v>23</v>
      </c>
      <c r="Q1697" s="8">
        <f t="shared" si="134"/>
        <v>135.87</v>
      </c>
      <c r="R1697" t="b">
        <v>0</v>
      </c>
      <c r="S1697" t="s">
        <v>8281</v>
      </c>
      <c r="T1697" t="s">
        <v>8303</v>
      </c>
    </row>
    <row r="1698" spans="1:20" ht="57.1" hidden="1" x14ac:dyDescent="0.25">
      <c r="A1698">
        <v>1696</v>
      </c>
      <c r="B1698" s="3" t="s">
        <v>1697</v>
      </c>
      <c r="C1698" s="3" t="s">
        <v>5806</v>
      </c>
      <c r="D1698" s="6">
        <v>500</v>
      </c>
      <c r="E1698" s="8">
        <v>540</v>
      </c>
      <c r="F1698">
        <f t="shared" si="130"/>
        <v>108</v>
      </c>
      <c r="G1698" t="s">
        <v>8221</v>
      </c>
      <c r="H1698" t="s">
        <v>8223</v>
      </c>
      <c r="I1698" t="s">
        <v>8245</v>
      </c>
      <c r="J1698">
        <v>1491007211</v>
      </c>
      <c r="K1698" s="9">
        <f t="shared" si="131"/>
        <v>42826.027905092589</v>
      </c>
      <c r="L1698">
        <v>1488418811</v>
      </c>
      <c r="M1698" s="9">
        <f t="shared" si="132"/>
        <v>42796.069571759261</v>
      </c>
      <c r="N1698" s="13">
        <f t="shared" si="133"/>
        <v>30</v>
      </c>
      <c r="O1698" t="b">
        <v>0</v>
      </c>
      <c r="P1698">
        <v>0</v>
      </c>
      <c r="Q1698" s="8">
        <f t="shared" si="134"/>
        <v>0</v>
      </c>
      <c r="R1698" t="b">
        <v>0</v>
      </c>
      <c r="S1698" t="s">
        <v>8281</v>
      </c>
      <c r="T1698" t="s">
        <v>8303</v>
      </c>
    </row>
    <row r="1699" spans="1:20" ht="42.8" hidden="1" x14ac:dyDescent="0.25">
      <c r="A1699">
        <v>1697</v>
      </c>
      <c r="B1699" s="3" t="s">
        <v>1698</v>
      </c>
      <c r="C1699" s="3" t="s">
        <v>5807</v>
      </c>
      <c r="D1699" s="6">
        <v>15000</v>
      </c>
      <c r="E1699" s="8">
        <v>16291</v>
      </c>
      <c r="F1699">
        <f t="shared" si="130"/>
        <v>109</v>
      </c>
      <c r="G1699" t="s">
        <v>8221</v>
      </c>
      <c r="H1699" t="s">
        <v>8223</v>
      </c>
      <c r="I1699" t="s">
        <v>8245</v>
      </c>
      <c r="J1699">
        <v>1491781648</v>
      </c>
      <c r="K1699" s="9">
        <f t="shared" si="131"/>
        <v>42834.991296296299</v>
      </c>
      <c r="L1699">
        <v>1489193248</v>
      </c>
      <c r="M1699" s="9">
        <f t="shared" si="132"/>
        <v>42805.032962962956</v>
      </c>
      <c r="N1699" s="13">
        <f t="shared" si="133"/>
        <v>30</v>
      </c>
      <c r="O1699" t="b">
        <v>0</v>
      </c>
      <c r="P1699">
        <v>22</v>
      </c>
      <c r="Q1699" s="8">
        <f t="shared" si="134"/>
        <v>740.5</v>
      </c>
      <c r="R1699" t="b">
        <v>0</v>
      </c>
      <c r="S1699" t="s">
        <v>8281</v>
      </c>
      <c r="T1699" t="s">
        <v>8303</v>
      </c>
    </row>
    <row r="1700" spans="1:20" ht="71.349999999999994" hidden="1" x14ac:dyDescent="0.25">
      <c r="A1700">
        <v>1698</v>
      </c>
      <c r="B1700" s="3" t="s">
        <v>1699</v>
      </c>
      <c r="C1700" s="3" t="s">
        <v>5808</v>
      </c>
      <c r="D1700" s="6">
        <v>500</v>
      </c>
      <c r="E1700" s="8">
        <v>258</v>
      </c>
      <c r="F1700">
        <f t="shared" si="130"/>
        <v>52</v>
      </c>
      <c r="G1700" t="s">
        <v>8221</v>
      </c>
      <c r="H1700" t="s">
        <v>8223</v>
      </c>
      <c r="I1700" t="s">
        <v>8245</v>
      </c>
      <c r="J1700">
        <v>1490499180</v>
      </c>
      <c r="K1700" s="9">
        <f t="shared" si="131"/>
        <v>42820.147916666669</v>
      </c>
      <c r="L1700">
        <v>1488430760</v>
      </c>
      <c r="M1700" s="9">
        <f t="shared" si="132"/>
        <v>42796.207870370374</v>
      </c>
      <c r="N1700" s="13">
        <f t="shared" si="133"/>
        <v>24</v>
      </c>
      <c r="O1700" t="b">
        <v>0</v>
      </c>
      <c r="P1700">
        <v>0</v>
      </c>
      <c r="Q1700" s="8">
        <f t="shared" si="134"/>
        <v>0</v>
      </c>
      <c r="R1700" t="b">
        <v>0</v>
      </c>
      <c r="S1700" t="s">
        <v>8281</v>
      </c>
      <c r="T1700" t="s">
        <v>8303</v>
      </c>
    </row>
    <row r="1701" spans="1:20" ht="42.8" hidden="1" x14ac:dyDescent="0.25">
      <c r="A1701">
        <v>1699</v>
      </c>
      <c r="B1701" s="3" t="s">
        <v>1700</v>
      </c>
      <c r="C1701" s="3" t="s">
        <v>5809</v>
      </c>
      <c r="D1701" s="6">
        <v>3500</v>
      </c>
      <c r="E1701" s="8">
        <v>760</v>
      </c>
      <c r="F1701">
        <f t="shared" si="130"/>
        <v>22</v>
      </c>
      <c r="G1701" t="s">
        <v>8221</v>
      </c>
      <c r="H1701" t="s">
        <v>8223</v>
      </c>
      <c r="I1701" t="s">
        <v>8245</v>
      </c>
      <c r="J1701">
        <v>1491943445</v>
      </c>
      <c r="K1701" s="9">
        <f t="shared" si="131"/>
        <v>42836.863946759258</v>
      </c>
      <c r="L1701">
        <v>1489351445</v>
      </c>
      <c r="M1701" s="9">
        <f t="shared" si="132"/>
        <v>42806.863946759258</v>
      </c>
      <c r="N1701" s="13">
        <f t="shared" si="133"/>
        <v>30</v>
      </c>
      <c r="O1701" t="b">
        <v>0</v>
      </c>
      <c r="P1701">
        <v>4</v>
      </c>
      <c r="Q1701" s="8">
        <f t="shared" si="134"/>
        <v>190</v>
      </c>
      <c r="R1701" t="b">
        <v>0</v>
      </c>
      <c r="S1701" t="s">
        <v>8281</v>
      </c>
      <c r="T1701" t="s">
        <v>8303</v>
      </c>
    </row>
    <row r="1702" spans="1:20" ht="42.8" hidden="1" x14ac:dyDescent="0.25">
      <c r="A1702">
        <v>1700</v>
      </c>
      <c r="B1702" s="3" t="s">
        <v>1701</v>
      </c>
      <c r="C1702" s="3" t="s">
        <v>5810</v>
      </c>
      <c r="D1702" s="6">
        <v>30000</v>
      </c>
      <c r="E1702" s="8">
        <v>10</v>
      </c>
      <c r="F1702">
        <f t="shared" si="130"/>
        <v>0</v>
      </c>
      <c r="G1702" t="s">
        <v>8221</v>
      </c>
      <c r="H1702" t="s">
        <v>8223</v>
      </c>
      <c r="I1702" t="s">
        <v>8245</v>
      </c>
      <c r="J1702">
        <v>1491019200</v>
      </c>
      <c r="K1702" s="9">
        <f t="shared" si="131"/>
        <v>42826.166666666672</v>
      </c>
      <c r="L1702">
        <v>1488418990</v>
      </c>
      <c r="M1702" s="9">
        <f t="shared" si="132"/>
        <v>42796.071643518517</v>
      </c>
      <c r="N1702" s="13">
        <f t="shared" si="133"/>
        <v>30</v>
      </c>
      <c r="O1702" t="b">
        <v>0</v>
      </c>
      <c r="P1702">
        <v>79</v>
      </c>
      <c r="Q1702" s="8">
        <f t="shared" si="134"/>
        <v>0.13</v>
      </c>
      <c r="R1702" t="b">
        <v>0</v>
      </c>
      <c r="S1702" t="s">
        <v>8281</v>
      </c>
      <c r="T1702" t="s">
        <v>8303</v>
      </c>
    </row>
    <row r="1703" spans="1:20" ht="42.8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9">
        <f t="shared" si="131"/>
        <v>42019.664409722223</v>
      </c>
      <c r="L1703">
        <v>1418745405</v>
      </c>
      <c r="M1703" s="9">
        <f t="shared" si="132"/>
        <v>41989.664409722223</v>
      </c>
      <c r="N1703" s="13">
        <f t="shared" si="133"/>
        <v>30</v>
      </c>
      <c r="O1703" t="b">
        <v>0</v>
      </c>
      <c r="P1703">
        <v>2</v>
      </c>
      <c r="Q1703" s="8">
        <f t="shared" si="134"/>
        <v>5</v>
      </c>
      <c r="R1703" t="b">
        <v>0</v>
      </c>
      <c r="S1703" t="s">
        <v>8281</v>
      </c>
      <c r="T1703" t="s">
        <v>8303</v>
      </c>
    </row>
    <row r="1704" spans="1:20" ht="28.55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9">
        <f t="shared" si="131"/>
        <v>42093.828125</v>
      </c>
      <c r="L1704">
        <v>1425156750</v>
      </c>
      <c r="M1704" s="9">
        <f t="shared" si="132"/>
        <v>42063.869791666672</v>
      </c>
      <c r="N1704" s="13">
        <f t="shared" si="133"/>
        <v>30</v>
      </c>
      <c r="O1704" t="b">
        <v>0</v>
      </c>
      <c r="P1704">
        <v>1</v>
      </c>
      <c r="Q1704" s="8">
        <f t="shared" si="134"/>
        <v>1</v>
      </c>
      <c r="R1704" t="b">
        <v>0</v>
      </c>
      <c r="S1704" t="s">
        <v>8281</v>
      </c>
      <c r="T1704" t="s">
        <v>8303</v>
      </c>
    </row>
    <row r="1705" spans="1:20" ht="42.8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9">
        <f t="shared" si="131"/>
        <v>42247.281678240746</v>
      </c>
      <c r="L1705">
        <v>1435819537</v>
      </c>
      <c r="M1705" s="9">
        <f t="shared" si="132"/>
        <v>42187.281678240746</v>
      </c>
      <c r="N1705" s="13">
        <f t="shared" si="133"/>
        <v>60</v>
      </c>
      <c r="O1705" t="b">
        <v>0</v>
      </c>
      <c r="P1705">
        <v>2</v>
      </c>
      <c r="Q1705" s="8">
        <f t="shared" si="134"/>
        <v>25.5</v>
      </c>
      <c r="R1705" t="b">
        <v>0</v>
      </c>
      <c r="S1705" t="s">
        <v>8281</v>
      </c>
      <c r="T1705" t="s">
        <v>8303</v>
      </c>
    </row>
    <row r="1706" spans="1:20" ht="42.8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9">
        <f t="shared" si="131"/>
        <v>42051.139733796299</v>
      </c>
      <c r="L1706">
        <v>1421464873</v>
      </c>
      <c r="M1706" s="9">
        <f t="shared" si="132"/>
        <v>42021.139733796299</v>
      </c>
      <c r="N1706" s="13">
        <f t="shared" si="133"/>
        <v>30</v>
      </c>
      <c r="O1706" t="b">
        <v>0</v>
      </c>
      <c r="P1706">
        <v>11</v>
      </c>
      <c r="Q1706" s="8">
        <f t="shared" si="134"/>
        <v>118.36</v>
      </c>
      <c r="R1706" t="b">
        <v>0</v>
      </c>
      <c r="S1706" t="s">
        <v>8281</v>
      </c>
      <c r="T1706" t="s">
        <v>8303</v>
      </c>
    </row>
    <row r="1707" spans="1:20" ht="42.8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9">
        <f t="shared" si="131"/>
        <v>42256.666666666672</v>
      </c>
      <c r="L1707">
        <v>1440807846</v>
      </c>
      <c r="M1707" s="9">
        <f t="shared" si="132"/>
        <v>42245.016736111109</v>
      </c>
      <c r="N1707" s="13">
        <f t="shared" si="133"/>
        <v>12</v>
      </c>
      <c r="O1707" t="b">
        <v>0</v>
      </c>
      <c r="P1707">
        <v>0</v>
      </c>
      <c r="Q1707" s="8">
        <f t="shared" si="134"/>
        <v>0</v>
      </c>
      <c r="R1707" t="b">
        <v>0</v>
      </c>
      <c r="S1707" t="s">
        <v>8281</v>
      </c>
      <c r="T1707" t="s">
        <v>8303</v>
      </c>
    </row>
    <row r="1708" spans="1:20" ht="42.8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9">
        <f t="shared" si="131"/>
        <v>42239.306388888886</v>
      </c>
      <c r="L1708">
        <v>1435130472</v>
      </c>
      <c r="M1708" s="9">
        <f t="shared" si="132"/>
        <v>42179.306388888886</v>
      </c>
      <c r="N1708" s="13">
        <f t="shared" si="133"/>
        <v>60</v>
      </c>
      <c r="O1708" t="b">
        <v>0</v>
      </c>
      <c r="P1708">
        <v>0</v>
      </c>
      <c r="Q1708" s="8">
        <f t="shared" si="134"/>
        <v>0</v>
      </c>
      <c r="R1708" t="b">
        <v>0</v>
      </c>
      <c r="S1708" t="s">
        <v>8281</v>
      </c>
      <c r="T1708" t="s">
        <v>8303</v>
      </c>
    </row>
    <row r="1709" spans="1:20" ht="42.8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9">
        <f t="shared" si="131"/>
        <v>42457.679340277777</v>
      </c>
      <c r="L1709">
        <v>1456593495</v>
      </c>
      <c r="M1709" s="9">
        <f t="shared" si="132"/>
        <v>42427.721006944441</v>
      </c>
      <c r="N1709" s="13">
        <f t="shared" si="133"/>
        <v>30</v>
      </c>
      <c r="O1709" t="b">
        <v>0</v>
      </c>
      <c r="P1709">
        <v>9</v>
      </c>
      <c r="Q1709" s="8">
        <f t="shared" si="134"/>
        <v>54.11</v>
      </c>
      <c r="R1709" t="b">
        <v>0</v>
      </c>
      <c r="S1709" t="s">
        <v>8281</v>
      </c>
      <c r="T1709" t="s">
        <v>8303</v>
      </c>
    </row>
    <row r="1710" spans="1:20" ht="57.1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9">
        <f t="shared" si="131"/>
        <v>42491.866967592592</v>
      </c>
      <c r="L1710">
        <v>1458679706</v>
      </c>
      <c r="M1710" s="9">
        <f t="shared" si="132"/>
        <v>42451.866967592592</v>
      </c>
      <c r="N1710" s="13">
        <f t="shared" si="133"/>
        <v>40</v>
      </c>
      <c r="O1710" t="b">
        <v>0</v>
      </c>
      <c r="P1710">
        <v>0</v>
      </c>
      <c r="Q1710" s="8">
        <f t="shared" si="134"/>
        <v>0</v>
      </c>
      <c r="R1710" t="b">
        <v>0</v>
      </c>
      <c r="S1710" t="s">
        <v>8281</v>
      </c>
      <c r="T1710" t="s">
        <v>8303</v>
      </c>
    </row>
    <row r="1711" spans="1:20" ht="42.8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9">
        <f t="shared" si="131"/>
        <v>41882.818749999999</v>
      </c>
      <c r="L1711">
        <v>1405949514</v>
      </c>
      <c r="M1711" s="9">
        <f t="shared" si="132"/>
        <v>41841.56381944444</v>
      </c>
      <c r="N1711" s="13">
        <f t="shared" si="133"/>
        <v>41</v>
      </c>
      <c r="O1711" t="b">
        <v>0</v>
      </c>
      <c r="P1711">
        <v>4</v>
      </c>
      <c r="Q1711" s="8">
        <f t="shared" si="134"/>
        <v>21.25</v>
      </c>
      <c r="R1711" t="b">
        <v>0</v>
      </c>
      <c r="S1711" t="s">
        <v>8281</v>
      </c>
      <c r="T1711" t="s">
        <v>8303</v>
      </c>
    </row>
    <row r="1712" spans="1:20" ht="28.55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9">
        <f t="shared" si="131"/>
        <v>42387.541666666672</v>
      </c>
      <c r="L1712">
        <v>1449151888</v>
      </c>
      <c r="M1712" s="9">
        <f t="shared" si="132"/>
        <v>42341.59129629629</v>
      </c>
      <c r="N1712" s="13">
        <f t="shared" si="133"/>
        <v>46</v>
      </c>
      <c r="O1712" t="b">
        <v>0</v>
      </c>
      <c r="P1712">
        <v>1</v>
      </c>
      <c r="Q1712" s="8">
        <f t="shared" si="134"/>
        <v>34</v>
      </c>
      <c r="R1712" t="b">
        <v>0</v>
      </c>
      <c r="S1712" t="s">
        <v>8281</v>
      </c>
      <c r="T1712" t="s">
        <v>8303</v>
      </c>
    </row>
    <row r="1713" spans="1:20" ht="42.8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9">
        <f t="shared" si="131"/>
        <v>41883.646226851852</v>
      </c>
      <c r="L1713">
        <v>1406907034</v>
      </c>
      <c r="M1713" s="9">
        <f t="shared" si="132"/>
        <v>41852.646226851852</v>
      </c>
      <c r="N1713" s="13">
        <f t="shared" si="133"/>
        <v>31</v>
      </c>
      <c r="O1713" t="b">
        <v>0</v>
      </c>
      <c r="P1713">
        <v>2</v>
      </c>
      <c r="Q1713" s="8">
        <f t="shared" si="134"/>
        <v>525</v>
      </c>
      <c r="R1713" t="b">
        <v>0</v>
      </c>
      <c r="S1713" t="s">
        <v>8281</v>
      </c>
      <c r="T1713" t="s">
        <v>8303</v>
      </c>
    </row>
    <row r="1714" spans="1:20" ht="57.1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9">
        <f t="shared" si="131"/>
        <v>42185.913807870369</v>
      </c>
      <c r="L1714">
        <v>1430517353</v>
      </c>
      <c r="M1714" s="9">
        <f t="shared" si="132"/>
        <v>42125.913807870369</v>
      </c>
      <c r="N1714" s="13">
        <f t="shared" si="133"/>
        <v>60</v>
      </c>
      <c r="O1714" t="b">
        <v>0</v>
      </c>
      <c r="P1714">
        <v>0</v>
      </c>
      <c r="Q1714" s="8">
        <f t="shared" si="134"/>
        <v>0</v>
      </c>
      <c r="R1714" t="b">
        <v>0</v>
      </c>
      <c r="S1714" t="s">
        <v>8281</v>
      </c>
      <c r="T1714" t="s">
        <v>8303</v>
      </c>
    </row>
    <row r="1715" spans="1:20" ht="57.1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9">
        <f t="shared" si="131"/>
        <v>41917.801064814819</v>
      </c>
      <c r="L1715">
        <v>1409944412</v>
      </c>
      <c r="M1715" s="9">
        <f t="shared" si="132"/>
        <v>41887.801064814819</v>
      </c>
      <c r="N1715" s="13">
        <f t="shared" si="133"/>
        <v>30</v>
      </c>
      <c r="O1715" t="b">
        <v>0</v>
      </c>
      <c r="P1715">
        <v>1</v>
      </c>
      <c r="Q1715" s="8">
        <f t="shared" si="134"/>
        <v>50</v>
      </c>
      <c r="R1715" t="b">
        <v>0</v>
      </c>
      <c r="S1715" t="s">
        <v>8281</v>
      </c>
      <c r="T1715" t="s">
        <v>8303</v>
      </c>
    </row>
    <row r="1716" spans="1:20" ht="42.8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9">
        <f t="shared" si="131"/>
        <v>42125.918530092589</v>
      </c>
      <c r="L1716">
        <v>1427925761</v>
      </c>
      <c r="M1716" s="9">
        <f t="shared" si="132"/>
        <v>42095.918530092589</v>
      </c>
      <c r="N1716" s="13">
        <f t="shared" si="133"/>
        <v>30</v>
      </c>
      <c r="O1716" t="b">
        <v>0</v>
      </c>
      <c r="P1716">
        <v>17</v>
      </c>
      <c r="Q1716" s="8">
        <f t="shared" si="134"/>
        <v>115.71</v>
      </c>
      <c r="R1716" t="b">
        <v>0</v>
      </c>
      <c r="S1716" t="s">
        <v>8281</v>
      </c>
      <c r="T1716" t="s">
        <v>8303</v>
      </c>
    </row>
    <row r="1717" spans="1:20" ht="42.8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9">
        <f t="shared" si="131"/>
        <v>42094.140277777777</v>
      </c>
      <c r="L1717">
        <v>1425186785</v>
      </c>
      <c r="M1717" s="9">
        <f t="shared" si="132"/>
        <v>42064.217418981483</v>
      </c>
      <c r="N1717" s="13">
        <f t="shared" si="133"/>
        <v>30</v>
      </c>
      <c r="O1717" t="b">
        <v>0</v>
      </c>
      <c r="P1717">
        <v>2</v>
      </c>
      <c r="Q1717" s="8">
        <f t="shared" si="134"/>
        <v>5.5</v>
      </c>
      <c r="R1717" t="b">
        <v>0</v>
      </c>
      <c r="S1717" t="s">
        <v>8281</v>
      </c>
      <c r="T1717" t="s">
        <v>8303</v>
      </c>
    </row>
    <row r="1718" spans="1:20" ht="42.8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9">
        <f t="shared" si="131"/>
        <v>42713.619201388887</v>
      </c>
      <c r="L1718">
        <v>1477835499</v>
      </c>
      <c r="M1718" s="9">
        <f t="shared" si="132"/>
        <v>42673.577534722222</v>
      </c>
      <c r="N1718" s="13">
        <f t="shared" si="133"/>
        <v>40</v>
      </c>
      <c r="O1718" t="b">
        <v>0</v>
      </c>
      <c r="P1718">
        <v>3</v>
      </c>
      <c r="Q1718" s="8">
        <f t="shared" si="134"/>
        <v>50</v>
      </c>
      <c r="R1718" t="b">
        <v>0</v>
      </c>
      <c r="S1718" t="s">
        <v>8281</v>
      </c>
      <c r="T1718" t="s">
        <v>8303</v>
      </c>
    </row>
    <row r="1719" spans="1:20" ht="42.8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9">
        <f t="shared" si="131"/>
        <v>42481.166666666672</v>
      </c>
      <c r="L1719">
        <v>1459467238</v>
      </c>
      <c r="M1719" s="9">
        <f t="shared" si="132"/>
        <v>42460.98192129629</v>
      </c>
      <c r="N1719" s="13">
        <f t="shared" si="133"/>
        <v>20</v>
      </c>
      <c r="O1719" t="b">
        <v>0</v>
      </c>
      <c r="P1719">
        <v>41</v>
      </c>
      <c r="Q1719" s="8">
        <f t="shared" si="134"/>
        <v>34.020000000000003</v>
      </c>
      <c r="R1719" t="b">
        <v>0</v>
      </c>
      <c r="S1719" t="s">
        <v>8281</v>
      </c>
      <c r="T1719" t="s">
        <v>8303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9">
        <f t="shared" si="131"/>
        <v>42504.207638888889</v>
      </c>
      <c r="L1720">
        <v>1459435149</v>
      </c>
      <c r="M1720" s="9">
        <f t="shared" si="132"/>
        <v>42460.610520833332</v>
      </c>
      <c r="N1720" s="13">
        <f t="shared" si="133"/>
        <v>44</v>
      </c>
      <c r="O1720" t="b">
        <v>0</v>
      </c>
      <c r="P1720">
        <v>2</v>
      </c>
      <c r="Q1720" s="8">
        <f t="shared" si="134"/>
        <v>37.5</v>
      </c>
      <c r="R1720" t="b">
        <v>0</v>
      </c>
      <c r="S1720" t="s">
        <v>8281</v>
      </c>
      <c r="T1720" t="s">
        <v>8303</v>
      </c>
    </row>
    <row r="1721" spans="1:20" ht="42.8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9">
        <f t="shared" si="131"/>
        <v>41899.534618055557</v>
      </c>
      <c r="L1721">
        <v>1408366191</v>
      </c>
      <c r="M1721" s="9">
        <f t="shared" si="132"/>
        <v>41869.534618055557</v>
      </c>
      <c r="N1721" s="13">
        <f t="shared" si="133"/>
        <v>30</v>
      </c>
      <c r="O1721" t="b">
        <v>0</v>
      </c>
      <c r="P1721">
        <v>3</v>
      </c>
      <c r="Q1721" s="8">
        <f t="shared" si="134"/>
        <v>11.67</v>
      </c>
      <c r="R1721" t="b">
        <v>0</v>
      </c>
      <c r="S1721" t="s">
        <v>8281</v>
      </c>
      <c r="T1721" t="s">
        <v>8303</v>
      </c>
    </row>
    <row r="1722" spans="1:20" ht="42.8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9">
        <f t="shared" si="131"/>
        <v>41952.824895833335</v>
      </c>
      <c r="L1722">
        <v>1412966871</v>
      </c>
      <c r="M1722" s="9">
        <f t="shared" si="132"/>
        <v>41922.783229166671</v>
      </c>
      <c r="N1722" s="13">
        <f t="shared" si="133"/>
        <v>30</v>
      </c>
      <c r="O1722" t="b">
        <v>0</v>
      </c>
      <c r="P1722">
        <v>8</v>
      </c>
      <c r="Q1722" s="8">
        <f t="shared" si="134"/>
        <v>28.13</v>
      </c>
      <c r="R1722" t="b">
        <v>0</v>
      </c>
      <c r="S1722" t="s">
        <v>8281</v>
      </c>
      <c r="T1722" t="s">
        <v>8303</v>
      </c>
    </row>
    <row r="1723" spans="1:20" ht="42.8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9">
        <f t="shared" si="131"/>
        <v>42349.461377314816</v>
      </c>
      <c r="L1723">
        <v>1447239863</v>
      </c>
      <c r="M1723" s="9">
        <f t="shared" si="132"/>
        <v>42319.461377314816</v>
      </c>
      <c r="N1723" s="13">
        <f t="shared" si="133"/>
        <v>30</v>
      </c>
      <c r="O1723" t="b">
        <v>0</v>
      </c>
      <c r="P1723">
        <v>0</v>
      </c>
      <c r="Q1723" s="8">
        <f t="shared" si="134"/>
        <v>0</v>
      </c>
      <c r="R1723" t="b">
        <v>0</v>
      </c>
      <c r="S1723" t="s">
        <v>8281</v>
      </c>
      <c r="T1723" t="s">
        <v>8303</v>
      </c>
    </row>
    <row r="1724" spans="1:20" ht="42.8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9">
        <f t="shared" si="131"/>
        <v>42463.006944444445</v>
      </c>
      <c r="L1724">
        <v>1456441429</v>
      </c>
      <c r="M1724" s="9">
        <f t="shared" si="132"/>
        <v>42425.960983796293</v>
      </c>
      <c r="N1724" s="13">
        <f t="shared" si="133"/>
        <v>37</v>
      </c>
      <c r="O1724" t="b">
        <v>0</v>
      </c>
      <c r="P1724">
        <v>1</v>
      </c>
      <c r="Q1724" s="8">
        <f t="shared" si="134"/>
        <v>1</v>
      </c>
      <c r="R1724" t="b">
        <v>0</v>
      </c>
      <c r="S1724" t="s">
        <v>8281</v>
      </c>
      <c r="T1724" t="s">
        <v>8303</v>
      </c>
    </row>
    <row r="1725" spans="1:20" ht="57.1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9">
        <f t="shared" si="131"/>
        <v>42186.25</v>
      </c>
      <c r="L1725">
        <v>1430855315</v>
      </c>
      <c r="M1725" s="9">
        <f t="shared" si="132"/>
        <v>42129.82540509259</v>
      </c>
      <c r="N1725" s="13">
        <f t="shared" si="133"/>
        <v>56</v>
      </c>
      <c r="O1725" t="b">
        <v>0</v>
      </c>
      <c r="P1725">
        <v>3</v>
      </c>
      <c r="Q1725" s="8">
        <f t="shared" si="134"/>
        <v>216.67</v>
      </c>
      <c r="R1725" t="b">
        <v>0</v>
      </c>
      <c r="S1725" t="s">
        <v>8281</v>
      </c>
      <c r="T1725" t="s">
        <v>8303</v>
      </c>
    </row>
    <row r="1726" spans="1:20" ht="42.8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9">
        <f t="shared" si="131"/>
        <v>41942.932430555556</v>
      </c>
      <c r="L1726">
        <v>1412115762</v>
      </c>
      <c r="M1726" s="9">
        <f t="shared" si="132"/>
        <v>41912.932430555556</v>
      </c>
      <c r="N1726" s="13">
        <f t="shared" si="133"/>
        <v>30</v>
      </c>
      <c r="O1726" t="b">
        <v>0</v>
      </c>
      <c r="P1726">
        <v>4</v>
      </c>
      <c r="Q1726" s="8">
        <f t="shared" si="134"/>
        <v>8.75</v>
      </c>
      <c r="R1726" t="b">
        <v>0</v>
      </c>
      <c r="S1726" t="s">
        <v>8281</v>
      </c>
      <c r="T1726" t="s">
        <v>8303</v>
      </c>
    </row>
    <row r="1727" spans="1:20" ht="42.8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9">
        <f t="shared" si="131"/>
        <v>41875.968159722222</v>
      </c>
      <c r="L1727">
        <v>1406330049</v>
      </c>
      <c r="M1727" s="9">
        <f t="shared" si="132"/>
        <v>41845.968159722222</v>
      </c>
      <c r="N1727" s="13">
        <f t="shared" si="133"/>
        <v>30</v>
      </c>
      <c r="O1727" t="b">
        <v>0</v>
      </c>
      <c r="P1727">
        <v>9</v>
      </c>
      <c r="Q1727" s="8">
        <f t="shared" si="134"/>
        <v>62.22</v>
      </c>
      <c r="R1727" t="b">
        <v>0</v>
      </c>
      <c r="S1727" t="s">
        <v>8281</v>
      </c>
      <c r="T1727" t="s">
        <v>8303</v>
      </c>
    </row>
    <row r="1728" spans="1:20" ht="28.55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9">
        <f t="shared" si="131"/>
        <v>41817.919722222221</v>
      </c>
      <c r="L1728">
        <v>1401401064</v>
      </c>
      <c r="M1728" s="9">
        <f t="shared" si="132"/>
        <v>41788.919722222221</v>
      </c>
      <c r="N1728" s="13">
        <f t="shared" si="133"/>
        <v>29</v>
      </c>
      <c r="O1728" t="b">
        <v>0</v>
      </c>
      <c r="P1728">
        <v>16</v>
      </c>
      <c r="Q1728" s="8">
        <f t="shared" si="134"/>
        <v>137.25</v>
      </c>
      <c r="R1728" t="b">
        <v>0</v>
      </c>
      <c r="S1728" t="s">
        <v>8281</v>
      </c>
      <c r="T1728" t="s">
        <v>8303</v>
      </c>
    </row>
    <row r="1729" spans="1:20" ht="42.8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9">
        <f t="shared" si="131"/>
        <v>42099.458333333328</v>
      </c>
      <c r="L1729">
        <v>1423520177</v>
      </c>
      <c r="M1729" s="9">
        <f t="shared" si="132"/>
        <v>42044.927974537044</v>
      </c>
      <c r="N1729" s="13">
        <f t="shared" si="133"/>
        <v>55</v>
      </c>
      <c r="O1729" t="b">
        <v>0</v>
      </c>
      <c r="P1729">
        <v>1</v>
      </c>
      <c r="Q1729" s="8">
        <f t="shared" si="134"/>
        <v>1</v>
      </c>
      <c r="R1729" t="b">
        <v>0</v>
      </c>
      <c r="S1729" t="s">
        <v>8281</v>
      </c>
      <c r="T1729" t="s">
        <v>8303</v>
      </c>
    </row>
    <row r="1730" spans="1:20" ht="42.8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>
        <f t="shared" ref="F1730:F1793" si="135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9">
        <f t="shared" si="131"/>
        <v>42298.625856481478</v>
      </c>
      <c r="L1730">
        <v>1442847674</v>
      </c>
      <c r="M1730" s="9">
        <f t="shared" si="132"/>
        <v>42268.625856481478</v>
      </c>
      <c r="N1730" s="13">
        <f t="shared" si="133"/>
        <v>30</v>
      </c>
      <c r="O1730" t="b">
        <v>0</v>
      </c>
      <c r="P1730">
        <v>7</v>
      </c>
      <c r="Q1730" s="8">
        <f t="shared" si="134"/>
        <v>122.14</v>
      </c>
      <c r="R1730" t="b">
        <v>0</v>
      </c>
      <c r="S1730" t="s">
        <v>8281</v>
      </c>
      <c r="T1730" t="s">
        <v>8303</v>
      </c>
    </row>
    <row r="1731" spans="1:20" ht="42.8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>
        <f t="shared" si="135"/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9">
        <f t="shared" ref="K1731:K1794" si="136">(((J1731/60)/60)/24)+DATE(1970,1,1)</f>
        <v>42531.052152777775</v>
      </c>
      <c r="L1731">
        <v>1460337306</v>
      </c>
      <c r="M1731" s="9">
        <f t="shared" ref="M1731:M1794" si="137">(((L1731/60)/60)/24)+DATE(1970,1,1)</f>
        <v>42471.052152777775</v>
      </c>
      <c r="N1731" s="13">
        <f t="shared" ref="N1731:N1794" si="138">ROUND(K1731-M1731,0)</f>
        <v>60</v>
      </c>
      <c r="O1731" t="b">
        <v>0</v>
      </c>
      <c r="P1731">
        <v>0</v>
      </c>
      <c r="Q1731" s="8">
        <f t="shared" ref="Q1731:Q1794" si="139">IFERROR(ROUND(E1731/P1731,2),0)</f>
        <v>0</v>
      </c>
      <c r="R1731" t="b">
        <v>0</v>
      </c>
      <c r="S1731" t="s">
        <v>8281</v>
      </c>
      <c r="T1731" t="s">
        <v>8303</v>
      </c>
    </row>
    <row r="1732" spans="1:20" ht="42.8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9">
        <f t="shared" si="136"/>
        <v>42302.087766203709</v>
      </c>
      <c r="L1732">
        <v>1443146783</v>
      </c>
      <c r="M1732" s="9">
        <f t="shared" si="137"/>
        <v>42272.087766203709</v>
      </c>
      <c r="N1732" s="13">
        <f t="shared" si="138"/>
        <v>30</v>
      </c>
      <c r="O1732" t="b">
        <v>0</v>
      </c>
      <c r="P1732">
        <v>0</v>
      </c>
      <c r="Q1732" s="8">
        <f t="shared" si="139"/>
        <v>0</v>
      </c>
      <c r="R1732" t="b">
        <v>0</v>
      </c>
      <c r="S1732" t="s">
        <v>8281</v>
      </c>
      <c r="T1732" t="s">
        <v>8303</v>
      </c>
    </row>
    <row r="1733" spans="1:20" ht="28.55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9">
        <f t="shared" si="136"/>
        <v>42166.625</v>
      </c>
      <c r="L1733">
        <v>1432849552</v>
      </c>
      <c r="M1733" s="9">
        <f t="shared" si="137"/>
        <v>42152.906851851847</v>
      </c>
      <c r="N1733" s="13">
        <f t="shared" si="138"/>
        <v>14</v>
      </c>
      <c r="O1733" t="b">
        <v>0</v>
      </c>
      <c r="P1733">
        <v>0</v>
      </c>
      <c r="Q1733" s="8">
        <f t="shared" si="139"/>
        <v>0</v>
      </c>
      <c r="R1733" t="b">
        <v>0</v>
      </c>
      <c r="S1733" t="s">
        <v>8281</v>
      </c>
      <c r="T1733" t="s">
        <v>8303</v>
      </c>
    </row>
    <row r="1734" spans="1:20" ht="42.8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9">
        <f t="shared" si="136"/>
        <v>42385.208333333328</v>
      </c>
      <c r="L1734">
        <v>1447777481</v>
      </c>
      <c r="M1734" s="9">
        <f t="shared" si="137"/>
        <v>42325.683807870373</v>
      </c>
      <c r="N1734" s="13">
        <f t="shared" si="138"/>
        <v>60</v>
      </c>
      <c r="O1734" t="b">
        <v>0</v>
      </c>
      <c r="P1734">
        <v>0</v>
      </c>
      <c r="Q1734" s="8">
        <f t="shared" si="139"/>
        <v>0</v>
      </c>
      <c r="R1734" t="b">
        <v>0</v>
      </c>
      <c r="S1734" t="s">
        <v>8281</v>
      </c>
      <c r="T1734" t="s">
        <v>8303</v>
      </c>
    </row>
    <row r="1735" spans="1:20" ht="42.8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9">
        <f t="shared" si="136"/>
        <v>42626.895833333328</v>
      </c>
      <c r="L1735">
        <v>1472746374</v>
      </c>
      <c r="M1735" s="9">
        <f t="shared" si="137"/>
        <v>42614.675625000003</v>
      </c>
      <c r="N1735" s="13">
        <f t="shared" si="138"/>
        <v>12</v>
      </c>
      <c r="O1735" t="b">
        <v>0</v>
      </c>
      <c r="P1735">
        <v>0</v>
      </c>
      <c r="Q1735" s="8">
        <f t="shared" si="139"/>
        <v>0</v>
      </c>
      <c r="R1735" t="b">
        <v>0</v>
      </c>
      <c r="S1735" t="s">
        <v>8281</v>
      </c>
      <c r="T1735" t="s">
        <v>8303</v>
      </c>
    </row>
    <row r="1736" spans="1:20" ht="42.8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9">
        <f t="shared" si="136"/>
        <v>42132.036527777775</v>
      </c>
      <c r="L1736">
        <v>1428454356</v>
      </c>
      <c r="M1736" s="9">
        <f t="shared" si="137"/>
        <v>42102.036527777775</v>
      </c>
      <c r="N1736" s="13">
        <f t="shared" si="138"/>
        <v>30</v>
      </c>
      <c r="O1736" t="b">
        <v>0</v>
      </c>
      <c r="P1736">
        <v>1</v>
      </c>
      <c r="Q1736" s="8">
        <f t="shared" si="139"/>
        <v>1</v>
      </c>
      <c r="R1736" t="b">
        <v>0</v>
      </c>
      <c r="S1736" t="s">
        <v>8281</v>
      </c>
      <c r="T1736" t="s">
        <v>8303</v>
      </c>
    </row>
    <row r="1737" spans="1:20" ht="42.8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9">
        <f t="shared" si="136"/>
        <v>42589.814178240747</v>
      </c>
      <c r="L1737">
        <v>1468006345</v>
      </c>
      <c r="M1737" s="9">
        <f t="shared" si="137"/>
        <v>42559.814178240747</v>
      </c>
      <c r="N1737" s="13">
        <f t="shared" si="138"/>
        <v>30</v>
      </c>
      <c r="O1737" t="b">
        <v>0</v>
      </c>
      <c r="P1737">
        <v>2</v>
      </c>
      <c r="Q1737" s="8">
        <f t="shared" si="139"/>
        <v>55</v>
      </c>
      <c r="R1737" t="b">
        <v>0</v>
      </c>
      <c r="S1737" t="s">
        <v>8281</v>
      </c>
      <c r="T1737" t="s">
        <v>8303</v>
      </c>
    </row>
    <row r="1738" spans="1:20" ht="28.5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9">
        <f t="shared" si="136"/>
        <v>42316.90315972222</v>
      </c>
      <c r="L1738">
        <v>1444423233</v>
      </c>
      <c r="M1738" s="9">
        <f t="shared" si="137"/>
        <v>42286.861493055556</v>
      </c>
      <c r="N1738" s="13">
        <f t="shared" si="138"/>
        <v>30</v>
      </c>
      <c r="O1738" t="b">
        <v>0</v>
      </c>
      <c r="P1738">
        <v>1</v>
      </c>
      <c r="Q1738" s="8">
        <f t="shared" si="139"/>
        <v>22</v>
      </c>
      <c r="R1738" t="b">
        <v>0</v>
      </c>
      <c r="S1738" t="s">
        <v>8281</v>
      </c>
      <c r="T1738" t="s">
        <v>8303</v>
      </c>
    </row>
    <row r="1739" spans="1:20" ht="42.8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9">
        <f t="shared" si="136"/>
        <v>42205.948981481488</v>
      </c>
      <c r="L1739">
        <v>1434840392</v>
      </c>
      <c r="M1739" s="9">
        <f t="shared" si="137"/>
        <v>42175.948981481488</v>
      </c>
      <c r="N1739" s="13">
        <f t="shared" si="138"/>
        <v>30</v>
      </c>
      <c r="O1739" t="b">
        <v>0</v>
      </c>
      <c r="P1739">
        <v>15</v>
      </c>
      <c r="Q1739" s="8">
        <f t="shared" si="139"/>
        <v>56.67</v>
      </c>
      <c r="R1739" t="b">
        <v>0</v>
      </c>
      <c r="S1739" t="s">
        <v>8281</v>
      </c>
      <c r="T1739" t="s">
        <v>8303</v>
      </c>
    </row>
    <row r="1740" spans="1:20" ht="28.5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9">
        <f t="shared" si="136"/>
        <v>41914.874328703707</v>
      </c>
      <c r="L1740">
        <v>1409691542</v>
      </c>
      <c r="M1740" s="9">
        <f t="shared" si="137"/>
        <v>41884.874328703707</v>
      </c>
      <c r="N1740" s="13">
        <f t="shared" si="138"/>
        <v>30</v>
      </c>
      <c r="O1740" t="b">
        <v>0</v>
      </c>
      <c r="P1740">
        <v>1</v>
      </c>
      <c r="Q1740" s="8">
        <f t="shared" si="139"/>
        <v>20</v>
      </c>
      <c r="R1740" t="b">
        <v>0</v>
      </c>
      <c r="S1740" t="s">
        <v>8281</v>
      </c>
      <c r="T1740" t="s">
        <v>8303</v>
      </c>
    </row>
    <row r="1741" spans="1:20" ht="42.8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9">
        <f t="shared" si="136"/>
        <v>42494.832546296297</v>
      </c>
      <c r="L1741">
        <v>1457297932</v>
      </c>
      <c r="M1741" s="9">
        <f t="shared" si="137"/>
        <v>42435.874212962968</v>
      </c>
      <c r="N1741" s="13">
        <f t="shared" si="138"/>
        <v>59</v>
      </c>
      <c r="O1741" t="b">
        <v>0</v>
      </c>
      <c r="P1741">
        <v>1</v>
      </c>
      <c r="Q1741" s="8">
        <f t="shared" si="139"/>
        <v>1</v>
      </c>
      <c r="R1741" t="b">
        <v>0</v>
      </c>
      <c r="S1741" t="s">
        <v>8281</v>
      </c>
      <c r="T1741" t="s">
        <v>8303</v>
      </c>
    </row>
    <row r="1742" spans="1:20" ht="42.8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9">
        <f t="shared" si="136"/>
        <v>42201.817384259266</v>
      </c>
      <c r="L1742">
        <v>1434483422</v>
      </c>
      <c r="M1742" s="9">
        <f t="shared" si="137"/>
        <v>42171.817384259266</v>
      </c>
      <c r="N1742" s="13">
        <f t="shared" si="138"/>
        <v>30</v>
      </c>
      <c r="O1742" t="b">
        <v>0</v>
      </c>
      <c r="P1742">
        <v>0</v>
      </c>
      <c r="Q1742" s="8">
        <f t="shared" si="139"/>
        <v>0</v>
      </c>
      <c r="R1742" t="b">
        <v>0</v>
      </c>
      <c r="S1742" t="s">
        <v>8281</v>
      </c>
      <c r="T1742" t="s">
        <v>8303</v>
      </c>
    </row>
    <row r="1743" spans="1:20" ht="28.5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9">
        <f t="shared" si="136"/>
        <v>42165.628136574072</v>
      </c>
      <c r="L1743">
        <v>1430060671</v>
      </c>
      <c r="M1743" s="9">
        <f t="shared" si="137"/>
        <v>42120.628136574072</v>
      </c>
      <c r="N1743" s="13">
        <f t="shared" si="138"/>
        <v>45</v>
      </c>
      <c r="O1743" t="b">
        <v>0</v>
      </c>
      <c r="P1743">
        <v>52</v>
      </c>
      <c r="Q1743" s="8">
        <f t="shared" si="139"/>
        <v>25.58</v>
      </c>
      <c r="R1743" t="b">
        <v>1</v>
      </c>
      <c r="S1743" t="s">
        <v>8294</v>
      </c>
      <c r="T1743" t="s">
        <v>8295</v>
      </c>
    </row>
    <row r="1744" spans="1:20" ht="42.8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9">
        <f t="shared" si="136"/>
        <v>42742.875</v>
      </c>
      <c r="L1744">
        <v>1481058170</v>
      </c>
      <c r="M1744" s="9">
        <f t="shared" si="137"/>
        <v>42710.876967592587</v>
      </c>
      <c r="N1744" s="13">
        <f t="shared" si="138"/>
        <v>32</v>
      </c>
      <c r="O1744" t="b">
        <v>0</v>
      </c>
      <c r="P1744">
        <v>34</v>
      </c>
      <c r="Q1744" s="8">
        <f t="shared" si="139"/>
        <v>63.97</v>
      </c>
      <c r="R1744" t="b">
        <v>1</v>
      </c>
      <c r="S1744" t="s">
        <v>8294</v>
      </c>
      <c r="T1744" t="s">
        <v>8295</v>
      </c>
    </row>
    <row r="1745" spans="1:20" ht="42.8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9">
        <f t="shared" si="136"/>
        <v>42609.165972222225</v>
      </c>
      <c r="L1745">
        <v>1470348775</v>
      </c>
      <c r="M1745" s="9">
        <f t="shared" si="137"/>
        <v>42586.925636574073</v>
      </c>
      <c r="N1745" s="13">
        <f t="shared" si="138"/>
        <v>22</v>
      </c>
      <c r="O1745" t="b">
        <v>0</v>
      </c>
      <c r="P1745">
        <v>67</v>
      </c>
      <c r="Q1745" s="8">
        <f t="shared" si="139"/>
        <v>89.93</v>
      </c>
      <c r="R1745" t="b">
        <v>1</v>
      </c>
      <c r="S1745" t="s">
        <v>8294</v>
      </c>
      <c r="T1745" t="s">
        <v>8295</v>
      </c>
    </row>
    <row r="1746" spans="1:20" ht="42.8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9">
        <f t="shared" si="136"/>
        <v>42071.563391203701</v>
      </c>
      <c r="L1746">
        <v>1421937077</v>
      </c>
      <c r="M1746" s="9">
        <f t="shared" si="137"/>
        <v>42026.605057870373</v>
      </c>
      <c r="N1746" s="13">
        <f t="shared" si="138"/>
        <v>45</v>
      </c>
      <c r="O1746" t="b">
        <v>0</v>
      </c>
      <c r="P1746">
        <v>70</v>
      </c>
      <c r="Q1746" s="8">
        <f t="shared" si="139"/>
        <v>93.07</v>
      </c>
      <c r="R1746" t="b">
        <v>1</v>
      </c>
      <c r="S1746" t="s">
        <v>8294</v>
      </c>
      <c r="T1746" t="s">
        <v>8295</v>
      </c>
    </row>
    <row r="1747" spans="1:20" ht="42.8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9">
        <f t="shared" si="136"/>
        <v>42726.083333333328</v>
      </c>
      <c r="L1747">
        <v>1479276838</v>
      </c>
      <c r="M1747" s="9">
        <f t="shared" si="137"/>
        <v>42690.259699074071</v>
      </c>
      <c r="N1747" s="13">
        <f t="shared" si="138"/>
        <v>36</v>
      </c>
      <c r="O1747" t="b">
        <v>0</v>
      </c>
      <c r="P1747">
        <v>89</v>
      </c>
      <c r="Q1747" s="8">
        <f t="shared" si="139"/>
        <v>89.67</v>
      </c>
      <c r="R1747" t="b">
        <v>1</v>
      </c>
      <c r="S1747" t="s">
        <v>8294</v>
      </c>
      <c r="T1747" t="s">
        <v>8295</v>
      </c>
    </row>
    <row r="1748" spans="1:20" ht="57.1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9">
        <f t="shared" si="136"/>
        <v>42698.083333333328</v>
      </c>
      <c r="L1748">
        <v>1477368867</v>
      </c>
      <c r="M1748" s="9">
        <f t="shared" si="137"/>
        <v>42668.176701388889</v>
      </c>
      <c r="N1748" s="13">
        <f t="shared" si="138"/>
        <v>30</v>
      </c>
      <c r="O1748" t="b">
        <v>0</v>
      </c>
      <c r="P1748">
        <v>107</v>
      </c>
      <c r="Q1748" s="8">
        <f t="shared" si="139"/>
        <v>207.62</v>
      </c>
      <c r="R1748" t="b">
        <v>1</v>
      </c>
      <c r="S1748" t="s">
        <v>8294</v>
      </c>
      <c r="T1748" t="s">
        <v>8295</v>
      </c>
    </row>
    <row r="1749" spans="1:20" ht="42.8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9">
        <f t="shared" si="136"/>
        <v>42321.625</v>
      </c>
      <c r="L1749">
        <v>1444904830</v>
      </c>
      <c r="M1749" s="9">
        <f t="shared" si="137"/>
        <v>42292.435532407413</v>
      </c>
      <c r="N1749" s="13">
        <f t="shared" si="138"/>
        <v>29</v>
      </c>
      <c r="O1749" t="b">
        <v>0</v>
      </c>
      <c r="P1749">
        <v>159</v>
      </c>
      <c r="Q1749" s="8">
        <f t="shared" si="139"/>
        <v>59.41</v>
      </c>
      <c r="R1749" t="b">
        <v>1</v>
      </c>
      <c r="S1749" t="s">
        <v>8294</v>
      </c>
      <c r="T1749" t="s">
        <v>8295</v>
      </c>
    </row>
    <row r="1750" spans="1:20" ht="28.5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9">
        <f t="shared" si="136"/>
        <v>42249.950729166667</v>
      </c>
      <c r="L1750">
        <v>1438642143</v>
      </c>
      <c r="M1750" s="9">
        <f t="shared" si="137"/>
        <v>42219.950729166667</v>
      </c>
      <c r="N1750" s="13">
        <f t="shared" si="138"/>
        <v>30</v>
      </c>
      <c r="O1750" t="b">
        <v>0</v>
      </c>
      <c r="P1750">
        <v>181</v>
      </c>
      <c r="Q1750" s="8">
        <f t="shared" si="139"/>
        <v>358.97</v>
      </c>
      <c r="R1750" t="b">
        <v>1</v>
      </c>
      <c r="S1750" t="s">
        <v>8294</v>
      </c>
      <c r="T1750" t="s">
        <v>8295</v>
      </c>
    </row>
    <row r="1751" spans="1:20" ht="28.5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9">
        <f t="shared" si="136"/>
        <v>42795.791666666672</v>
      </c>
      <c r="L1751">
        <v>1485213921</v>
      </c>
      <c r="M1751" s="9">
        <f t="shared" si="137"/>
        <v>42758.975937499999</v>
      </c>
      <c r="N1751" s="13">
        <f t="shared" si="138"/>
        <v>37</v>
      </c>
      <c r="O1751" t="b">
        <v>0</v>
      </c>
      <c r="P1751">
        <v>131</v>
      </c>
      <c r="Q1751" s="8">
        <f t="shared" si="139"/>
        <v>94.74</v>
      </c>
      <c r="R1751" t="b">
        <v>1</v>
      </c>
      <c r="S1751" t="s">
        <v>8294</v>
      </c>
      <c r="T1751" t="s">
        <v>8295</v>
      </c>
    </row>
    <row r="1752" spans="1:20" ht="42.8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9">
        <f t="shared" si="136"/>
        <v>42479.836851851855</v>
      </c>
      <c r="L1752">
        <v>1458936304</v>
      </c>
      <c r="M1752" s="9">
        <f t="shared" si="137"/>
        <v>42454.836851851855</v>
      </c>
      <c r="N1752" s="13">
        <f t="shared" si="138"/>
        <v>25</v>
      </c>
      <c r="O1752" t="b">
        <v>0</v>
      </c>
      <c r="P1752">
        <v>125</v>
      </c>
      <c r="Q1752" s="8">
        <f t="shared" si="139"/>
        <v>80.650000000000006</v>
      </c>
      <c r="R1752" t="b">
        <v>1</v>
      </c>
      <c r="S1752" t="s">
        <v>8294</v>
      </c>
      <c r="T1752" t="s">
        <v>8295</v>
      </c>
    </row>
    <row r="1753" spans="1:20" ht="28.55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9">
        <f t="shared" si="136"/>
        <v>42082.739849537036</v>
      </c>
      <c r="L1753">
        <v>1424198723</v>
      </c>
      <c r="M1753" s="9">
        <f t="shared" si="137"/>
        <v>42052.7815162037</v>
      </c>
      <c r="N1753" s="13">
        <f t="shared" si="138"/>
        <v>30</v>
      </c>
      <c r="O1753" t="b">
        <v>0</v>
      </c>
      <c r="P1753">
        <v>61</v>
      </c>
      <c r="Q1753" s="8">
        <f t="shared" si="139"/>
        <v>168.69</v>
      </c>
      <c r="R1753" t="b">
        <v>1</v>
      </c>
      <c r="S1753" t="s">
        <v>8294</v>
      </c>
      <c r="T1753" t="s">
        <v>8295</v>
      </c>
    </row>
    <row r="1754" spans="1:20" ht="28.5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9">
        <f t="shared" si="136"/>
        <v>42657.253263888888</v>
      </c>
      <c r="L1754">
        <v>1473833082</v>
      </c>
      <c r="M1754" s="9">
        <f t="shared" si="137"/>
        <v>42627.253263888888</v>
      </c>
      <c r="N1754" s="13">
        <f t="shared" si="138"/>
        <v>30</v>
      </c>
      <c r="O1754" t="b">
        <v>0</v>
      </c>
      <c r="P1754">
        <v>90</v>
      </c>
      <c r="Q1754" s="8">
        <f t="shared" si="139"/>
        <v>34.69</v>
      </c>
      <c r="R1754" t="b">
        <v>1</v>
      </c>
      <c r="S1754" t="s">
        <v>8294</v>
      </c>
      <c r="T1754" t="s">
        <v>8295</v>
      </c>
    </row>
    <row r="1755" spans="1:20" ht="42.8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9">
        <f t="shared" si="136"/>
        <v>42450.707962962959</v>
      </c>
      <c r="L1755">
        <v>1455991168</v>
      </c>
      <c r="M1755" s="9">
        <f t="shared" si="137"/>
        <v>42420.74962962963</v>
      </c>
      <c r="N1755" s="13">
        <f t="shared" si="138"/>
        <v>30</v>
      </c>
      <c r="O1755" t="b">
        <v>0</v>
      </c>
      <c r="P1755">
        <v>35</v>
      </c>
      <c r="Q1755" s="8">
        <f t="shared" si="139"/>
        <v>462.86</v>
      </c>
      <c r="R1755" t="b">
        <v>1</v>
      </c>
      <c r="S1755" t="s">
        <v>8294</v>
      </c>
      <c r="T1755" t="s">
        <v>8295</v>
      </c>
    </row>
    <row r="1756" spans="1:20" ht="42.8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9">
        <f t="shared" si="136"/>
        <v>42097.835104166668</v>
      </c>
      <c r="L1756">
        <v>1425502953</v>
      </c>
      <c r="M1756" s="9">
        <f t="shared" si="137"/>
        <v>42067.876770833333</v>
      </c>
      <c r="N1756" s="13">
        <f t="shared" si="138"/>
        <v>30</v>
      </c>
      <c r="O1756" t="b">
        <v>0</v>
      </c>
      <c r="P1756">
        <v>90</v>
      </c>
      <c r="Q1756" s="8">
        <f t="shared" si="139"/>
        <v>104.39</v>
      </c>
      <c r="R1756" t="b">
        <v>1</v>
      </c>
      <c r="S1756" t="s">
        <v>8294</v>
      </c>
      <c r="T1756" t="s">
        <v>8295</v>
      </c>
    </row>
    <row r="1757" spans="1:20" ht="42.8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9">
        <f t="shared" si="136"/>
        <v>42282.788900462961</v>
      </c>
      <c r="L1757">
        <v>1441479361</v>
      </c>
      <c r="M1757" s="9">
        <f t="shared" si="137"/>
        <v>42252.788900462961</v>
      </c>
      <c r="N1757" s="13">
        <f t="shared" si="138"/>
        <v>30</v>
      </c>
      <c r="O1757" t="b">
        <v>0</v>
      </c>
      <c r="P1757">
        <v>4</v>
      </c>
      <c r="Q1757" s="8">
        <f t="shared" si="139"/>
        <v>7.5</v>
      </c>
      <c r="R1757" t="b">
        <v>1</v>
      </c>
      <c r="S1757" t="s">
        <v>8294</v>
      </c>
      <c r="T1757" t="s">
        <v>8295</v>
      </c>
    </row>
    <row r="1758" spans="1:20" ht="42.8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9">
        <f t="shared" si="136"/>
        <v>42611.167465277773</v>
      </c>
      <c r="L1758">
        <v>1468987269</v>
      </c>
      <c r="M1758" s="9">
        <f t="shared" si="137"/>
        <v>42571.167465277773</v>
      </c>
      <c r="N1758" s="13">
        <f t="shared" si="138"/>
        <v>40</v>
      </c>
      <c r="O1758" t="b">
        <v>0</v>
      </c>
      <c r="P1758">
        <v>120</v>
      </c>
      <c r="Q1758" s="8">
        <f t="shared" si="139"/>
        <v>47.13</v>
      </c>
      <c r="R1758" t="b">
        <v>1</v>
      </c>
      <c r="S1758" t="s">
        <v>8294</v>
      </c>
      <c r="T1758" t="s">
        <v>8295</v>
      </c>
    </row>
    <row r="1759" spans="1:20" ht="28.5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9">
        <f t="shared" si="136"/>
        <v>42763.811805555553</v>
      </c>
      <c r="L1759">
        <v>1483041083</v>
      </c>
      <c r="M1759" s="9">
        <f t="shared" si="137"/>
        <v>42733.827349537038</v>
      </c>
      <c r="N1759" s="13">
        <f t="shared" si="138"/>
        <v>30</v>
      </c>
      <c r="O1759" t="b">
        <v>0</v>
      </c>
      <c r="P1759">
        <v>14</v>
      </c>
      <c r="Q1759" s="8">
        <f t="shared" si="139"/>
        <v>414.29</v>
      </c>
      <c r="R1759" t="b">
        <v>1</v>
      </c>
      <c r="S1759" t="s">
        <v>8294</v>
      </c>
      <c r="T1759" t="s">
        <v>8295</v>
      </c>
    </row>
    <row r="1760" spans="1:20" ht="57.1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9">
        <f t="shared" si="136"/>
        <v>42565.955925925926</v>
      </c>
      <c r="L1760">
        <v>1463352992</v>
      </c>
      <c r="M1760" s="9">
        <f t="shared" si="137"/>
        <v>42505.955925925926</v>
      </c>
      <c r="N1760" s="13">
        <f t="shared" si="138"/>
        <v>60</v>
      </c>
      <c r="O1760" t="b">
        <v>0</v>
      </c>
      <c r="P1760">
        <v>27</v>
      </c>
      <c r="Q1760" s="8">
        <f t="shared" si="139"/>
        <v>42.48</v>
      </c>
      <c r="R1760" t="b">
        <v>1</v>
      </c>
      <c r="S1760" t="s">
        <v>8294</v>
      </c>
      <c r="T1760" t="s">
        <v>8295</v>
      </c>
    </row>
    <row r="1761" spans="1:20" ht="28.55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9">
        <f t="shared" si="136"/>
        <v>42088.787372685183</v>
      </c>
      <c r="L1761">
        <v>1425585229</v>
      </c>
      <c r="M1761" s="9">
        <f t="shared" si="137"/>
        <v>42068.829039351855</v>
      </c>
      <c r="N1761" s="13">
        <f t="shared" si="138"/>
        <v>20</v>
      </c>
      <c r="O1761" t="b">
        <v>0</v>
      </c>
      <c r="P1761">
        <v>49</v>
      </c>
      <c r="Q1761" s="8">
        <f t="shared" si="139"/>
        <v>108.78</v>
      </c>
      <c r="R1761" t="b">
        <v>1</v>
      </c>
      <c r="S1761" t="s">
        <v>8294</v>
      </c>
      <c r="T1761" t="s">
        <v>8295</v>
      </c>
    </row>
    <row r="1762" spans="1:20" ht="42.8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9">
        <f t="shared" si="136"/>
        <v>42425.67260416667</v>
      </c>
      <c r="L1762">
        <v>1454688513</v>
      </c>
      <c r="M1762" s="9">
        <f t="shared" si="137"/>
        <v>42405.67260416667</v>
      </c>
      <c r="N1762" s="13">
        <f t="shared" si="138"/>
        <v>20</v>
      </c>
      <c r="O1762" t="b">
        <v>0</v>
      </c>
      <c r="P1762">
        <v>102</v>
      </c>
      <c r="Q1762" s="8">
        <f t="shared" si="139"/>
        <v>81.099999999999994</v>
      </c>
      <c r="R1762" t="b">
        <v>1</v>
      </c>
      <c r="S1762" t="s">
        <v>8294</v>
      </c>
      <c r="T1762" t="s">
        <v>8295</v>
      </c>
    </row>
    <row r="1763" spans="1:20" ht="28.55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9">
        <f t="shared" si="136"/>
        <v>42259.567824074074</v>
      </c>
      <c r="L1763">
        <v>1437745060</v>
      </c>
      <c r="M1763" s="9">
        <f t="shared" si="137"/>
        <v>42209.567824074074</v>
      </c>
      <c r="N1763" s="13">
        <f t="shared" si="138"/>
        <v>50</v>
      </c>
      <c r="O1763" t="b">
        <v>0</v>
      </c>
      <c r="P1763">
        <v>3</v>
      </c>
      <c r="Q1763" s="8">
        <f t="shared" si="139"/>
        <v>51.67</v>
      </c>
      <c r="R1763" t="b">
        <v>1</v>
      </c>
      <c r="S1763" t="s">
        <v>8294</v>
      </c>
      <c r="T1763" t="s">
        <v>8295</v>
      </c>
    </row>
    <row r="1764" spans="1:20" ht="28.55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9">
        <f t="shared" si="136"/>
        <v>42440.982002314813</v>
      </c>
      <c r="L1764">
        <v>1455147245</v>
      </c>
      <c r="M1764" s="9">
        <f t="shared" si="137"/>
        <v>42410.982002314813</v>
      </c>
      <c r="N1764" s="13">
        <f t="shared" si="138"/>
        <v>30</v>
      </c>
      <c r="O1764" t="b">
        <v>0</v>
      </c>
      <c r="P1764">
        <v>25</v>
      </c>
      <c r="Q1764" s="8">
        <f t="shared" si="139"/>
        <v>35.4</v>
      </c>
      <c r="R1764" t="b">
        <v>1</v>
      </c>
      <c r="S1764" t="s">
        <v>8294</v>
      </c>
      <c r="T1764" t="s">
        <v>8295</v>
      </c>
    </row>
    <row r="1765" spans="1:20" ht="42.8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9">
        <f t="shared" si="136"/>
        <v>42666.868518518517</v>
      </c>
      <c r="L1765">
        <v>1474663840</v>
      </c>
      <c r="M1765" s="9">
        <f t="shared" si="137"/>
        <v>42636.868518518517</v>
      </c>
      <c r="N1765" s="13">
        <f t="shared" si="138"/>
        <v>30</v>
      </c>
      <c r="O1765" t="b">
        <v>0</v>
      </c>
      <c r="P1765">
        <v>118</v>
      </c>
      <c r="Q1765" s="8">
        <f t="shared" si="139"/>
        <v>103.64</v>
      </c>
      <c r="R1765" t="b">
        <v>1</v>
      </c>
      <c r="S1765" t="s">
        <v>8294</v>
      </c>
      <c r="T1765" t="s">
        <v>8295</v>
      </c>
    </row>
    <row r="1766" spans="1:20" ht="42.8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9">
        <f t="shared" si="136"/>
        <v>41854.485868055555</v>
      </c>
      <c r="L1766">
        <v>1404560379</v>
      </c>
      <c r="M1766" s="9">
        <f t="shared" si="137"/>
        <v>41825.485868055555</v>
      </c>
      <c r="N1766" s="13">
        <f t="shared" si="138"/>
        <v>29</v>
      </c>
      <c r="O1766" t="b">
        <v>1</v>
      </c>
      <c r="P1766">
        <v>39</v>
      </c>
      <c r="Q1766" s="8">
        <f t="shared" si="139"/>
        <v>55.28</v>
      </c>
      <c r="R1766" t="b">
        <v>0</v>
      </c>
      <c r="S1766" t="s">
        <v>8294</v>
      </c>
      <c r="T1766" t="s">
        <v>8295</v>
      </c>
    </row>
    <row r="1767" spans="1:20" ht="42.8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9">
        <f t="shared" si="136"/>
        <v>41864.980462962965</v>
      </c>
      <c r="L1767">
        <v>1405380712</v>
      </c>
      <c r="M1767" s="9">
        <f t="shared" si="137"/>
        <v>41834.980462962965</v>
      </c>
      <c r="N1767" s="13">
        <f t="shared" si="138"/>
        <v>30</v>
      </c>
      <c r="O1767" t="b">
        <v>1</v>
      </c>
      <c r="P1767">
        <v>103</v>
      </c>
      <c r="Q1767" s="8">
        <f t="shared" si="139"/>
        <v>72.17</v>
      </c>
      <c r="R1767" t="b">
        <v>0</v>
      </c>
      <c r="S1767" t="s">
        <v>8294</v>
      </c>
      <c r="T1767" t="s">
        <v>8295</v>
      </c>
    </row>
    <row r="1768" spans="1:20" ht="28.55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9">
        <f t="shared" si="136"/>
        <v>41876.859814814816</v>
      </c>
      <c r="L1768">
        <v>1407184688</v>
      </c>
      <c r="M1768" s="9">
        <f t="shared" si="137"/>
        <v>41855.859814814816</v>
      </c>
      <c r="N1768" s="13">
        <f t="shared" si="138"/>
        <v>21</v>
      </c>
      <c r="O1768" t="b">
        <v>1</v>
      </c>
      <c r="P1768">
        <v>0</v>
      </c>
      <c r="Q1768" s="8">
        <f t="shared" si="139"/>
        <v>0</v>
      </c>
      <c r="R1768" t="b">
        <v>0</v>
      </c>
      <c r="S1768" t="s">
        <v>8294</v>
      </c>
      <c r="T1768" t="s">
        <v>8295</v>
      </c>
    </row>
    <row r="1769" spans="1:20" ht="28.5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9">
        <f t="shared" si="136"/>
        <v>41854.658379629633</v>
      </c>
      <c r="L1769">
        <v>1404488884</v>
      </c>
      <c r="M1769" s="9">
        <f t="shared" si="137"/>
        <v>41824.658379629633</v>
      </c>
      <c r="N1769" s="13">
        <f t="shared" si="138"/>
        <v>30</v>
      </c>
      <c r="O1769" t="b">
        <v>1</v>
      </c>
      <c r="P1769">
        <v>39</v>
      </c>
      <c r="Q1769" s="8">
        <f t="shared" si="139"/>
        <v>58.62</v>
      </c>
      <c r="R1769" t="b">
        <v>0</v>
      </c>
      <c r="S1769" t="s">
        <v>8294</v>
      </c>
      <c r="T1769" t="s">
        <v>8295</v>
      </c>
    </row>
    <row r="1770" spans="1:20" ht="42.8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9">
        <f t="shared" si="136"/>
        <v>41909.560694444444</v>
      </c>
      <c r="L1770">
        <v>1406640444</v>
      </c>
      <c r="M1770" s="9">
        <f t="shared" si="137"/>
        <v>41849.560694444444</v>
      </c>
      <c r="N1770" s="13">
        <f t="shared" si="138"/>
        <v>60</v>
      </c>
      <c r="O1770" t="b">
        <v>1</v>
      </c>
      <c r="P1770">
        <v>15</v>
      </c>
      <c r="Q1770" s="8">
        <f t="shared" si="139"/>
        <v>12.47</v>
      </c>
      <c r="R1770" t="b">
        <v>0</v>
      </c>
      <c r="S1770" t="s">
        <v>8294</v>
      </c>
      <c r="T1770" t="s">
        <v>8295</v>
      </c>
    </row>
    <row r="1771" spans="1:20" ht="42.8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9">
        <f t="shared" si="136"/>
        <v>42017.818969907406</v>
      </c>
      <c r="L1771">
        <v>1418585959</v>
      </c>
      <c r="M1771" s="9">
        <f t="shared" si="137"/>
        <v>41987.818969907406</v>
      </c>
      <c r="N1771" s="13">
        <f t="shared" si="138"/>
        <v>30</v>
      </c>
      <c r="O1771" t="b">
        <v>1</v>
      </c>
      <c r="P1771">
        <v>22</v>
      </c>
      <c r="Q1771" s="8">
        <f t="shared" si="139"/>
        <v>49.14</v>
      </c>
      <c r="R1771" t="b">
        <v>0</v>
      </c>
      <c r="S1771" t="s">
        <v>8294</v>
      </c>
      <c r="T1771" t="s">
        <v>8295</v>
      </c>
    </row>
    <row r="1772" spans="1:20" ht="42.8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9">
        <f t="shared" si="136"/>
        <v>41926.780023148152</v>
      </c>
      <c r="L1772">
        <v>1410288194</v>
      </c>
      <c r="M1772" s="9">
        <f t="shared" si="137"/>
        <v>41891.780023148152</v>
      </c>
      <c r="N1772" s="13">
        <f t="shared" si="138"/>
        <v>35</v>
      </c>
      <c r="O1772" t="b">
        <v>1</v>
      </c>
      <c r="P1772">
        <v>92</v>
      </c>
      <c r="Q1772" s="8">
        <f t="shared" si="139"/>
        <v>150.5</v>
      </c>
      <c r="R1772" t="b">
        <v>0</v>
      </c>
      <c r="S1772" t="s">
        <v>8294</v>
      </c>
      <c r="T1772" t="s">
        <v>8295</v>
      </c>
    </row>
    <row r="1773" spans="1:20" ht="42.8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9">
        <f t="shared" si="136"/>
        <v>41935.979629629634</v>
      </c>
      <c r="L1773">
        <v>1411515040</v>
      </c>
      <c r="M1773" s="9">
        <f t="shared" si="137"/>
        <v>41905.979629629634</v>
      </c>
      <c r="N1773" s="13">
        <f t="shared" si="138"/>
        <v>30</v>
      </c>
      <c r="O1773" t="b">
        <v>1</v>
      </c>
      <c r="P1773">
        <v>25</v>
      </c>
      <c r="Q1773" s="8">
        <f t="shared" si="139"/>
        <v>35.799999999999997</v>
      </c>
      <c r="R1773" t="b">
        <v>0</v>
      </c>
      <c r="S1773" t="s">
        <v>8294</v>
      </c>
      <c r="T1773" t="s">
        <v>8295</v>
      </c>
    </row>
    <row r="1774" spans="1:20" ht="42.8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9">
        <f t="shared" si="136"/>
        <v>41826.718009259261</v>
      </c>
      <c r="L1774">
        <v>1399482836</v>
      </c>
      <c r="M1774" s="9">
        <f t="shared" si="137"/>
        <v>41766.718009259261</v>
      </c>
      <c r="N1774" s="13">
        <f t="shared" si="138"/>
        <v>60</v>
      </c>
      <c r="O1774" t="b">
        <v>1</v>
      </c>
      <c r="P1774">
        <v>19</v>
      </c>
      <c r="Q1774" s="8">
        <f t="shared" si="139"/>
        <v>45.16</v>
      </c>
      <c r="R1774" t="b">
        <v>0</v>
      </c>
      <c r="S1774" t="s">
        <v>8294</v>
      </c>
      <c r="T1774" t="s">
        <v>8295</v>
      </c>
    </row>
    <row r="1775" spans="1:20" ht="42.8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9">
        <f t="shared" si="136"/>
        <v>42023.760393518518</v>
      </c>
      <c r="L1775">
        <v>1417803298</v>
      </c>
      <c r="M1775" s="9">
        <f t="shared" si="137"/>
        <v>41978.760393518518</v>
      </c>
      <c r="N1775" s="13">
        <f t="shared" si="138"/>
        <v>45</v>
      </c>
      <c r="O1775" t="b">
        <v>1</v>
      </c>
      <c r="P1775">
        <v>19</v>
      </c>
      <c r="Q1775" s="8">
        <f t="shared" si="139"/>
        <v>98.79</v>
      </c>
      <c r="R1775" t="b">
        <v>0</v>
      </c>
      <c r="S1775" t="s">
        <v>8294</v>
      </c>
      <c r="T1775" t="s">
        <v>8295</v>
      </c>
    </row>
    <row r="1776" spans="1:20" ht="42.8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9">
        <f t="shared" si="136"/>
        <v>41972.624305555553</v>
      </c>
      <c r="L1776">
        <v>1413609292</v>
      </c>
      <c r="M1776" s="9">
        <f t="shared" si="137"/>
        <v>41930.218657407408</v>
      </c>
      <c r="N1776" s="13">
        <f t="shared" si="138"/>
        <v>42</v>
      </c>
      <c r="O1776" t="b">
        <v>1</v>
      </c>
      <c r="P1776">
        <v>13</v>
      </c>
      <c r="Q1776" s="8">
        <f t="shared" si="139"/>
        <v>88.31</v>
      </c>
      <c r="R1776" t="b">
        <v>0</v>
      </c>
      <c r="S1776" t="s">
        <v>8294</v>
      </c>
      <c r="T1776" t="s">
        <v>8295</v>
      </c>
    </row>
    <row r="1777" spans="1:20" ht="42.8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9">
        <f t="shared" si="136"/>
        <v>41936.976388888892</v>
      </c>
      <c r="L1777">
        <v>1410305160</v>
      </c>
      <c r="M1777" s="9">
        <f t="shared" si="137"/>
        <v>41891.976388888892</v>
      </c>
      <c r="N1777" s="13">
        <f t="shared" si="138"/>
        <v>45</v>
      </c>
      <c r="O1777" t="b">
        <v>1</v>
      </c>
      <c r="P1777">
        <v>124</v>
      </c>
      <c r="Q1777" s="8">
        <f t="shared" si="139"/>
        <v>170.63</v>
      </c>
      <c r="R1777" t="b">
        <v>0</v>
      </c>
      <c r="S1777" t="s">
        <v>8294</v>
      </c>
      <c r="T1777" t="s">
        <v>8295</v>
      </c>
    </row>
    <row r="1778" spans="1:20" ht="42.8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9">
        <f t="shared" si="136"/>
        <v>41941.95684027778</v>
      </c>
      <c r="L1778">
        <v>1411513071</v>
      </c>
      <c r="M1778" s="9">
        <f t="shared" si="137"/>
        <v>41905.95684027778</v>
      </c>
      <c r="N1778" s="13">
        <f t="shared" si="138"/>
        <v>36</v>
      </c>
      <c r="O1778" t="b">
        <v>1</v>
      </c>
      <c r="P1778">
        <v>4</v>
      </c>
      <c r="Q1778" s="8">
        <f t="shared" si="139"/>
        <v>83.75</v>
      </c>
      <c r="R1778" t="b">
        <v>0</v>
      </c>
      <c r="S1778" t="s">
        <v>8294</v>
      </c>
      <c r="T1778" t="s">
        <v>8295</v>
      </c>
    </row>
    <row r="1779" spans="1:20" ht="42.8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9">
        <f t="shared" si="136"/>
        <v>42055.357094907406</v>
      </c>
      <c r="L1779">
        <v>1421829253</v>
      </c>
      <c r="M1779" s="9">
        <f t="shared" si="137"/>
        <v>42025.357094907406</v>
      </c>
      <c r="N1779" s="13">
        <f t="shared" si="138"/>
        <v>30</v>
      </c>
      <c r="O1779" t="b">
        <v>1</v>
      </c>
      <c r="P1779">
        <v>10</v>
      </c>
      <c r="Q1779" s="8">
        <f t="shared" si="139"/>
        <v>65.099999999999994</v>
      </c>
      <c r="R1779" t="b">
        <v>0</v>
      </c>
      <c r="S1779" t="s">
        <v>8294</v>
      </c>
      <c r="T1779" t="s">
        <v>8295</v>
      </c>
    </row>
    <row r="1780" spans="1:20" ht="42.8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9">
        <f t="shared" si="136"/>
        <v>42090.821701388893</v>
      </c>
      <c r="L1780">
        <v>1423600995</v>
      </c>
      <c r="M1780" s="9">
        <f t="shared" si="137"/>
        <v>42045.86336805555</v>
      </c>
      <c r="N1780" s="13">
        <f t="shared" si="138"/>
        <v>45</v>
      </c>
      <c r="O1780" t="b">
        <v>1</v>
      </c>
      <c r="P1780">
        <v>15</v>
      </c>
      <c r="Q1780" s="8">
        <f t="shared" si="139"/>
        <v>66.33</v>
      </c>
      <c r="R1780" t="b">
        <v>0</v>
      </c>
      <c r="S1780" t="s">
        <v>8294</v>
      </c>
      <c r="T1780" t="s">
        <v>8295</v>
      </c>
    </row>
    <row r="1781" spans="1:20" ht="42.8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9">
        <f t="shared" si="136"/>
        <v>42615.691898148143</v>
      </c>
      <c r="L1781">
        <v>1470242180</v>
      </c>
      <c r="M1781" s="9">
        <f t="shared" si="137"/>
        <v>42585.691898148143</v>
      </c>
      <c r="N1781" s="13">
        <f t="shared" si="138"/>
        <v>30</v>
      </c>
      <c r="O1781" t="b">
        <v>1</v>
      </c>
      <c r="P1781">
        <v>38</v>
      </c>
      <c r="Q1781" s="8">
        <f t="shared" si="139"/>
        <v>104.89</v>
      </c>
      <c r="R1781" t="b">
        <v>0</v>
      </c>
      <c r="S1781" t="s">
        <v>8294</v>
      </c>
      <c r="T1781" t="s">
        <v>8295</v>
      </c>
    </row>
    <row r="1782" spans="1:20" ht="42.8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9">
        <f t="shared" si="136"/>
        <v>42553.600810185191</v>
      </c>
      <c r="L1782">
        <v>1462285510</v>
      </c>
      <c r="M1782" s="9">
        <f t="shared" si="137"/>
        <v>42493.600810185191</v>
      </c>
      <c r="N1782" s="13">
        <f t="shared" si="138"/>
        <v>60</v>
      </c>
      <c r="O1782" t="b">
        <v>1</v>
      </c>
      <c r="P1782">
        <v>152</v>
      </c>
      <c r="Q1782" s="8">
        <f t="shared" si="139"/>
        <v>78.44</v>
      </c>
      <c r="R1782" t="b">
        <v>0</v>
      </c>
      <c r="S1782" t="s">
        <v>8294</v>
      </c>
      <c r="T1782" t="s">
        <v>8295</v>
      </c>
    </row>
    <row r="1783" spans="1:20" ht="42.8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9">
        <f t="shared" si="136"/>
        <v>42628.617418981477</v>
      </c>
      <c r="L1783">
        <v>1471272545</v>
      </c>
      <c r="M1783" s="9">
        <f t="shared" si="137"/>
        <v>42597.617418981477</v>
      </c>
      <c r="N1783" s="13">
        <f t="shared" si="138"/>
        <v>31</v>
      </c>
      <c r="O1783" t="b">
        <v>1</v>
      </c>
      <c r="P1783">
        <v>24</v>
      </c>
      <c r="Q1783" s="8">
        <f t="shared" si="139"/>
        <v>59.04</v>
      </c>
      <c r="R1783" t="b">
        <v>0</v>
      </c>
      <c r="S1783" t="s">
        <v>8294</v>
      </c>
      <c r="T1783" t="s">
        <v>8295</v>
      </c>
    </row>
    <row r="1784" spans="1:20" ht="57.1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9">
        <f t="shared" si="136"/>
        <v>42421.575104166666</v>
      </c>
      <c r="L1784">
        <v>1453211289</v>
      </c>
      <c r="M1784" s="9">
        <f t="shared" si="137"/>
        <v>42388.575104166666</v>
      </c>
      <c r="N1784" s="13">
        <f t="shared" si="138"/>
        <v>33</v>
      </c>
      <c r="O1784" t="b">
        <v>1</v>
      </c>
      <c r="P1784">
        <v>76</v>
      </c>
      <c r="Q1784" s="8">
        <f t="shared" si="139"/>
        <v>71.34</v>
      </c>
      <c r="R1784" t="b">
        <v>0</v>
      </c>
      <c r="S1784" t="s">
        <v>8294</v>
      </c>
      <c r="T1784" t="s">
        <v>8295</v>
      </c>
    </row>
    <row r="1785" spans="1:20" ht="42.8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9">
        <f t="shared" si="136"/>
        <v>42145.949976851851</v>
      </c>
      <c r="L1785">
        <v>1429656478</v>
      </c>
      <c r="M1785" s="9">
        <f t="shared" si="137"/>
        <v>42115.949976851851</v>
      </c>
      <c r="N1785" s="13">
        <f t="shared" si="138"/>
        <v>30</v>
      </c>
      <c r="O1785" t="b">
        <v>1</v>
      </c>
      <c r="P1785">
        <v>185</v>
      </c>
      <c r="Q1785" s="8">
        <f t="shared" si="139"/>
        <v>51.23</v>
      </c>
      <c r="R1785" t="b">
        <v>0</v>
      </c>
      <c r="S1785" t="s">
        <v>8294</v>
      </c>
      <c r="T1785" t="s">
        <v>8295</v>
      </c>
    </row>
    <row r="1786" spans="1:20" ht="42.8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9">
        <f t="shared" si="136"/>
        <v>42035.142361111109</v>
      </c>
      <c r="L1786">
        <v>1419954240</v>
      </c>
      <c r="M1786" s="9">
        <f t="shared" si="137"/>
        <v>42003.655555555553</v>
      </c>
      <c r="N1786" s="13">
        <f t="shared" si="138"/>
        <v>31</v>
      </c>
      <c r="O1786" t="b">
        <v>1</v>
      </c>
      <c r="P1786">
        <v>33</v>
      </c>
      <c r="Q1786" s="8">
        <f t="shared" si="139"/>
        <v>60.24</v>
      </c>
      <c r="R1786" t="b">
        <v>0</v>
      </c>
      <c r="S1786" t="s">
        <v>8294</v>
      </c>
      <c r="T1786" t="s">
        <v>8295</v>
      </c>
    </row>
    <row r="1787" spans="1:20" ht="42.8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9">
        <f t="shared" si="136"/>
        <v>41928</v>
      </c>
      <c r="L1787">
        <v>1410750855</v>
      </c>
      <c r="M1787" s="9">
        <f t="shared" si="137"/>
        <v>41897.134895833333</v>
      </c>
      <c r="N1787" s="13">
        <f t="shared" si="138"/>
        <v>31</v>
      </c>
      <c r="O1787" t="b">
        <v>1</v>
      </c>
      <c r="P1787">
        <v>108</v>
      </c>
      <c r="Q1787" s="8">
        <f t="shared" si="139"/>
        <v>44.94</v>
      </c>
      <c r="R1787" t="b">
        <v>0</v>
      </c>
      <c r="S1787" t="s">
        <v>8294</v>
      </c>
      <c r="T1787" t="s">
        <v>8295</v>
      </c>
    </row>
    <row r="1788" spans="1:20" ht="42.8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9">
        <f t="shared" si="136"/>
        <v>41988.550659722227</v>
      </c>
      <c r="L1788">
        <v>1416057177</v>
      </c>
      <c r="M1788" s="9">
        <f t="shared" si="137"/>
        <v>41958.550659722227</v>
      </c>
      <c r="N1788" s="13">
        <f t="shared" si="138"/>
        <v>30</v>
      </c>
      <c r="O1788" t="b">
        <v>1</v>
      </c>
      <c r="P1788">
        <v>29</v>
      </c>
      <c r="Q1788" s="8">
        <f t="shared" si="139"/>
        <v>31.21</v>
      </c>
      <c r="R1788" t="b">
        <v>0</v>
      </c>
      <c r="S1788" t="s">
        <v>8294</v>
      </c>
      <c r="T1788" t="s">
        <v>8295</v>
      </c>
    </row>
    <row r="1789" spans="1:20" ht="42.8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9">
        <f t="shared" si="136"/>
        <v>42098.613854166666</v>
      </c>
      <c r="L1789">
        <v>1425570237</v>
      </c>
      <c r="M1789" s="9">
        <f t="shared" si="137"/>
        <v>42068.65552083333</v>
      </c>
      <c r="N1789" s="13">
        <f t="shared" si="138"/>
        <v>30</v>
      </c>
      <c r="O1789" t="b">
        <v>1</v>
      </c>
      <c r="P1789">
        <v>24</v>
      </c>
      <c r="Q1789" s="8">
        <f t="shared" si="139"/>
        <v>63.88</v>
      </c>
      <c r="R1789" t="b">
        <v>0</v>
      </c>
      <c r="S1789" t="s">
        <v>8294</v>
      </c>
      <c r="T1789" t="s">
        <v>8295</v>
      </c>
    </row>
    <row r="1790" spans="1:20" ht="42.8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9">
        <f t="shared" si="136"/>
        <v>41943.94840277778</v>
      </c>
      <c r="L1790">
        <v>1412203542</v>
      </c>
      <c r="M1790" s="9">
        <f t="shared" si="137"/>
        <v>41913.94840277778</v>
      </c>
      <c r="N1790" s="13">
        <f t="shared" si="138"/>
        <v>30</v>
      </c>
      <c r="O1790" t="b">
        <v>1</v>
      </c>
      <c r="P1790">
        <v>4</v>
      </c>
      <c r="Q1790" s="8">
        <f t="shared" si="139"/>
        <v>19</v>
      </c>
      <c r="R1790" t="b">
        <v>0</v>
      </c>
      <c r="S1790" t="s">
        <v>8294</v>
      </c>
      <c r="T1790" t="s">
        <v>8295</v>
      </c>
    </row>
    <row r="1791" spans="1:20" ht="42.8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9">
        <f t="shared" si="136"/>
        <v>42016.250034722223</v>
      </c>
      <c r="L1791">
        <v>1415858403</v>
      </c>
      <c r="M1791" s="9">
        <f t="shared" si="137"/>
        <v>41956.250034722223</v>
      </c>
      <c r="N1791" s="13">
        <f t="shared" si="138"/>
        <v>60</v>
      </c>
      <c r="O1791" t="b">
        <v>1</v>
      </c>
      <c r="P1791">
        <v>4</v>
      </c>
      <c r="Q1791" s="8">
        <f t="shared" si="139"/>
        <v>10</v>
      </c>
      <c r="R1791" t="b">
        <v>0</v>
      </c>
      <c r="S1791" t="s">
        <v>8294</v>
      </c>
      <c r="T1791" t="s">
        <v>8295</v>
      </c>
    </row>
    <row r="1792" spans="1:20" ht="42.8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9">
        <f t="shared" si="136"/>
        <v>42040.674513888895</v>
      </c>
      <c r="L1792">
        <v>1420560678</v>
      </c>
      <c r="M1792" s="9">
        <f t="shared" si="137"/>
        <v>42010.674513888895</v>
      </c>
      <c r="N1792" s="13">
        <f t="shared" si="138"/>
        <v>30</v>
      </c>
      <c r="O1792" t="b">
        <v>1</v>
      </c>
      <c r="P1792">
        <v>15</v>
      </c>
      <c r="Q1792" s="8">
        <f t="shared" si="139"/>
        <v>109.07</v>
      </c>
      <c r="R1792" t="b">
        <v>0</v>
      </c>
      <c r="S1792" t="s">
        <v>8294</v>
      </c>
      <c r="T1792" t="s">
        <v>8295</v>
      </c>
    </row>
    <row r="1793" spans="1:20" ht="28.5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9">
        <f t="shared" si="136"/>
        <v>42033.740335648152</v>
      </c>
      <c r="L1793">
        <v>1417369565</v>
      </c>
      <c r="M1793" s="9">
        <f t="shared" si="137"/>
        <v>41973.740335648152</v>
      </c>
      <c r="N1793" s="13">
        <f t="shared" si="138"/>
        <v>60</v>
      </c>
      <c r="O1793" t="b">
        <v>1</v>
      </c>
      <c r="P1793">
        <v>4</v>
      </c>
      <c r="Q1793" s="8">
        <f t="shared" si="139"/>
        <v>26.75</v>
      </c>
      <c r="R1793" t="b">
        <v>0</v>
      </c>
      <c r="S1793" t="s">
        <v>8294</v>
      </c>
      <c r="T1793" t="s">
        <v>8295</v>
      </c>
    </row>
    <row r="1794" spans="1:20" ht="28.5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>
        <f t="shared" ref="F1794:F1857" si="140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9">
        <f t="shared" si="136"/>
        <v>42226.290972222225</v>
      </c>
      <c r="L1794">
        <v>1435970682</v>
      </c>
      <c r="M1794" s="9">
        <f t="shared" si="137"/>
        <v>42189.031041666662</v>
      </c>
      <c r="N1794" s="13">
        <f t="shared" si="138"/>
        <v>37</v>
      </c>
      <c r="O1794" t="b">
        <v>1</v>
      </c>
      <c r="P1794">
        <v>139</v>
      </c>
      <c r="Q1794" s="8">
        <f t="shared" si="139"/>
        <v>109.94</v>
      </c>
      <c r="R1794" t="b">
        <v>0</v>
      </c>
      <c r="S1794" t="s">
        <v>8294</v>
      </c>
      <c r="T1794" t="s">
        <v>8295</v>
      </c>
    </row>
    <row r="1795" spans="1:20" ht="42.8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>
        <f t="shared" si="140"/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9">
        <f t="shared" ref="K1795:K1858" si="141">(((J1795/60)/60)/24)+DATE(1970,1,1)</f>
        <v>41970.933333333334</v>
      </c>
      <c r="L1795">
        <v>1414531440</v>
      </c>
      <c r="M1795" s="9">
        <f t="shared" ref="M1795:M1858" si="142">(((L1795/60)/60)/24)+DATE(1970,1,1)</f>
        <v>41940.89166666667</v>
      </c>
      <c r="N1795" s="13">
        <f t="shared" ref="N1795:N1858" si="143">ROUND(K1795-M1795,0)</f>
        <v>30</v>
      </c>
      <c r="O1795" t="b">
        <v>1</v>
      </c>
      <c r="P1795">
        <v>2</v>
      </c>
      <c r="Q1795" s="8">
        <f t="shared" ref="Q1795:Q1858" si="144">IFERROR(ROUND(E1795/P1795,2),0)</f>
        <v>20</v>
      </c>
      <c r="R1795" t="b">
        <v>0</v>
      </c>
      <c r="S1795" t="s">
        <v>8294</v>
      </c>
      <c r="T1795" t="s">
        <v>8295</v>
      </c>
    </row>
    <row r="1796" spans="1:20" ht="42.8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9">
        <f t="shared" si="141"/>
        <v>42046.551180555558</v>
      </c>
      <c r="L1796">
        <v>1420636422</v>
      </c>
      <c r="M1796" s="9">
        <f t="shared" si="142"/>
        <v>42011.551180555558</v>
      </c>
      <c r="N1796" s="13">
        <f t="shared" si="143"/>
        <v>35</v>
      </c>
      <c r="O1796" t="b">
        <v>1</v>
      </c>
      <c r="P1796">
        <v>18</v>
      </c>
      <c r="Q1796" s="8">
        <f t="shared" si="144"/>
        <v>55.39</v>
      </c>
      <c r="R1796" t="b">
        <v>0</v>
      </c>
      <c r="S1796" t="s">
        <v>8294</v>
      </c>
      <c r="T1796" t="s">
        <v>8295</v>
      </c>
    </row>
    <row r="1797" spans="1:20" ht="42.8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9">
        <f t="shared" si="141"/>
        <v>42657.666666666672</v>
      </c>
      <c r="L1797">
        <v>1473922541</v>
      </c>
      <c r="M1797" s="9">
        <f t="shared" si="142"/>
        <v>42628.288668981477</v>
      </c>
      <c r="N1797" s="13">
        <f t="shared" si="143"/>
        <v>29</v>
      </c>
      <c r="O1797" t="b">
        <v>1</v>
      </c>
      <c r="P1797">
        <v>81</v>
      </c>
      <c r="Q1797" s="8">
        <f t="shared" si="144"/>
        <v>133.9</v>
      </c>
      <c r="R1797" t="b">
        <v>0</v>
      </c>
      <c r="S1797" t="s">
        <v>8294</v>
      </c>
      <c r="T1797" t="s">
        <v>8295</v>
      </c>
    </row>
    <row r="1798" spans="1:20" ht="57.1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9">
        <f t="shared" si="141"/>
        <v>42575.439421296294</v>
      </c>
      <c r="L1798">
        <v>1464172366</v>
      </c>
      <c r="M1798" s="9">
        <f t="shared" si="142"/>
        <v>42515.439421296294</v>
      </c>
      <c r="N1798" s="13">
        <f t="shared" si="143"/>
        <v>60</v>
      </c>
      <c r="O1798" t="b">
        <v>1</v>
      </c>
      <c r="P1798">
        <v>86</v>
      </c>
      <c r="Q1798" s="8">
        <f t="shared" si="144"/>
        <v>48.72</v>
      </c>
      <c r="R1798" t="b">
        <v>0</v>
      </c>
      <c r="S1798" t="s">
        <v>8294</v>
      </c>
      <c r="T1798" t="s">
        <v>8295</v>
      </c>
    </row>
    <row r="1799" spans="1:20" ht="42.8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9">
        <f t="shared" si="141"/>
        <v>42719.56931712963</v>
      </c>
      <c r="L1799">
        <v>1479217189</v>
      </c>
      <c r="M1799" s="9">
        <f t="shared" si="142"/>
        <v>42689.56931712963</v>
      </c>
      <c r="N1799" s="13">
        <f t="shared" si="143"/>
        <v>30</v>
      </c>
      <c r="O1799" t="b">
        <v>1</v>
      </c>
      <c r="P1799">
        <v>140</v>
      </c>
      <c r="Q1799" s="8">
        <f t="shared" si="144"/>
        <v>48.25</v>
      </c>
      <c r="R1799" t="b">
        <v>0</v>
      </c>
      <c r="S1799" t="s">
        <v>8294</v>
      </c>
      <c r="T1799" t="s">
        <v>8295</v>
      </c>
    </row>
    <row r="1800" spans="1:20" ht="42.8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9">
        <f t="shared" si="141"/>
        <v>42404.32677083333</v>
      </c>
      <c r="L1800">
        <v>1449388233</v>
      </c>
      <c r="M1800" s="9">
        <f t="shared" si="142"/>
        <v>42344.32677083333</v>
      </c>
      <c r="N1800" s="13">
        <f t="shared" si="143"/>
        <v>60</v>
      </c>
      <c r="O1800" t="b">
        <v>1</v>
      </c>
      <c r="P1800">
        <v>37</v>
      </c>
      <c r="Q1800" s="8">
        <f t="shared" si="144"/>
        <v>58.97</v>
      </c>
      <c r="R1800" t="b">
        <v>0</v>
      </c>
      <c r="S1800" t="s">
        <v>8294</v>
      </c>
      <c r="T1800" t="s">
        <v>8295</v>
      </c>
    </row>
    <row r="1801" spans="1:20" ht="28.55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9">
        <f t="shared" si="141"/>
        <v>41954.884351851855</v>
      </c>
      <c r="L1801">
        <v>1414008808</v>
      </c>
      <c r="M1801" s="9">
        <f t="shared" si="142"/>
        <v>41934.842685185184</v>
      </c>
      <c r="N1801" s="13">
        <f t="shared" si="143"/>
        <v>20</v>
      </c>
      <c r="O1801" t="b">
        <v>1</v>
      </c>
      <c r="P1801">
        <v>6</v>
      </c>
      <c r="Q1801" s="8">
        <f t="shared" si="144"/>
        <v>11.64</v>
      </c>
      <c r="R1801" t="b">
        <v>0</v>
      </c>
      <c r="S1801" t="s">
        <v>8294</v>
      </c>
      <c r="T1801" t="s">
        <v>8295</v>
      </c>
    </row>
    <row r="1802" spans="1:20" ht="42.8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9">
        <f t="shared" si="141"/>
        <v>42653.606134259258</v>
      </c>
      <c r="L1802">
        <v>1473517970</v>
      </c>
      <c r="M1802" s="9">
        <f t="shared" si="142"/>
        <v>42623.606134259258</v>
      </c>
      <c r="N1802" s="13">
        <f t="shared" si="143"/>
        <v>30</v>
      </c>
      <c r="O1802" t="b">
        <v>1</v>
      </c>
      <c r="P1802">
        <v>113</v>
      </c>
      <c r="Q1802" s="8">
        <f t="shared" si="144"/>
        <v>83.72</v>
      </c>
      <c r="R1802" t="b">
        <v>0</v>
      </c>
      <c r="S1802" t="s">
        <v>8294</v>
      </c>
      <c r="T1802" t="s">
        <v>8295</v>
      </c>
    </row>
    <row r="1803" spans="1:20" ht="42.8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9">
        <f t="shared" si="141"/>
        <v>42353.506944444445</v>
      </c>
      <c r="L1803">
        <v>1447429868</v>
      </c>
      <c r="M1803" s="9">
        <f t="shared" si="142"/>
        <v>42321.660509259258</v>
      </c>
      <c r="N1803" s="13">
        <f t="shared" si="143"/>
        <v>32</v>
      </c>
      <c r="O1803" t="b">
        <v>1</v>
      </c>
      <c r="P1803">
        <v>37</v>
      </c>
      <c r="Q1803" s="8">
        <f t="shared" si="144"/>
        <v>63.65</v>
      </c>
      <c r="R1803" t="b">
        <v>0</v>
      </c>
      <c r="S1803" t="s">
        <v>8294</v>
      </c>
      <c r="T1803" t="s">
        <v>8295</v>
      </c>
    </row>
    <row r="1804" spans="1:20" ht="42.8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9">
        <f t="shared" si="141"/>
        <v>42182.915972222225</v>
      </c>
      <c r="L1804">
        <v>1433416830</v>
      </c>
      <c r="M1804" s="9">
        <f t="shared" si="142"/>
        <v>42159.47256944445</v>
      </c>
      <c r="N1804" s="13">
        <f t="shared" si="143"/>
        <v>23</v>
      </c>
      <c r="O1804" t="b">
        <v>1</v>
      </c>
      <c r="P1804">
        <v>18</v>
      </c>
      <c r="Q1804" s="8">
        <f t="shared" si="144"/>
        <v>94.28</v>
      </c>
      <c r="R1804" t="b">
        <v>0</v>
      </c>
      <c r="S1804" t="s">
        <v>8294</v>
      </c>
      <c r="T1804" t="s">
        <v>8295</v>
      </c>
    </row>
    <row r="1805" spans="1:20" ht="42.8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9">
        <f t="shared" si="141"/>
        <v>42049.071550925932</v>
      </c>
      <c r="L1805">
        <v>1421199782</v>
      </c>
      <c r="M1805" s="9">
        <f t="shared" si="142"/>
        <v>42018.071550925932</v>
      </c>
      <c r="N1805" s="13">
        <f t="shared" si="143"/>
        <v>31</v>
      </c>
      <c r="O1805" t="b">
        <v>1</v>
      </c>
      <c r="P1805">
        <v>75</v>
      </c>
      <c r="Q1805" s="8">
        <f t="shared" si="144"/>
        <v>71.87</v>
      </c>
      <c r="R1805" t="b">
        <v>0</v>
      </c>
      <c r="S1805" t="s">
        <v>8294</v>
      </c>
      <c r="T1805" t="s">
        <v>8295</v>
      </c>
    </row>
    <row r="1806" spans="1:20" ht="42.8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9">
        <f t="shared" si="141"/>
        <v>42322.719953703709</v>
      </c>
      <c r="L1806">
        <v>1444061804</v>
      </c>
      <c r="M1806" s="9">
        <f t="shared" si="142"/>
        <v>42282.678287037037</v>
      </c>
      <c r="N1806" s="13">
        <f t="shared" si="143"/>
        <v>40</v>
      </c>
      <c r="O1806" t="b">
        <v>1</v>
      </c>
      <c r="P1806">
        <v>52</v>
      </c>
      <c r="Q1806" s="8">
        <f t="shared" si="144"/>
        <v>104.85</v>
      </c>
      <c r="R1806" t="b">
        <v>0</v>
      </c>
      <c r="S1806" t="s">
        <v>8294</v>
      </c>
      <c r="T1806" t="s">
        <v>8295</v>
      </c>
    </row>
    <row r="1807" spans="1:20" ht="42.8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9">
        <f t="shared" si="141"/>
        <v>42279.75</v>
      </c>
      <c r="L1807">
        <v>1441048658</v>
      </c>
      <c r="M1807" s="9">
        <f t="shared" si="142"/>
        <v>42247.803912037038</v>
      </c>
      <c r="N1807" s="13">
        <f t="shared" si="143"/>
        <v>32</v>
      </c>
      <c r="O1807" t="b">
        <v>1</v>
      </c>
      <c r="P1807">
        <v>122</v>
      </c>
      <c r="Q1807" s="8">
        <f t="shared" si="144"/>
        <v>67.14</v>
      </c>
      <c r="R1807" t="b">
        <v>0</v>
      </c>
      <c r="S1807" t="s">
        <v>8294</v>
      </c>
      <c r="T1807" t="s">
        <v>8295</v>
      </c>
    </row>
    <row r="1808" spans="1:20" ht="42.8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9">
        <f t="shared" si="141"/>
        <v>41912.638298611113</v>
      </c>
      <c r="L1808">
        <v>1409066349</v>
      </c>
      <c r="M1808" s="9">
        <f t="shared" si="142"/>
        <v>41877.638298611113</v>
      </c>
      <c r="N1808" s="13">
        <f t="shared" si="143"/>
        <v>35</v>
      </c>
      <c r="O1808" t="b">
        <v>1</v>
      </c>
      <c r="P1808">
        <v>8</v>
      </c>
      <c r="Q1808" s="8">
        <f t="shared" si="144"/>
        <v>73.88</v>
      </c>
      <c r="R1808" t="b">
        <v>0</v>
      </c>
      <c r="S1808" t="s">
        <v>8294</v>
      </c>
      <c r="T1808" t="s">
        <v>8295</v>
      </c>
    </row>
    <row r="1809" spans="1:20" ht="28.55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9">
        <f t="shared" si="141"/>
        <v>41910.068437499998</v>
      </c>
      <c r="L1809">
        <v>1409276313</v>
      </c>
      <c r="M1809" s="9">
        <f t="shared" si="142"/>
        <v>41880.068437499998</v>
      </c>
      <c r="N1809" s="13">
        <f t="shared" si="143"/>
        <v>30</v>
      </c>
      <c r="O1809" t="b">
        <v>1</v>
      </c>
      <c r="P1809">
        <v>8</v>
      </c>
      <c r="Q1809" s="8">
        <f t="shared" si="144"/>
        <v>69.13</v>
      </c>
      <c r="R1809" t="b">
        <v>0</v>
      </c>
      <c r="S1809" t="s">
        <v>8294</v>
      </c>
      <c r="T1809" t="s">
        <v>8295</v>
      </c>
    </row>
    <row r="1810" spans="1:20" ht="42.8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9">
        <f t="shared" si="141"/>
        <v>42777.680902777778</v>
      </c>
      <c r="L1810">
        <v>1483806030</v>
      </c>
      <c r="M1810" s="9">
        <f t="shared" si="142"/>
        <v>42742.680902777778</v>
      </c>
      <c r="N1810" s="13">
        <f t="shared" si="143"/>
        <v>35</v>
      </c>
      <c r="O1810" t="b">
        <v>1</v>
      </c>
      <c r="P1810">
        <v>96</v>
      </c>
      <c r="Q1810" s="8">
        <f t="shared" si="144"/>
        <v>120.77</v>
      </c>
      <c r="R1810" t="b">
        <v>0</v>
      </c>
      <c r="S1810" t="s">
        <v>8294</v>
      </c>
      <c r="T1810" t="s">
        <v>8295</v>
      </c>
    </row>
    <row r="1811" spans="1:20" ht="42.8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9">
        <f t="shared" si="141"/>
        <v>42064.907858796301</v>
      </c>
      <c r="L1811">
        <v>1422222439</v>
      </c>
      <c r="M1811" s="9">
        <f t="shared" si="142"/>
        <v>42029.907858796301</v>
      </c>
      <c r="N1811" s="13">
        <f t="shared" si="143"/>
        <v>35</v>
      </c>
      <c r="O1811" t="b">
        <v>1</v>
      </c>
      <c r="P1811">
        <v>9</v>
      </c>
      <c r="Q1811" s="8">
        <f t="shared" si="144"/>
        <v>42.22</v>
      </c>
      <c r="R1811" t="b">
        <v>0</v>
      </c>
      <c r="S1811" t="s">
        <v>8294</v>
      </c>
      <c r="T1811" t="s">
        <v>8295</v>
      </c>
    </row>
    <row r="1812" spans="1:20" ht="42.8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9">
        <f t="shared" si="141"/>
        <v>41872.91002314815</v>
      </c>
      <c r="L1812">
        <v>1407621026</v>
      </c>
      <c r="M1812" s="9">
        <f t="shared" si="142"/>
        <v>41860.91002314815</v>
      </c>
      <c r="N1812" s="13">
        <f t="shared" si="143"/>
        <v>12</v>
      </c>
      <c r="O1812" t="b">
        <v>0</v>
      </c>
      <c r="P1812">
        <v>2</v>
      </c>
      <c r="Q1812" s="8">
        <f t="shared" si="144"/>
        <v>7.5</v>
      </c>
      <c r="R1812" t="b">
        <v>0</v>
      </c>
      <c r="S1812" t="s">
        <v>8294</v>
      </c>
      <c r="T1812" t="s">
        <v>8295</v>
      </c>
    </row>
    <row r="1813" spans="1:20" ht="42.8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9">
        <f t="shared" si="141"/>
        <v>41936.166666666664</v>
      </c>
      <c r="L1813">
        <v>1408962270</v>
      </c>
      <c r="M1813" s="9">
        <f t="shared" si="142"/>
        <v>41876.433680555558</v>
      </c>
      <c r="N1813" s="13">
        <f t="shared" si="143"/>
        <v>60</v>
      </c>
      <c r="O1813" t="b">
        <v>0</v>
      </c>
      <c r="P1813">
        <v>26</v>
      </c>
      <c r="Q1813" s="8">
        <f t="shared" si="144"/>
        <v>1.54</v>
      </c>
      <c r="R1813" t="b">
        <v>0</v>
      </c>
      <c r="S1813" t="s">
        <v>8294</v>
      </c>
      <c r="T1813" t="s">
        <v>8295</v>
      </c>
    </row>
    <row r="1814" spans="1:20" ht="42.8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9">
        <f t="shared" si="141"/>
        <v>42554.318703703699</v>
      </c>
      <c r="L1814">
        <v>1464939536</v>
      </c>
      <c r="M1814" s="9">
        <f t="shared" si="142"/>
        <v>42524.318703703699</v>
      </c>
      <c r="N1814" s="13">
        <f t="shared" si="143"/>
        <v>30</v>
      </c>
      <c r="O1814" t="b">
        <v>0</v>
      </c>
      <c r="P1814">
        <v>23</v>
      </c>
      <c r="Q1814" s="8">
        <f t="shared" si="144"/>
        <v>37.61</v>
      </c>
      <c r="R1814" t="b">
        <v>0</v>
      </c>
      <c r="S1814" t="s">
        <v>8294</v>
      </c>
      <c r="T1814" t="s">
        <v>8295</v>
      </c>
    </row>
    <row r="1815" spans="1:20" ht="42.8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9">
        <f t="shared" si="141"/>
        <v>41859.889027777775</v>
      </c>
      <c r="L1815">
        <v>1404940812</v>
      </c>
      <c r="M1815" s="9">
        <f t="shared" si="142"/>
        <v>41829.889027777775</v>
      </c>
      <c r="N1815" s="13">
        <f t="shared" si="143"/>
        <v>30</v>
      </c>
      <c r="O1815" t="b">
        <v>0</v>
      </c>
      <c r="P1815">
        <v>0</v>
      </c>
      <c r="Q1815" s="8">
        <f t="shared" si="144"/>
        <v>0</v>
      </c>
      <c r="R1815" t="b">
        <v>0</v>
      </c>
      <c r="S1815" t="s">
        <v>8294</v>
      </c>
      <c r="T1815" t="s">
        <v>8295</v>
      </c>
    </row>
    <row r="1816" spans="1:20" ht="42.8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9">
        <f t="shared" si="141"/>
        <v>42063.314074074078</v>
      </c>
      <c r="L1816">
        <v>1422516736</v>
      </c>
      <c r="M1816" s="9">
        <f t="shared" si="142"/>
        <v>42033.314074074078</v>
      </c>
      <c r="N1816" s="13">
        <f t="shared" si="143"/>
        <v>30</v>
      </c>
      <c r="O1816" t="b">
        <v>0</v>
      </c>
      <c r="P1816">
        <v>140</v>
      </c>
      <c r="Q1816" s="8">
        <f t="shared" si="144"/>
        <v>42.16</v>
      </c>
      <c r="R1816" t="b">
        <v>0</v>
      </c>
      <c r="S1816" t="s">
        <v>8294</v>
      </c>
      <c r="T1816" t="s">
        <v>8295</v>
      </c>
    </row>
    <row r="1817" spans="1:20" ht="57.1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9">
        <f t="shared" si="141"/>
        <v>42186.906678240746</v>
      </c>
      <c r="L1817">
        <v>1434577537</v>
      </c>
      <c r="M1817" s="9">
        <f t="shared" si="142"/>
        <v>42172.906678240746</v>
      </c>
      <c r="N1817" s="13">
        <f t="shared" si="143"/>
        <v>14</v>
      </c>
      <c r="O1817" t="b">
        <v>0</v>
      </c>
      <c r="P1817">
        <v>0</v>
      </c>
      <c r="Q1817" s="8">
        <f t="shared" si="144"/>
        <v>0</v>
      </c>
      <c r="R1817" t="b">
        <v>0</v>
      </c>
      <c r="S1817" t="s">
        <v>8294</v>
      </c>
      <c r="T1817" t="s">
        <v>8295</v>
      </c>
    </row>
    <row r="1818" spans="1:20" ht="42.8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9">
        <f t="shared" si="141"/>
        <v>42576.791666666672</v>
      </c>
      <c r="L1818">
        <v>1467061303</v>
      </c>
      <c r="M1818" s="9">
        <f t="shared" si="142"/>
        <v>42548.876192129625</v>
      </c>
      <c r="N1818" s="13">
        <f t="shared" si="143"/>
        <v>28</v>
      </c>
      <c r="O1818" t="b">
        <v>0</v>
      </c>
      <c r="P1818">
        <v>6</v>
      </c>
      <c r="Q1818" s="8">
        <f t="shared" si="144"/>
        <v>84.83</v>
      </c>
      <c r="R1818" t="b">
        <v>0</v>
      </c>
      <c r="S1818" t="s">
        <v>8294</v>
      </c>
      <c r="T1818" t="s">
        <v>8295</v>
      </c>
    </row>
    <row r="1819" spans="1:20" ht="28.5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9">
        <f t="shared" si="141"/>
        <v>42765.290972222225</v>
      </c>
      <c r="L1819">
        <v>1480607607</v>
      </c>
      <c r="M1819" s="9">
        <f t="shared" si="142"/>
        <v>42705.662118055552</v>
      </c>
      <c r="N1819" s="13">
        <f t="shared" si="143"/>
        <v>60</v>
      </c>
      <c r="O1819" t="b">
        <v>0</v>
      </c>
      <c r="P1819">
        <v>100</v>
      </c>
      <c r="Q1819" s="8">
        <f t="shared" si="144"/>
        <v>94.19</v>
      </c>
      <c r="R1819" t="b">
        <v>0</v>
      </c>
      <c r="S1819" t="s">
        <v>8294</v>
      </c>
      <c r="T1819" t="s">
        <v>8295</v>
      </c>
    </row>
    <row r="1820" spans="1:20" ht="28.5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9">
        <f t="shared" si="141"/>
        <v>42097.192708333328</v>
      </c>
      <c r="L1820">
        <v>1425447450</v>
      </c>
      <c r="M1820" s="9">
        <f t="shared" si="142"/>
        <v>42067.234375</v>
      </c>
      <c r="N1820" s="13">
        <f t="shared" si="143"/>
        <v>30</v>
      </c>
      <c r="O1820" t="b">
        <v>0</v>
      </c>
      <c r="P1820">
        <v>0</v>
      </c>
      <c r="Q1820" s="8">
        <f t="shared" si="144"/>
        <v>0</v>
      </c>
      <c r="R1820" t="b">
        <v>0</v>
      </c>
      <c r="S1820" t="s">
        <v>8294</v>
      </c>
      <c r="T1820" t="s">
        <v>8295</v>
      </c>
    </row>
    <row r="1821" spans="1:20" ht="42.8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9">
        <f t="shared" si="141"/>
        <v>41850.752268518518</v>
      </c>
      <c r="L1821">
        <v>1404151396</v>
      </c>
      <c r="M1821" s="9">
        <f t="shared" si="142"/>
        <v>41820.752268518518</v>
      </c>
      <c r="N1821" s="13">
        <f t="shared" si="143"/>
        <v>30</v>
      </c>
      <c r="O1821" t="b">
        <v>0</v>
      </c>
      <c r="P1821">
        <v>4</v>
      </c>
      <c r="Q1821" s="8">
        <f t="shared" si="144"/>
        <v>6.25</v>
      </c>
      <c r="R1821" t="b">
        <v>0</v>
      </c>
      <c r="S1821" t="s">
        <v>8294</v>
      </c>
      <c r="T1821" t="s">
        <v>8295</v>
      </c>
    </row>
    <row r="1822" spans="1:20" ht="57.1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9">
        <f t="shared" si="141"/>
        <v>42095.042708333334</v>
      </c>
      <c r="L1822">
        <v>1425261690</v>
      </c>
      <c r="M1822" s="9">
        <f t="shared" si="142"/>
        <v>42065.084375000006</v>
      </c>
      <c r="N1822" s="13">
        <f t="shared" si="143"/>
        <v>30</v>
      </c>
      <c r="O1822" t="b">
        <v>0</v>
      </c>
      <c r="P1822">
        <v>8</v>
      </c>
      <c r="Q1822" s="8">
        <f t="shared" si="144"/>
        <v>213.38</v>
      </c>
      <c r="R1822" t="b">
        <v>0</v>
      </c>
      <c r="S1822" t="s">
        <v>8294</v>
      </c>
      <c r="T1822" t="s">
        <v>8295</v>
      </c>
    </row>
    <row r="1823" spans="1:20" ht="42.8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9">
        <f t="shared" si="141"/>
        <v>40971.319062499999</v>
      </c>
      <c r="L1823">
        <v>1326872367</v>
      </c>
      <c r="M1823" s="9">
        <f t="shared" si="142"/>
        <v>40926.319062499999</v>
      </c>
      <c r="N1823" s="13">
        <f t="shared" si="143"/>
        <v>45</v>
      </c>
      <c r="O1823" t="b">
        <v>0</v>
      </c>
      <c r="P1823">
        <v>57</v>
      </c>
      <c r="Q1823" s="8">
        <f t="shared" si="144"/>
        <v>59.16</v>
      </c>
      <c r="R1823" t="b">
        <v>1</v>
      </c>
      <c r="S1823" t="s">
        <v>8281</v>
      </c>
      <c r="T1823" t="s">
        <v>8282</v>
      </c>
    </row>
    <row r="1824" spans="1:20" ht="28.55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9">
        <f t="shared" si="141"/>
        <v>41670.792361111111</v>
      </c>
      <c r="L1824">
        <v>1388084862</v>
      </c>
      <c r="M1824" s="9">
        <f t="shared" si="142"/>
        <v>41634.797013888885</v>
      </c>
      <c r="N1824" s="13">
        <f t="shared" si="143"/>
        <v>36</v>
      </c>
      <c r="O1824" t="b">
        <v>0</v>
      </c>
      <c r="P1824">
        <v>11</v>
      </c>
      <c r="Q1824" s="8">
        <f t="shared" si="144"/>
        <v>27.27</v>
      </c>
      <c r="R1824" t="b">
        <v>1</v>
      </c>
      <c r="S1824" t="s">
        <v>8281</v>
      </c>
      <c r="T1824" t="s">
        <v>8282</v>
      </c>
    </row>
    <row r="1825" spans="1:20" ht="42.8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9">
        <f t="shared" si="141"/>
        <v>41206.684907407405</v>
      </c>
      <c r="L1825">
        <v>1348503976</v>
      </c>
      <c r="M1825" s="9">
        <f t="shared" si="142"/>
        <v>41176.684907407405</v>
      </c>
      <c r="N1825" s="13">
        <f t="shared" si="143"/>
        <v>30</v>
      </c>
      <c r="O1825" t="b">
        <v>0</v>
      </c>
      <c r="P1825">
        <v>33</v>
      </c>
      <c r="Q1825" s="8">
        <f t="shared" si="144"/>
        <v>24.58</v>
      </c>
      <c r="R1825" t="b">
        <v>1</v>
      </c>
      <c r="S1825" t="s">
        <v>8281</v>
      </c>
      <c r="T1825" t="s">
        <v>8282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9">
        <f t="shared" si="141"/>
        <v>41647.088888888888</v>
      </c>
      <c r="L1826">
        <v>1387403967</v>
      </c>
      <c r="M1826" s="9">
        <f t="shared" si="142"/>
        <v>41626.916284722225</v>
      </c>
      <c r="N1826" s="13">
        <f t="shared" si="143"/>
        <v>20</v>
      </c>
      <c r="O1826" t="b">
        <v>0</v>
      </c>
      <c r="P1826">
        <v>40</v>
      </c>
      <c r="Q1826" s="8">
        <f t="shared" si="144"/>
        <v>75.05</v>
      </c>
      <c r="R1826" t="b">
        <v>1</v>
      </c>
      <c r="S1826" t="s">
        <v>8281</v>
      </c>
      <c r="T1826" t="s">
        <v>8282</v>
      </c>
    </row>
    <row r="1827" spans="1:20" ht="42.8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9">
        <f t="shared" si="141"/>
        <v>41466.83452546296</v>
      </c>
      <c r="L1827">
        <v>1371585703</v>
      </c>
      <c r="M1827" s="9">
        <f t="shared" si="142"/>
        <v>41443.83452546296</v>
      </c>
      <c r="N1827" s="13">
        <f t="shared" si="143"/>
        <v>23</v>
      </c>
      <c r="O1827" t="b">
        <v>0</v>
      </c>
      <c r="P1827">
        <v>50</v>
      </c>
      <c r="Q1827" s="8">
        <f t="shared" si="144"/>
        <v>42.02</v>
      </c>
      <c r="R1827" t="b">
        <v>1</v>
      </c>
      <c r="S1827" t="s">
        <v>8281</v>
      </c>
      <c r="T1827" t="s">
        <v>8282</v>
      </c>
    </row>
    <row r="1828" spans="1:20" ht="28.55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9">
        <f t="shared" si="141"/>
        <v>41687.923807870371</v>
      </c>
      <c r="L1828">
        <v>1390083017</v>
      </c>
      <c r="M1828" s="9">
        <f t="shared" si="142"/>
        <v>41657.923807870371</v>
      </c>
      <c r="N1828" s="13">
        <f t="shared" si="143"/>
        <v>30</v>
      </c>
      <c r="O1828" t="b">
        <v>0</v>
      </c>
      <c r="P1828">
        <v>38</v>
      </c>
      <c r="Q1828" s="8">
        <f t="shared" si="144"/>
        <v>53.16</v>
      </c>
      <c r="R1828" t="b">
        <v>1</v>
      </c>
      <c r="S1828" t="s">
        <v>8281</v>
      </c>
      <c r="T1828" t="s">
        <v>8282</v>
      </c>
    </row>
    <row r="1829" spans="1:20" ht="42.8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9">
        <f t="shared" si="141"/>
        <v>40605.325937499998</v>
      </c>
      <c r="L1829">
        <v>1294818561</v>
      </c>
      <c r="M1829" s="9">
        <f t="shared" si="142"/>
        <v>40555.325937499998</v>
      </c>
      <c r="N1829" s="13">
        <f t="shared" si="143"/>
        <v>50</v>
      </c>
      <c r="O1829" t="b">
        <v>0</v>
      </c>
      <c r="P1829">
        <v>96</v>
      </c>
      <c r="Q1829" s="8">
        <f t="shared" si="144"/>
        <v>83.89</v>
      </c>
      <c r="R1829" t="b">
        <v>1</v>
      </c>
      <c r="S1829" t="s">
        <v>8281</v>
      </c>
      <c r="T1829" t="s">
        <v>8282</v>
      </c>
    </row>
    <row r="1830" spans="1:20" ht="57.1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9">
        <f t="shared" si="141"/>
        <v>41768.916666666664</v>
      </c>
      <c r="L1830">
        <v>1396906530</v>
      </c>
      <c r="M1830" s="9">
        <f t="shared" si="142"/>
        <v>41736.899652777778</v>
      </c>
      <c r="N1830" s="13">
        <f t="shared" si="143"/>
        <v>32</v>
      </c>
      <c r="O1830" t="b">
        <v>0</v>
      </c>
      <c r="P1830">
        <v>48</v>
      </c>
      <c r="Q1830" s="8">
        <f t="shared" si="144"/>
        <v>417.33</v>
      </c>
      <c r="R1830" t="b">
        <v>1</v>
      </c>
      <c r="S1830" t="s">
        <v>8281</v>
      </c>
      <c r="T1830" t="s">
        <v>8282</v>
      </c>
    </row>
    <row r="1831" spans="1:20" ht="42.8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9">
        <f t="shared" si="141"/>
        <v>40564.916666666664</v>
      </c>
      <c r="L1831">
        <v>1291428371</v>
      </c>
      <c r="M1831" s="9">
        <f t="shared" si="142"/>
        <v>40516.087627314817</v>
      </c>
      <c r="N1831" s="13">
        <f t="shared" si="143"/>
        <v>49</v>
      </c>
      <c r="O1831" t="b">
        <v>0</v>
      </c>
      <c r="P1831">
        <v>33</v>
      </c>
      <c r="Q1831" s="8">
        <f t="shared" si="144"/>
        <v>75.77</v>
      </c>
      <c r="R1831" t="b">
        <v>1</v>
      </c>
      <c r="S1831" t="s">
        <v>8281</v>
      </c>
      <c r="T1831" t="s">
        <v>8282</v>
      </c>
    </row>
    <row r="1832" spans="1:20" ht="42.8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9">
        <f t="shared" si="141"/>
        <v>41694.684108796297</v>
      </c>
      <c r="L1832">
        <v>1390667107</v>
      </c>
      <c r="M1832" s="9">
        <f t="shared" si="142"/>
        <v>41664.684108796297</v>
      </c>
      <c r="N1832" s="13">
        <f t="shared" si="143"/>
        <v>30</v>
      </c>
      <c r="O1832" t="b">
        <v>0</v>
      </c>
      <c r="P1832">
        <v>226</v>
      </c>
      <c r="Q1832" s="8">
        <f t="shared" si="144"/>
        <v>67.39</v>
      </c>
      <c r="R1832" t="b">
        <v>1</v>
      </c>
      <c r="S1832" t="s">
        <v>8281</v>
      </c>
      <c r="T1832" t="s">
        <v>8282</v>
      </c>
    </row>
    <row r="1833" spans="1:20" ht="42.8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9">
        <f t="shared" si="141"/>
        <v>41041.996099537035</v>
      </c>
      <c r="L1833">
        <v>1335570863</v>
      </c>
      <c r="M1833" s="9">
        <f t="shared" si="142"/>
        <v>41026.996099537035</v>
      </c>
      <c r="N1833" s="13">
        <f t="shared" si="143"/>
        <v>15</v>
      </c>
      <c r="O1833" t="b">
        <v>0</v>
      </c>
      <c r="P1833">
        <v>14</v>
      </c>
      <c r="Q1833" s="8">
        <f t="shared" si="144"/>
        <v>73.569999999999993</v>
      </c>
      <c r="R1833" t="b">
        <v>1</v>
      </c>
      <c r="S1833" t="s">
        <v>8281</v>
      </c>
      <c r="T1833" t="s">
        <v>8282</v>
      </c>
    </row>
    <row r="1834" spans="1:20" ht="42.8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9">
        <f t="shared" si="141"/>
        <v>40606.539664351854</v>
      </c>
      <c r="L1834">
        <v>1296651427</v>
      </c>
      <c r="M1834" s="9">
        <f t="shared" si="142"/>
        <v>40576.539664351854</v>
      </c>
      <c r="N1834" s="13">
        <f t="shared" si="143"/>
        <v>30</v>
      </c>
      <c r="O1834" t="b">
        <v>0</v>
      </c>
      <c r="P1834">
        <v>20</v>
      </c>
      <c r="Q1834" s="8">
        <f t="shared" si="144"/>
        <v>25</v>
      </c>
      <c r="R1834" t="b">
        <v>1</v>
      </c>
      <c r="S1834" t="s">
        <v>8281</v>
      </c>
      <c r="T1834" t="s">
        <v>8282</v>
      </c>
    </row>
    <row r="1835" spans="1:20" ht="42.8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9">
        <f t="shared" si="141"/>
        <v>41335.332638888889</v>
      </c>
      <c r="L1835">
        <v>1359421403</v>
      </c>
      <c r="M1835" s="9">
        <f t="shared" si="142"/>
        <v>41303.044016203705</v>
      </c>
      <c r="N1835" s="13">
        <f t="shared" si="143"/>
        <v>32</v>
      </c>
      <c r="O1835" t="b">
        <v>0</v>
      </c>
      <c r="P1835">
        <v>25</v>
      </c>
      <c r="Q1835" s="8">
        <f t="shared" si="144"/>
        <v>42</v>
      </c>
      <c r="R1835" t="b">
        <v>1</v>
      </c>
      <c r="S1835" t="s">
        <v>8281</v>
      </c>
      <c r="T1835" t="s">
        <v>8282</v>
      </c>
    </row>
    <row r="1836" spans="1:20" ht="28.55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9">
        <f t="shared" si="141"/>
        <v>42028.964062500003</v>
      </c>
      <c r="L1836">
        <v>1418684895</v>
      </c>
      <c r="M1836" s="9">
        <f t="shared" si="142"/>
        <v>41988.964062500003</v>
      </c>
      <c r="N1836" s="13">
        <f t="shared" si="143"/>
        <v>40</v>
      </c>
      <c r="O1836" t="b">
        <v>0</v>
      </c>
      <c r="P1836">
        <v>90</v>
      </c>
      <c r="Q1836" s="8">
        <f t="shared" si="144"/>
        <v>131.16999999999999</v>
      </c>
      <c r="R1836" t="b">
        <v>1</v>
      </c>
      <c r="S1836" t="s">
        <v>8281</v>
      </c>
      <c r="T1836" t="s">
        <v>8282</v>
      </c>
    </row>
    <row r="1837" spans="1:20" ht="57.1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9">
        <f t="shared" si="141"/>
        <v>42460.660543981481</v>
      </c>
      <c r="L1837">
        <v>1456851071</v>
      </c>
      <c r="M1837" s="9">
        <f t="shared" si="142"/>
        <v>42430.702210648145</v>
      </c>
      <c r="N1837" s="13">
        <f t="shared" si="143"/>
        <v>30</v>
      </c>
      <c r="O1837" t="b">
        <v>0</v>
      </c>
      <c r="P1837">
        <v>11</v>
      </c>
      <c r="Q1837" s="8">
        <f t="shared" si="144"/>
        <v>47.27</v>
      </c>
      <c r="R1837" t="b">
        <v>1</v>
      </c>
      <c r="S1837" t="s">
        <v>8281</v>
      </c>
      <c r="T1837" t="s">
        <v>8282</v>
      </c>
    </row>
    <row r="1838" spans="1:20" ht="28.55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9">
        <f t="shared" si="141"/>
        <v>41322.809363425928</v>
      </c>
      <c r="L1838">
        <v>1359660329</v>
      </c>
      <c r="M1838" s="9">
        <f t="shared" si="142"/>
        <v>41305.809363425928</v>
      </c>
      <c r="N1838" s="13">
        <f t="shared" si="143"/>
        <v>17</v>
      </c>
      <c r="O1838" t="b">
        <v>0</v>
      </c>
      <c r="P1838">
        <v>55</v>
      </c>
      <c r="Q1838" s="8">
        <f t="shared" si="144"/>
        <v>182.13</v>
      </c>
      <c r="R1838" t="b">
        <v>1</v>
      </c>
      <c r="S1838" t="s">
        <v>8281</v>
      </c>
      <c r="T1838" t="s">
        <v>8282</v>
      </c>
    </row>
    <row r="1839" spans="1:20" ht="57.1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9">
        <f t="shared" si="141"/>
        <v>40986.006192129629</v>
      </c>
      <c r="L1839">
        <v>1326848935</v>
      </c>
      <c r="M1839" s="9">
        <f t="shared" si="142"/>
        <v>40926.047858796301</v>
      </c>
      <c r="N1839" s="13">
        <f t="shared" si="143"/>
        <v>60</v>
      </c>
      <c r="O1839" t="b">
        <v>0</v>
      </c>
      <c r="P1839">
        <v>30</v>
      </c>
      <c r="Q1839" s="8">
        <f t="shared" si="144"/>
        <v>61.37</v>
      </c>
      <c r="R1839" t="b">
        <v>1</v>
      </c>
      <c r="S1839" t="s">
        <v>8281</v>
      </c>
      <c r="T1839" t="s">
        <v>8282</v>
      </c>
    </row>
    <row r="1840" spans="1:20" ht="42.8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9">
        <f t="shared" si="141"/>
        <v>40817.125</v>
      </c>
      <c r="L1840">
        <v>1314989557</v>
      </c>
      <c r="M1840" s="9">
        <f t="shared" si="142"/>
        <v>40788.786539351851</v>
      </c>
      <c r="N1840" s="13">
        <f t="shared" si="143"/>
        <v>28</v>
      </c>
      <c r="O1840" t="b">
        <v>0</v>
      </c>
      <c r="P1840">
        <v>28</v>
      </c>
      <c r="Q1840" s="8">
        <f t="shared" si="144"/>
        <v>35.770000000000003</v>
      </c>
      <c r="R1840" t="b">
        <v>1</v>
      </c>
      <c r="S1840" t="s">
        <v>8281</v>
      </c>
      <c r="T1840" t="s">
        <v>8282</v>
      </c>
    </row>
    <row r="1841" spans="1:20" ht="42.8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9">
        <f t="shared" si="141"/>
        <v>42644.722013888888</v>
      </c>
      <c r="L1841">
        <v>1472750382</v>
      </c>
      <c r="M1841" s="9">
        <f t="shared" si="142"/>
        <v>42614.722013888888</v>
      </c>
      <c r="N1841" s="13">
        <f t="shared" si="143"/>
        <v>30</v>
      </c>
      <c r="O1841" t="b">
        <v>0</v>
      </c>
      <c r="P1841">
        <v>45</v>
      </c>
      <c r="Q1841" s="8">
        <f t="shared" si="144"/>
        <v>45.62</v>
      </c>
      <c r="R1841" t="b">
        <v>1</v>
      </c>
      <c r="S1841" t="s">
        <v>8281</v>
      </c>
      <c r="T1841" t="s">
        <v>8282</v>
      </c>
    </row>
    <row r="1842" spans="1:20" ht="42.8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9">
        <f t="shared" si="141"/>
        <v>41401.207638888889</v>
      </c>
      <c r="L1842">
        <v>1366251510</v>
      </c>
      <c r="M1842" s="9">
        <f t="shared" si="142"/>
        <v>41382.096180555556</v>
      </c>
      <c r="N1842" s="13">
        <f t="shared" si="143"/>
        <v>19</v>
      </c>
      <c r="O1842" t="b">
        <v>0</v>
      </c>
      <c r="P1842">
        <v>13</v>
      </c>
      <c r="Q1842" s="8">
        <f t="shared" si="144"/>
        <v>75.38</v>
      </c>
      <c r="R1842" t="b">
        <v>1</v>
      </c>
      <c r="S1842" t="s">
        <v>8281</v>
      </c>
      <c r="T1842" t="s">
        <v>8282</v>
      </c>
    </row>
    <row r="1843" spans="1:20" ht="28.55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9">
        <f t="shared" si="141"/>
        <v>41779.207638888889</v>
      </c>
      <c r="L1843">
        <v>1397679445</v>
      </c>
      <c r="M1843" s="9">
        <f t="shared" si="142"/>
        <v>41745.84542824074</v>
      </c>
      <c r="N1843" s="13">
        <f t="shared" si="143"/>
        <v>33</v>
      </c>
      <c r="O1843" t="b">
        <v>0</v>
      </c>
      <c r="P1843">
        <v>40</v>
      </c>
      <c r="Q1843" s="8">
        <f t="shared" si="144"/>
        <v>50.88</v>
      </c>
      <c r="R1843" t="b">
        <v>1</v>
      </c>
      <c r="S1843" t="s">
        <v>8281</v>
      </c>
      <c r="T1843" t="s">
        <v>8282</v>
      </c>
    </row>
    <row r="1844" spans="1:20" ht="42.8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9">
        <f t="shared" si="141"/>
        <v>42065.249305555553</v>
      </c>
      <c r="L1844">
        <v>1422371381</v>
      </c>
      <c r="M1844" s="9">
        <f t="shared" si="142"/>
        <v>42031.631724537037</v>
      </c>
      <c r="N1844" s="13">
        <f t="shared" si="143"/>
        <v>34</v>
      </c>
      <c r="O1844" t="b">
        <v>0</v>
      </c>
      <c r="P1844">
        <v>21</v>
      </c>
      <c r="Q1844" s="8">
        <f t="shared" si="144"/>
        <v>119.29</v>
      </c>
      <c r="R1844" t="b">
        <v>1</v>
      </c>
      <c r="S1844" t="s">
        <v>8281</v>
      </c>
      <c r="T1844" t="s">
        <v>8282</v>
      </c>
    </row>
    <row r="1845" spans="1:20" ht="57.1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9">
        <f t="shared" si="141"/>
        <v>40594.994837962964</v>
      </c>
      <c r="L1845">
        <v>1295653954</v>
      </c>
      <c r="M1845" s="9">
        <f t="shared" si="142"/>
        <v>40564.994837962964</v>
      </c>
      <c r="N1845" s="13">
        <f t="shared" si="143"/>
        <v>30</v>
      </c>
      <c r="O1845" t="b">
        <v>0</v>
      </c>
      <c r="P1845">
        <v>134</v>
      </c>
      <c r="Q1845" s="8">
        <f t="shared" si="144"/>
        <v>92.54</v>
      </c>
      <c r="R1845" t="b">
        <v>1</v>
      </c>
      <c r="S1845" t="s">
        <v>8281</v>
      </c>
      <c r="T1845" t="s">
        <v>8282</v>
      </c>
    </row>
    <row r="1846" spans="1:20" ht="42.8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9">
        <f t="shared" si="141"/>
        <v>40705.125</v>
      </c>
      <c r="L1846">
        <v>1304464914</v>
      </c>
      <c r="M1846" s="9">
        <f t="shared" si="142"/>
        <v>40666.973541666666</v>
      </c>
      <c r="N1846" s="13">
        <f t="shared" si="143"/>
        <v>38</v>
      </c>
      <c r="O1846" t="b">
        <v>0</v>
      </c>
      <c r="P1846">
        <v>20</v>
      </c>
      <c r="Q1846" s="8">
        <f t="shared" si="144"/>
        <v>76.05</v>
      </c>
      <c r="R1846" t="b">
        <v>1</v>
      </c>
      <c r="S1846" t="s">
        <v>8281</v>
      </c>
      <c r="T1846" t="s">
        <v>8282</v>
      </c>
    </row>
    <row r="1847" spans="1:20" ht="85.6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9">
        <f t="shared" si="141"/>
        <v>42538.204861111109</v>
      </c>
      <c r="L1847">
        <v>1464854398</v>
      </c>
      <c r="M1847" s="9">
        <f t="shared" si="142"/>
        <v>42523.333310185189</v>
      </c>
      <c r="N1847" s="13">
        <f t="shared" si="143"/>
        <v>15</v>
      </c>
      <c r="O1847" t="b">
        <v>0</v>
      </c>
      <c r="P1847">
        <v>19</v>
      </c>
      <c r="Q1847" s="8">
        <f t="shared" si="144"/>
        <v>52.63</v>
      </c>
      <c r="R1847" t="b">
        <v>1</v>
      </c>
      <c r="S1847" t="s">
        <v>8281</v>
      </c>
      <c r="T1847" t="s">
        <v>8282</v>
      </c>
    </row>
    <row r="1848" spans="1:20" ht="42.8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9">
        <f t="shared" si="141"/>
        <v>41258.650196759263</v>
      </c>
      <c r="L1848">
        <v>1352993777</v>
      </c>
      <c r="M1848" s="9">
        <f t="shared" si="142"/>
        <v>41228.650196759263</v>
      </c>
      <c r="N1848" s="13">
        <f t="shared" si="143"/>
        <v>30</v>
      </c>
      <c r="O1848" t="b">
        <v>0</v>
      </c>
      <c r="P1848">
        <v>209</v>
      </c>
      <c r="Q1848" s="8">
        <f t="shared" si="144"/>
        <v>98.99</v>
      </c>
      <c r="R1848" t="b">
        <v>1</v>
      </c>
      <c r="S1848" t="s">
        <v>8281</v>
      </c>
      <c r="T1848" t="s">
        <v>8282</v>
      </c>
    </row>
    <row r="1849" spans="1:20" ht="57.1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9">
        <f t="shared" si="141"/>
        <v>42115.236481481479</v>
      </c>
      <c r="L1849">
        <v>1427780432</v>
      </c>
      <c r="M1849" s="9">
        <f t="shared" si="142"/>
        <v>42094.236481481479</v>
      </c>
      <c r="N1849" s="13">
        <f t="shared" si="143"/>
        <v>21</v>
      </c>
      <c r="O1849" t="b">
        <v>0</v>
      </c>
      <c r="P1849">
        <v>38</v>
      </c>
      <c r="Q1849" s="8">
        <f t="shared" si="144"/>
        <v>79.53</v>
      </c>
      <c r="R1849" t="b">
        <v>1</v>
      </c>
      <c r="S1849" t="s">
        <v>8281</v>
      </c>
      <c r="T1849" t="s">
        <v>8282</v>
      </c>
    </row>
    <row r="1850" spans="1:20" ht="42.8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9">
        <f t="shared" si="141"/>
        <v>40755.290972222225</v>
      </c>
      <c r="L1850">
        <v>1306608888</v>
      </c>
      <c r="M1850" s="9">
        <f t="shared" si="142"/>
        <v>40691.788055555553</v>
      </c>
      <c r="N1850" s="13">
        <f t="shared" si="143"/>
        <v>64</v>
      </c>
      <c r="O1850" t="b">
        <v>0</v>
      </c>
      <c r="P1850">
        <v>24</v>
      </c>
      <c r="Q1850" s="8">
        <f t="shared" si="144"/>
        <v>134.21</v>
      </c>
      <c r="R1850" t="b">
        <v>1</v>
      </c>
      <c r="S1850" t="s">
        <v>8281</v>
      </c>
      <c r="T1850" t="s">
        <v>8282</v>
      </c>
    </row>
    <row r="1851" spans="1:20" ht="28.5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9">
        <f t="shared" si="141"/>
        <v>41199.845590277779</v>
      </c>
      <c r="L1851">
        <v>1347913059</v>
      </c>
      <c r="M1851" s="9">
        <f t="shared" si="142"/>
        <v>41169.845590277779</v>
      </c>
      <c r="N1851" s="13">
        <f t="shared" si="143"/>
        <v>30</v>
      </c>
      <c r="O1851" t="b">
        <v>0</v>
      </c>
      <c r="P1851">
        <v>8</v>
      </c>
      <c r="Q1851" s="8">
        <f t="shared" si="144"/>
        <v>37.630000000000003</v>
      </c>
      <c r="R1851" t="b">
        <v>1</v>
      </c>
      <c r="S1851" t="s">
        <v>8281</v>
      </c>
      <c r="T1851" t="s">
        <v>8282</v>
      </c>
    </row>
    <row r="1852" spans="1:20" ht="42.8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9">
        <f t="shared" si="141"/>
        <v>41830.959490740745</v>
      </c>
      <c r="L1852">
        <v>1402441300</v>
      </c>
      <c r="M1852" s="9">
        <f t="shared" si="142"/>
        <v>41800.959490740745</v>
      </c>
      <c r="N1852" s="13">
        <f t="shared" si="143"/>
        <v>30</v>
      </c>
      <c r="O1852" t="b">
        <v>0</v>
      </c>
      <c r="P1852">
        <v>179</v>
      </c>
      <c r="Q1852" s="8">
        <f t="shared" si="144"/>
        <v>51.04</v>
      </c>
      <c r="R1852" t="b">
        <v>1</v>
      </c>
      <c r="S1852" t="s">
        <v>8281</v>
      </c>
      <c r="T1852" t="s">
        <v>8282</v>
      </c>
    </row>
    <row r="1853" spans="1:20" ht="42.8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9">
        <f t="shared" si="141"/>
        <v>41848.041666666664</v>
      </c>
      <c r="L1853">
        <v>1404769538</v>
      </c>
      <c r="M1853" s="9">
        <f t="shared" si="142"/>
        <v>41827.906689814816</v>
      </c>
      <c r="N1853" s="13">
        <f t="shared" si="143"/>
        <v>20</v>
      </c>
      <c r="O1853" t="b">
        <v>0</v>
      </c>
      <c r="P1853">
        <v>26</v>
      </c>
      <c r="Q1853" s="8">
        <f t="shared" si="144"/>
        <v>50.04</v>
      </c>
      <c r="R1853" t="b">
        <v>1</v>
      </c>
      <c r="S1853" t="s">
        <v>8281</v>
      </c>
      <c r="T1853" t="s">
        <v>8282</v>
      </c>
    </row>
    <row r="1854" spans="1:20" ht="57.1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9">
        <f t="shared" si="141"/>
        <v>42119</v>
      </c>
      <c r="L1854">
        <v>1426703452</v>
      </c>
      <c r="M1854" s="9">
        <f t="shared" si="142"/>
        <v>42081.77143518519</v>
      </c>
      <c r="N1854" s="13">
        <f t="shared" si="143"/>
        <v>37</v>
      </c>
      <c r="O1854" t="b">
        <v>0</v>
      </c>
      <c r="P1854">
        <v>131</v>
      </c>
      <c r="Q1854" s="8">
        <f t="shared" si="144"/>
        <v>133.93</v>
      </c>
      <c r="R1854" t="b">
        <v>1</v>
      </c>
      <c r="S1854" t="s">
        <v>8281</v>
      </c>
      <c r="T1854" t="s">
        <v>8282</v>
      </c>
    </row>
    <row r="1855" spans="1:20" ht="42.8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9">
        <f t="shared" si="141"/>
        <v>41227.102048611108</v>
      </c>
      <c r="L1855">
        <v>1348536417</v>
      </c>
      <c r="M1855" s="9">
        <f t="shared" si="142"/>
        <v>41177.060381944444</v>
      </c>
      <c r="N1855" s="13">
        <f t="shared" si="143"/>
        <v>50</v>
      </c>
      <c r="O1855" t="b">
        <v>0</v>
      </c>
      <c r="P1855">
        <v>14</v>
      </c>
      <c r="Q1855" s="8">
        <f t="shared" si="144"/>
        <v>58.21</v>
      </c>
      <c r="R1855" t="b">
        <v>1</v>
      </c>
      <c r="S1855" t="s">
        <v>8281</v>
      </c>
      <c r="T1855" t="s">
        <v>8282</v>
      </c>
    </row>
    <row r="1856" spans="1:20" ht="42.8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9">
        <f t="shared" si="141"/>
        <v>41418.021261574075</v>
      </c>
      <c r="L1856">
        <v>1366763437</v>
      </c>
      <c r="M1856" s="9">
        <f t="shared" si="142"/>
        <v>41388.021261574075</v>
      </c>
      <c r="N1856" s="13">
        <f t="shared" si="143"/>
        <v>30</v>
      </c>
      <c r="O1856" t="b">
        <v>0</v>
      </c>
      <c r="P1856">
        <v>174</v>
      </c>
      <c r="Q1856" s="8">
        <f t="shared" si="144"/>
        <v>88.04</v>
      </c>
      <c r="R1856" t="b">
        <v>1</v>
      </c>
      <c r="S1856" t="s">
        <v>8281</v>
      </c>
      <c r="T1856" t="s">
        <v>8282</v>
      </c>
    </row>
    <row r="1857" spans="1:20" ht="42.8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9">
        <f t="shared" si="141"/>
        <v>41645.538657407407</v>
      </c>
      <c r="L1857">
        <v>1385124940</v>
      </c>
      <c r="M1857" s="9">
        <f t="shared" si="142"/>
        <v>41600.538657407407</v>
      </c>
      <c r="N1857" s="13">
        <f t="shared" si="143"/>
        <v>45</v>
      </c>
      <c r="O1857" t="b">
        <v>0</v>
      </c>
      <c r="P1857">
        <v>191</v>
      </c>
      <c r="Q1857" s="8">
        <f t="shared" si="144"/>
        <v>70.58</v>
      </c>
      <c r="R1857" t="b">
        <v>1</v>
      </c>
      <c r="S1857" t="s">
        <v>8281</v>
      </c>
      <c r="T1857" t="s">
        <v>8282</v>
      </c>
    </row>
    <row r="1858" spans="1:20" ht="57.1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>
        <f t="shared" ref="F1858:F1921" si="145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9">
        <f t="shared" si="141"/>
        <v>41838.854999999996</v>
      </c>
      <c r="L1858">
        <v>1403901072</v>
      </c>
      <c r="M1858" s="9">
        <f t="shared" si="142"/>
        <v>41817.854999999996</v>
      </c>
      <c r="N1858" s="13">
        <f t="shared" si="143"/>
        <v>21</v>
      </c>
      <c r="O1858" t="b">
        <v>0</v>
      </c>
      <c r="P1858">
        <v>38</v>
      </c>
      <c r="Q1858" s="8">
        <f t="shared" si="144"/>
        <v>53.29</v>
      </c>
      <c r="R1858" t="b">
        <v>1</v>
      </c>
      <c r="S1858" t="s">
        <v>8281</v>
      </c>
      <c r="T1858" t="s">
        <v>8282</v>
      </c>
    </row>
    <row r="1859" spans="1:20" ht="42.8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>
        <f t="shared" si="145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9">
        <f t="shared" ref="K1859:K1922" si="146">(((J1859/60)/60)/24)+DATE(1970,1,1)</f>
        <v>41894.76866898148</v>
      </c>
      <c r="L1859">
        <v>1407954413</v>
      </c>
      <c r="M1859" s="9">
        <f t="shared" ref="M1859:M1922" si="147">(((L1859/60)/60)/24)+DATE(1970,1,1)</f>
        <v>41864.76866898148</v>
      </c>
      <c r="N1859" s="13">
        <f t="shared" ref="N1859:N1922" si="148">ROUND(K1859-M1859,0)</f>
        <v>30</v>
      </c>
      <c r="O1859" t="b">
        <v>0</v>
      </c>
      <c r="P1859">
        <v>22</v>
      </c>
      <c r="Q1859" s="8">
        <f t="shared" ref="Q1859:Q1922" si="149">IFERROR(ROUND(E1859/P1859,2),0)</f>
        <v>136.36000000000001</v>
      </c>
      <c r="R1859" t="b">
        <v>1</v>
      </c>
      <c r="S1859" t="s">
        <v>8281</v>
      </c>
      <c r="T1859" t="s">
        <v>8282</v>
      </c>
    </row>
    <row r="1860" spans="1:20" ht="57.1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9">
        <f t="shared" si="146"/>
        <v>40893.242141203707</v>
      </c>
      <c r="L1860">
        <v>1318826921</v>
      </c>
      <c r="M1860" s="9">
        <f t="shared" si="147"/>
        <v>40833.200474537036</v>
      </c>
      <c r="N1860" s="13">
        <f t="shared" si="148"/>
        <v>60</v>
      </c>
      <c r="O1860" t="b">
        <v>0</v>
      </c>
      <c r="P1860">
        <v>149</v>
      </c>
      <c r="Q1860" s="8">
        <f t="shared" si="149"/>
        <v>40.549999999999997</v>
      </c>
      <c r="R1860" t="b">
        <v>1</v>
      </c>
      <c r="S1860" t="s">
        <v>8281</v>
      </c>
      <c r="T1860" t="s">
        <v>8282</v>
      </c>
    </row>
    <row r="1861" spans="1:20" ht="28.55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9">
        <f t="shared" si="146"/>
        <v>40808.770011574074</v>
      </c>
      <c r="L1861">
        <v>1314124129</v>
      </c>
      <c r="M1861" s="9">
        <f t="shared" si="147"/>
        <v>40778.770011574074</v>
      </c>
      <c r="N1861" s="13">
        <f t="shared" si="148"/>
        <v>30</v>
      </c>
      <c r="O1861" t="b">
        <v>0</v>
      </c>
      <c r="P1861">
        <v>56</v>
      </c>
      <c r="Q1861" s="8">
        <f t="shared" si="149"/>
        <v>70.63</v>
      </c>
      <c r="R1861" t="b">
        <v>1</v>
      </c>
      <c r="S1861" t="s">
        <v>8281</v>
      </c>
      <c r="T1861" t="s">
        <v>8282</v>
      </c>
    </row>
    <row r="1862" spans="1:20" ht="42.8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9">
        <f t="shared" si="146"/>
        <v>41676.709305555552</v>
      </c>
      <c r="L1862">
        <v>1389891684</v>
      </c>
      <c r="M1862" s="9">
        <f t="shared" si="147"/>
        <v>41655.709305555552</v>
      </c>
      <c r="N1862" s="13">
        <f t="shared" si="148"/>
        <v>21</v>
      </c>
      <c r="O1862" t="b">
        <v>0</v>
      </c>
      <c r="P1862">
        <v>19</v>
      </c>
      <c r="Q1862" s="8">
        <f t="shared" si="149"/>
        <v>52.68</v>
      </c>
      <c r="R1862" t="b">
        <v>1</v>
      </c>
      <c r="S1862" t="s">
        <v>8281</v>
      </c>
      <c r="T1862" t="s">
        <v>8282</v>
      </c>
    </row>
    <row r="1863" spans="1:20" ht="42.8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9">
        <f t="shared" si="146"/>
        <v>42030.300243055557</v>
      </c>
      <c r="L1863">
        <v>1419664341</v>
      </c>
      <c r="M1863" s="9">
        <f t="shared" si="147"/>
        <v>42000.300243055557</v>
      </c>
      <c r="N1863" s="13">
        <f t="shared" si="148"/>
        <v>30</v>
      </c>
      <c r="O1863" t="b">
        <v>0</v>
      </c>
      <c r="P1863">
        <v>0</v>
      </c>
      <c r="Q1863" s="8">
        <f t="shared" si="149"/>
        <v>0</v>
      </c>
      <c r="R1863" t="b">
        <v>0</v>
      </c>
      <c r="S1863" t="s">
        <v>8289</v>
      </c>
      <c r="T1863" t="s">
        <v>8291</v>
      </c>
    </row>
    <row r="1864" spans="1:20" ht="42.8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9">
        <f t="shared" si="146"/>
        <v>42802.3125</v>
      </c>
      <c r="L1864">
        <v>1484912974</v>
      </c>
      <c r="M1864" s="9">
        <f t="shared" si="147"/>
        <v>42755.492754629624</v>
      </c>
      <c r="N1864" s="13">
        <f t="shared" si="148"/>
        <v>47</v>
      </c>
      <c r="O1864" t="b">
        <v>0</v>
      </c>
      <c r="P1864">
        <v>16</v>
      </c>
      <c r="Q1864" s="8">
        <f t="shared" si="149"/>
        <v>90.94</v>
      </c>
      <c r="R1864" t="b">
        <v>0</v>
      </c>
      <c r="S1864" t="s">
        <v>8289</v>
      </c>
      <c r="T1864" t="s">
        <v>8291</v>
      </c>
    </row>
    <row r="1865" spans="1:20" ht="42.8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9">
        <f t="shared" si="146"/>
        <v>41802.797280092593</v>
      </c>
      <c r="L1865">
        <v>1400008085</v>
      </c>
      <c r="M1865" s="9">
        <f t="shared" si="147"/>
        <v>41772.797280092593</v>
      </c>
      <c r="N1865" s="13">
        <f t="shared" si="148"/>
        <v>30</v>
      </c>
      <c r="O1865" t="b">
        <v>0</v>
      </c>
      <c r="P1865">
        <v>2</v>
      </c>
      <c r="Q1865" s="8">
        <f t="shared" si="149"/>
        <v>5</v>
      </c>
      <c r="R1865" t="b">
        <v>0</v>
      </c>
      <c r="S1865" t="s">
        <v>8289</v>
      </c>
      <c r="T1865" t="s">
        <v>8291</v>
      </c>
    </row>
    <row r="1866" spans="1:20" ht="42.8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9">
        <f t="shared" si="146"/>
        <v>41763.716435185182</v>
      </c>
      <c r="L1866">
        <v>1396631500</v>
      </c>
      <c r="M1866" s="9">
        <f t="shared" si="147"/>
        <v>41733.716435185182</v>
      </c>
      <c r="N1866" s="13">
        <f t="shared" si="148"/>
        <v>30</v>
      </c>
      <c r="O1866" t="b">
        <v>0</v>
      </c>
      <c r="P1866">
        <v>48</v>
      </c>
      <c r="Q1866" s="8">
        <f t="shared" si="149"/>
        <v>58.08</v>
      </c>
      <c r="R1866" t="b">
        <v>0</v>
      </c>
      <c r="S1866" t="s">
        <v>8289</v>
      </c>
      <c r="T1866" t="s">
        <v>8291</v>
      </c>
    </row>
    <row r="1867" spans="1:20" ht="57.1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9">
        <f t="shared" si="146"/>
        <v>42680.409108796302</v>
      </c>
      <c r="L1867">
        <v>1475398147</v>
      </c>
      <c r="M1867" s="9">
        <f t="shared" si="147"/>
        <v>42645.367442129631</v>
      </c>
      <c r="N1867" s="13">
        <f t="shared" si="148"/>
        <v>35</v>
      </c>
      <c r="O1867" t="b">
        <v>0</v>
      </c>
      <c r="P1867">
        <v>2</v>
      </c>
      <c r="Q1867" s="8">
        <f t="shared" si="149"/>
        <v>2</v>
      </c>
      <c r="R1867" t="b">
        <v>0</v>
      </c>
      <c r="S1867" t="s">
        <v>8289</v>
      </c>
      <c r="T1867" t="s">
        <v>8291</v>
      </c>
    </row>
    <row r="1868" spans="1:20" ht="42.8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9">
        <f t="shared" si="146"/>
        <v>42795.166666666672</v>
      </c>
      <c r="L1868">
        <v>1483768497</v>
      </c>
      <c r="M1868" s="9">
        <f t="shared" si="147"/>
        <v>42742.246493055558</v>
      </c>
      <c r="N1868" s="13">
        <f t="shared" si="148"/>
        <v>53</v>
      </c>
      <c r="O1868" t="b">
        <v>0</v>
      </c>
      <c r="P1868">
        <v>2</v>
      </c>
      <c r="Q1868" s="8">
        <f t="shared" si="149"/>
        <v>62.5</v>
      </c>
      <c r="R1868" t="b">
        <v>0</v>
      </c>
      <c r="S1868" t="s">
        <v>8289</v>
      </c>
      <c r="T1868" t="s">
        <v>8291</v>
      </c>
    </row>
    <row r="1869" spans="1:20" ht="42.8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9">
        <f t="shared" si="146"/>
        <v>42679.924907407403</v>
      </c>
      <c r="L1869">
        <v>1475791912</v>
      </c>
      <c r="M1869" s="9">
        <f t="shared" si="147"/>
        <v>42649.924907407403</v>
      </c>
      <c r="N1869" s="13">
        <f t="shared" si="148"/>
        <v>30</v>
      </c>
      <c r="O1869" t="b">
        <v>0</v>
      </c>
      <c r="P1869">
        <v>1</v>
      </c>
      <c r="Q1869" s="8">
        <f t="shared" si="149"/>
        <v>10</v>
      </c>
      <c r="R1869" t="b">
        <v>0</v>
      </c>
      <c r="S1869" t="s">
        <v>8289</v>
      </c>
      <c r="T1869" t="s">
        <v>8291</v>
      </c>
    </row>
    <row r="1870" spans="1:20" ht="42.8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9">
        <f t="shared" si="146"/>
        <v>42353.332638888889</v>
      </c>
      <c r="L1870">
        <v>1448044925</v>
      </c>
      <c r="M1870" s="9">
        <f t="shared" si="147"/>
        <v>42328.779224537036</v>
      </c>
      <c r="N1870" s="13">
        <f t="shared" si="148"/>
        <v>25</v>
      </c>
      <c r="O1870" t="b">
        <v>0</v>
      </c>
      <c r="P1870">
        <v>17</v>
      </c>
      <c r="Q1870" s="8">
        <f t="shared" si="149"/>
        <v>71.59</v>
      </c>
      <c r="R1870" t="b">
        <v>0</v>
      </c>
      <c r="S1870" t="s">
        <v>8289</v>
      </c>
      <c r="T1870" t="s">
        <v>8291</v>
      </c>
    </row>
    <row r="1871" spans="1:20" ht="42.8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9">
        <f t="shared" si="146"/>
        <v>42739.002881944441</v>
      </c>
      <c r="L1871">
        <v>1480896249</v>
      </c>
      <c r="M1871" s="9">
        <f t="shared" si="147"/>
        <v>42709.002881944441</v>
      </c>
      <c r="N1871" s="13">
        <f t="shared" si="148"/>
        <v>30</v>
      </c>
      <c r="O1871" t="b">
        <v>0</v>
      </c>
      <c r="P1871">
        <v>0</v>
      </c>
      <c r="Q1871" s="8">
        <f t="shared" si="149"/>
        <v>0</v>
      </c>
      <c r="R1871" t="b">
        <v>0</v>
      </c>
      <c r="S1871" t="s">
        <v>8289</v>
      </c>
      <c r="T1871" t="s">
        <v>8291</v>
      </c>
    </row>
    <row r="1872" spans="1:20" ht="42.8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9">
        <f t="shared" si="146"/>
        <v>42400.178472222222</v>
      </c>
      <c r="L1872">
        <v>1451723535</v>
      </c>
      <c r="M1872" s="9">
        <f t="shared" si="147"/>
        <v>42371.355729166666</v>
      </c>
      <c r="N1872" s="13">
        <f t="shared" si="148"/>
        <v>29</v>
      </c>
      <c r="O1872" t="b">
        <v>0</v>
      </c>
      <c r="P1872">
        <v>11</v>
      </c>
      <c r="Q1872" s="8">
        <f t="shared" si="149"/>
        <v>32.82</v>
      </c>
      <c r="R1872" t="b">
        <v>0</v>
      </c>
      <c r="S1872" t="s">
        <v>8289</v>
      </c>
      <c r="T1872" t="s">
        <v>8291</v>
      </c>
    </row>
    <row r="1873" spans="1:20" ht="57.1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9">
        <f t="shared" si="146"/>
        <v>41963.825243055559</v>
      </c>
      <c r="L1873">
        <v>1413053301</v>
      </c>
      <c r="M1873" s="9">
        <f t="shared" si="147"/>
        <v>41923.783576388887</v>
      </c>
      <c r="N1873" s="13">
        <f t="shared" si="148"/>
        <v>40</v>
      </c>
      <c r="O1873" t="b">
        <v>0</v>
      </c>
      <c r="P1873">
        <v>95</v>
      </c>
      <c r="Q1873" s="8">
        <f t="shared" si="149"/>
        <v>49.12</v>
      </c>
      <c r="R1873" t="b">
        <v>0</v>
      </c>
      <c r="S1873" t="s">
        <v>8289</v>
      </c>
      <c r="T1873" t="s">
        <v>8291</v>
      </c>
    </row>
    <row r="1874" spans="1:20" ht="42.8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9">
        <f t="shared" si="146"/>
        <v>42185.129652777774</v>
      </c>
      <c r="L1874">
        <v>1433041602</v>
      </c>
      <c r="M1874" s="9">
        <f t="shared" si="147"/>
        <v>42155.129652777774</v>
      </c>
      <c r="N1874" s="13">
        <f t="shared" si="148"/>
        <v>30</v>
      </c>
      <c r="O1874" t="b">
        <v>0</v>
      </c>
      <c r="P1874">
        <v>13</v>
      </c>
      <c r="Q1874" s="8">
        <f t="shared" si="149"/>
        <v>16.309999999999999</v>
      </c>
      <c r="R1874" t="b">
        <v>0</v>
      </c>
      <c r="S1874" t="s">
        <v>8289</v>
      </c>
      <c r="T1874" t="s">
        <v>8291</v>
      </c>
    </row>
    <row r="1875" spans="1:20" ht="42.8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9">
        <f t="shared" si="146"/>
        <v>42193.697916666672</v>
      </c>
      <c r="L1875">
        <v>1433861210</v>
      </c>
      <c r="M1875" s="9">
        <f t="shared" si="147"/>
        <v>42164.615856481483</v>
      </c>
      <c r="N1875" s="13">
        <f t="shared" si="148"/>
        <v>29</v>
      </c>
      <c r="O1875" t="b">
        <v>0</v>
      </c>
      <c r="P1875">
        <v>2</v>
      </c>
      <c r="Q1875" s="8">
        <f t="shared" si="149"/>
        <v>18</v>
      </c>
      <c r="R1875" t="b">
        <v>0</v>
      </c>
      <c r="S1875" t="s">
        <v>8289</v>
      </c>
      <c r="T1875" t="s">
        <v>8291</v>
      </c>
    </row>
    <row r="1876" spans="1:20" ht="57.1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9">
        <f t="shared" si="146"/>
        <v>42549.969131944439</v>
      </c>
      <c r="L1876">
        <v>1465427733</v>
      </c>
      <c r="M1876" s="9">
        <f t="shared" si="147"/>
        <v>42529.969131944439</v>
      </c>
      <c r="N1876" s="13">
        <f t="shared" si="148"/>
        <v>20</v>
      </c>
      <c r="O1876" t="b">
        <v>0</v>
      </c>
      <c r="P1876">
        <v>2</v>
      </c>
      <c r="Q1876" s="8">
        <f t="shared" si="149"/>
        <v>13</v>
      </c>
      <c r="R1876" t="b">
        <v>0</v>
      </c>
      <c r="S1876" t="s">
        <v>8289</v>
      </c>
      <c r="T1876" t="s">
        <v>8291</v>
      </c>
    </row>
    <row r="1877" spans="1:20" ht="42.8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9">
        <f t="shared" si="146"/>
        <v>42588.899398148147</v>
      </c>
      <c r="L1877">
        <v>1465335308</v>
      </c>
      <c r="M1877" s="9">
        <f t="shared" si="147"/>
        <v>42528.899398148147</v>
      </c>
      <c r="N1877" s="13">
        <f t="shared" si="148"/>
        <v>60</v>
      </c>
      <c r="O1877" t="b">
        <v>0</v>
      </c>
      <c r="P1877">
        <v>3</v>
      </c>
      <c r="Q1877" s="8">
        <f t="shared" si="149"/>
        <v>17</v>
      </c>
      <c r="R1877" t="b">
        <v>0</v>
      </c>
      <c r="S1877" t="s">
        <v>8289</v>
      </c>
      <c r="T1877" t="s">
        <v>8291</v>
      </c>
    </row>
    <row r="1878" spans="1:20" ht="42.8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9">
        <f t="shared" si="146"/>
        <v>41806.284780092588</v>
      </c>
      <c r="L1878">
        <v>1400309405</v>
      </c>
      <c r="M1878" s="9">
        <f t="shared" si="147"/>
        <v>41776.284780092588</v>
      </c>
      <c r="N1878" s="13">
        <f t="shared" si="148"/>
        <v>30</v>
      </c>
      <c r="O1878" t="b">
        <v>0</v>
      </c>
      <c r="P1878">
        <v>0</v>
      </c>
      <c r="Q1878" s="8">
        <f t="shared" si="149"/>
        <v>0</v>
      </c>
      <c r="R1878" t="b">
        <v>0</v>
      </c>
      <c r="S1878" t="s">
        <v>8289</v>
      </c>
      <c r="T1878" t="s">
        <v>8291</v>
      </c>
    </row>
    <row r="1879" spans="1:20" ht="42.8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9">
        <f t="shared" si="146"/>
        <v>42064.029224537036</v>
      </c>
      <c r="L1879">
        <v>1422664925</v>
      </c>
      <c r="M1879" s="9">
        <f t="shared" si="147"/>
        <v>42035.029224537036</v>
      </c>
      <c r="N1879" s="13">
        <f t="shared" si="148"/>
        <v>29</v>
      </c>
      <c r="O1879" t="b">
        <v>0</v>
      </c>
      <c r="P1879">
        <v>0</v>
      </c>
      <c r="Q1879" s="8">
        <f t="shared" si="149"/>
        <v>0</v>
      </c>
      <c r="R1879" t="b">
        <v>0</v>
      </c>
      <c r="S1879" t="s">
        <v>8289</v>
      </c>
      <c r="T1879" t="s">
        <v>8291</v>
      </c>
    </row>
    <row r="1880" spans="1:20" ht="57.1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9">
        <f t="shared" si="146"/>
        <v>41803.008738425924</v>
      </c>
      <c r="L1880">
        <v>1400026355</v>
      </c>
      <c r="M1880" s="9">
        <f t="shared" si="147"/>
        <v>41773.008738425924</v>
      </c>
      <c r="N1880" s="13">
        <f t="shared" si="148"/>
        <v>30</v>
      </c>
      <c r="O1880" t="b">
        <v>0</v>
      </c>
      <c r="P1880">
        <v>0</v>
      </c>
      <c r="Q1880" s="8">
        <f t="shared" si="149"/>
        <v>0</v>
      </c>
      <c r="R1880" t="b">
        <v>0</v>
      </c>
      <c r="S1880" t="s">
        <v>8289</v>
      </c>
      <c r="T1880" t="s">
        <v>8291</v>
      </c>
    </row>
    <row r="1881" spans="1:20" ht="42.8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9">
        <f t="shared" si="146"/>
        <v>42443.607974537037</v>
      </c>
      <c r="L1881">
        <v>1455377729</v>
      </c>
      <c r="M1881" s="9">
        <f t="shared" si="147"/>
        <v>42413.649641203709</v>
      </c>
      <c r="N1881" s="13">
        <f t="shared" si="148"/>
        <v>30</v>
      </c>
      <c r="O1881" t="b">
        <v>0</v>
      </c>
      <c r="P1881">
        <v>2</v>
      </c>
      <c r="Q1881" s="8">
        <f t="shared" si="149"/>
        <v>3</v>
      </c>
      <c r="R1881" t="b">
        <v>0</v>
      </c>
      <c r="S1881" t="s">
        <v>8289</v>
      </c>
      <c r="T1881" t="s">
        <v>8291</v>
      </c>
    </row>
    <row r="1882" spans="1:20" ht="28.55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9">
        <f t="shared" si="146"/>
        <v>42459.525231481486</v>
      </c>
      <c r="L1882">
        <v>1456839380</v>
      </c>
      <c r="M1882" s="9">
        <f t="shared" si="147"/>
        <v>42430.566898148143</v>
      </c>
      <c r="N1882" s="13">
        <f t="shared" si="148"/>
        <v>29</v>
      </c>
      <c r="O1882" t="b">
        <v>0</v>
      </c>
      <c r="P1882">
        <v>24</v>
      </c>
      <c r="Q1882" s="8">
        <f t="shared" si="149"/>
        <v>41.83</v>
      </c>
      <c r="R1882" t="b">
        <v>0</v>
      </c>
      <c r="S1882" t="s">
        <v>8289</v>
      </c>
      <c r="T1882" t="s">
        <v>8291</v>
      </c>
    </row>
    <row r="1883" spans="1:20" ht="42.8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9">
        <f t="shared" si="146"/>
        <v>42073.110983796301</v>
      </c>
      <c r="L1883">
        <v>1423366789</v>
      </c>
      <c r="M1883" s="9">
        <f t="shared" si="147"/>
        <v>42043.152650462958</v>
      </c>
      <c r="N1883" s="13">
        <f t="shared" si="148"/>
        <v>30</v>
      </c>
      <c r="O1883" t="b">
        <v>0</v>
      </c>
      <c r="P1883">
        <v>70</v>
      </c>
      <c r="Q1883" s="8">
        <f t="shared" si="149"/>
        <v>49.34</v>
      </c>
      <c r="R1883" t="b">
        <v>1</v>
      </c>
      <c r="S1883" t="s">
        <v>8281</v>
      </c>
      <c r="T1883" t="s">
        <v>8285</v>
      </c>
    </row>
    <row r="1884" spans="1:20" ht="57.1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9">
        <f t="shared" si="146"/>
        <v>41100.991666666669</v>
      </c>
      <c r="L1884">
        <v>1339109212</v>
      </c>
      <c r="M1884" s="9">
        <f t="shared" si="147"/>
        <v>41067.949212962965</v>
      </c>
      <c r="N1884" s="13">
        <f t="shared" si="148"/>
        <v>33</v>
      </c>
      <c r="O1884" t="b">
        <v>0</v>
      </c>
      <c r="P1884">
        <v>81</v>
      </c>
      <c r="Q1884" s="8">
        <f t="shared" si="149"/>
        <v>41.73</v>
      </c>
      <c r="R1884" t="b">
        <v>1</v>
      </c>
      <c r="S1884" t="s">
        <v>8281</v>
      </c>
      <c r="T1884" t="s">
        <v>8285</v>
      </c>
    </row>
    <row r="1885" spans="1:20" ht="42.8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9">
        <f t="shared" si="146"/>
        <v>41007.906342592592</v>
      </c>
      <c r="L1885">
        <v>1331333108</v>
      </c>
      <c r="M1885" s="9">
        <f t="shared" si="147"/>
        <v>40977.948009259257</v>
      </c>
      <c r="N1885" s="13">
        <f t="shared" si="148"/>
        <v>30</v>
      </c>
      <c r="O1885" t="b">
        <v>0</v>
      </c>
      <c r="P1885">
        <v>32</v>
      </c>
      <c r="Q1885" s="8">
        <f t="shared" si="149"/>
        <v>32.72</v>
      </c>
      <c r="R1885" t="b">
        <v>1</v>
      </c>
      <c r="S1885" t="s">
        <v>8281</v>
      </c>
      <c r="T1885" t="s">
        <v>8285</v>
      </c>
    </row>
    <row r="1886" spans="1:20" ht="42.8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9">
        <f t="shared" si="146"/>
        <v>41240.5</v>
      </c>
      <c r="L1886">
        <v>1350967535</v>
      </c>
      <c r="M1886" s="9">
        <f t="shared" si="147"/>
        <v>41205.198321759257</v>
      </c>
      <c r="N1886" s="13">
        <f t="shared" si="148"/>
        <v>35</v>
      </c>
      <c r="O1886" t="b">
        <v>0</v>
      </c>
      <c r="P1886">
        <v>26</v>
      </c>
      <c r="Q1886" s="8">
        <f t="shared" si="149"/>
        <v>51.96</v>
      </c>
      <c r="R1886" t="b">
        <v>1</v>
      </c>
      <c r="S1886" t="s">
        <v>8281</v>
      </c>
      <c r="T1886" t="s">
        <v>8285</v>
      </c>
    </row>
    <row r="1887" spans="1:20" ht="42.8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9">
        <f t="shared" si="146"/>
        <v>41131.916666666664</v>
      </c>
      <c r="L1887">
        <v>1341800110</v>
      </c>
      <c r="M1887" s="9">
        <f t="shared" si="147"/>
        <v>41099.093865740739</v>
      </c>
      <c r="N1887" s="13">
        <f t="shared" si="148"/>
        <v>33</v>
      </c>
      <c r="O1887" t="b">
        <v>0</v>
      </c>
      <c r="P1887">
        <v>105</v>
      </c>
      <c r="Q1887" s="8">
        <f t="shared" si="149"/>
        <v>50.69</v>
      </c>
      <c r="R1887" t="b">
        <v>1</v>
      </c>
      <c r="S1887" t="s">
        <v>8281</v>
      </c>
      <c r="T1887" t="s">
        <v>8285</v>
      </c>
    </row>
    <row r="1888" spans="1:20" ht="42.8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9">
        <f t="shared" si="146"/>
        <v>41955.94835648148</v>
      </c>
      <c r="L1888">
        <v>1413236738</v>
      </c>
      <c r="M1888" s="9">
        <f t="shared" si="147"/>
        <v>41925.906689814816</v>
      </c>
      <c r="N1888" s="13">
        <f t="shared" si="148"/>
        <v>30</v>
      </c>
      <c r="O1888" t="b">
        <v>0</v>
      </c>
      <c r="P1888">
        <v>29</v>
      </c>
      <c r="Q1888" s="8">
        <f t="shared" si="149"/>
        <v>42.24</v>
      </c>
      <c r="R1888" t="b">
        <v>1</v>
      </c>
      <c r="S1888" t="s">
        <v>8281</v>
      </c>
      <c r="T1888" t="s">
        <v>8285</v>
      </c>
    </row>
    <row r="1889" spans="1:20" ht="42.8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9">
        <f t="shared" si="146"/>
        <v>42341.895833333328</v>
      </c>
      <c r="L1889">
        <v>1447614732</v>
      </c>
      <c r="M1889" s="9">
        <f t="shared" si="147"/>
        <v>42323.800138888888</v>
      </c>
      <c r="N1889" s="13">
        <f t="shared" si="148"/>
        <v>18</v>
      </c>
      <c r="O1889" t="b">
        <v>0</v>
      </c>
      <c r="P1889">
        <v>8</v>
      </c>
      <c r="Q1889" s="8">
        <f t="shared" si="149"/>
        <v>416.88</v>
      </c>
      <c r="R1889" t="b">
        <v>1</v>
      </c>
      <c r="S1889" t="s">
        <v>8281</v>
      </c>
      <c r="T1889" t="s">
        <v>8285</v>
      </c>
    </row>
    <row r="1890" spans="1:20" ht="57.1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9">
        <f t="shared" si="146"/>
        <v>40330.207638888889</v>
      </c>
      <c r="L1890">
        <v>1272692732</v>
      </c>
      <c r="M1890" s="9">
        <f t="shared" si="147"/>
        <v>40299.239953703705</v>
      </c>
      <c r="N1890" s="13">
        <f t="shared" si="148"/>
        <v>31</v>
      </c>
      <c r="O1890" t="b">
        <v>0</v>
      </c>
      <c r="P1890">
        <v>89</v>
      </c>
      <c r="Q1890" s="8">
        <f t="shared" si="149"/>
        <v>46.65</v>
      </c>
      <c r="R1890" t="b">
        <v>1</v>
      </c>
      <c r="S1890" t="s">
        <v>8281</v>
      </c>
      <c r="T1890" t="s">
        <v>8285</v>
      </c>
    </row>
    <row r="1891" spans="1:20" ht="42.8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9">
        <f t="shared" si="146"/>
        <v>41344.751689814817</v>
      </c>
      <c r="L1891">
        <v>1359140546</v>
      </c>
      <c r="M1891" s="9">
        <f t="shared" si="147"/>
        <v>41299.793356481481</v>
      </c>
      <c r="N1891" s="13">
        <f t="shared" si="148"/>
        <v>45</v>
      </c>
      <c r="O1891" t="b">
        <v>0</v>
      </c>
      <c r="P1891">
        <v>44</v>
      </c>
      <c r="Q1891" s="8">
        <f t="shared" si="149"/>
        <v>48.45</v>
      </c>
      <c r="R1891" t="b">
        <v>1</v>
      </c>
      <c r="S1891" t="s">
        <v>8281</v>
      </c>
      <c r="T1891" t="s">
        <v>8285</v>
      </c>
    </row>
    <row r="1892" spans="1:20" ht="42.8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9">
        <f t="shared" si="146"/>
        <v>41258.786203703705</v>
      </c>
      <c r="L1892">
        <v>1353005528</v>
      </c>
      <c r="M1892" s="9">
        <f t="shared" si="147"/>
        <v>41228.786203703705</v>
      </c>
      <c r="N1892" s="13">
        <f t="shared" si="148"/>
        <v>30</v>
      </c>
      <c r="O1892" t="b">
        <v>0</v>
      </c>
      <c r="P1892">
        <v>246</v>
      </c>
      <c r="Q1892" s="8">
        <f t="shared" si="149"/>
        <v>70.53</v>
      </c>
      <c r="R1892" t="b">
        <v>1</v>
      </c>
      <c r="S1892" t="s">
        <v>8281</v>
      </c>
      <c r="T1892" t="s">
        <v>8285</v>
      </c>
    </row>
    <row r="1893" spans="1:20" ht="57.1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9">
        <f t="shared" si="146"/>
        <v>40381.25</v>
      </c>
      <c r="L1893">
        <v>1275851354</v>
      </c>
      <c r="M1893" s="9">
        <f t="shared" si="147"/>
        <v>40335.798078703701</v>
      </c>
      <c r="N1893" s="13">
        <f t="shared" si="148"/>
        <v>45</v>
      </c>
      <c r="O1893" t="b">
        <v>0</v>
      </c>
      <c r="P1893">
        <v>120</v>
      </c>
      <c r="Q1893" s="8">
        <f t="shared" si="149"/>
        <v>87.96</v>
      </c>
      <c r="R1893" t="b">
        <v>1</v>
      </c>
      <c r="S1893" t="s">
        <v>8281</v>
      </c>
      <c r="T1893" t="s">
        <v>8285</v>
      </c>
    </row>
    <row r="1894" spans="1:20" ht="42.8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9">
        <f t="shared" si="146"/>
        <v>40701.637511574074</v>
      </c>
      <c r="L1894">
        <v>1304867881</v>
      </c>
      <c r="M1894" s="9">
        <f t="shared" si="147"/>
        <v>40671.637511574074</v>
      </c>
      <c r="N1894" s="13">
        <f t="shared" si="148"/>
        <v>30</v>
      </c>
      <c r="O1894" t="b">
        <v>0</v>
      </c>
      <c r="P1894">
        <v>26</v>
      </c>
      <c r="Q1894" s="8">
        <f t="shared" si="149"/>
        <v>26.27</v>
      </c>
      <c r="R1894" t="b">
        <v>1</v>
      </c>
      <c r="S1894" t="s">
        <v>8281</v>
      </c>
      <c r="T1894" t="s">
        <v>8285</v>
      </c>
    </row>
    <row r="1895" spans="1:20" ht="42.8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9">
        <f t="shared" si="146"/>
        <v>40649.165972222225</v>
      </c>
      <c r="L1895">
        <v>1301524585</v>
      </c>
      <c r="M1895" s="9">
        <f t="shared" si="147"/>
        <v>40632.94195601852</v>
      </c>
      <c r="N1895" s="13">
        <f t="shared" si="148"/>
        <v>16</v>
      </c>
      <c r="O1895" t="b">
        <v>0</v>
      </c>
      <c r="P1895">
        <v>45</v>
      </c>
      <c r="Q1895" s="8">
        <f t="shared" si="149"/>
        <v>57.78</v>
      </c>
      <c r="R1895" t="b">
        <v>1</v>
      </c>
      <c r="S1895" t="s">
        <v>8281</v>
      </c>
      <c r="T1895" t="s">
        <v>8285</v>
      </c>
    </row>
    <row r="1896" spans="1:20" ht="28.55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9">
        <f t="shared" si="146"/>
        <v>40951.904895833337</v>
      </c>
      <c r="L1896">
        <v>1326404583</v>
      </c>
      <c r="M1896" s="9">
        <f t="shared" si="147"/>
        <v>40920.904895833337</v>
      </c>
      <c r="N1896" s="13">
        <f t="shared" si="148"/>
        <v>31</v>
      </c>
      <c r="O1896" t="b">
        <v>0</v>
      </c>
      <c r="P1896">
        <v>20</v>
      </c>
      <c r="Q1896" s="8">
        <f t="shared" si="149"/>
        <v>57.25</v>
      </c>
      <c r="R1896" t="b">
        <v>1</v>
      </c>
      <c r="S1896" t="s">
        <v>8281</v>
      </c>
      <c r="T1896" t="s">
        <v>8285</v>
      </c>
    </row>
    <row r="1897" spans="1:20" ht="57.1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9">
        <f t="shared" si="146"/>
        <v>42297.746782407412</v>
      </c>
      <c r="L1897">
        <v>1442771722</v>
      </c>
      <c r="M1897" s="9">
        <f t="shared" si="147"/>
        <v>42267.746782407412</v>
      </c>
      <c r="N1897" s="13">
        <f t="shared" si="148"/>
        <v>30</v>
      </c>
      <c r="O1897" t="b">
        <v>0</v>
      </c>
      <c r="P1897">
        <v>47</v>
      </c>
      <c r="Q1897" s="8">
        <f t="shared" si="149"/>
        <v>196.34</v>
      </c>
      <c r="R1897" t="b">
        <v>1</v>
      </c>
      <c r="S1897" t="s">
        <v>8281</v>
      </c>
      <c r="T1897" t="s">
        <v>8285</v>
      </c>
    </row>
    <row r="1898" spans="1:20" ht="42.8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9">
        <f t="shared" si="146"/>
        <v>41011.710243055553</v>
      </c>
      <c r="L1898">
        <v>1331658165</v>
      </c>
      <c r="M1898" s="9">
        <f t="shared" si="147"/>
        <v>40981.710243055553</v>
      </c>
      <c r="N1898" s="13">
        <f t="shared" si="148"/>
        <v>30</v>
      </c>
      <c r="O1898" t="b">
        <v>0</v>
      </c>
      <c r="P1898">
        <v>13</v>
      </c>
      <c r="Q1898" s="8">
        <f t="shared" si="149"/>
        <v>43</v>
      </c>
      <c r="R1898" t="b">
        <v>1</v>
      </c>
      <c r="S1898" t="s">
        <v>8281</v>
      </c>
      <c r="T1898" t="s">
        <v>8285</v>
      </c>
    </row>
    <row r="1899" spans="1:20" ht="42.8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9">
        <f t="shared" si="146"/>
        <v>41702.875</v>
      </c>
      <c r="L1899">
        <v>1392040806</v>
      </c>
      <c r="M1899" s="9">
        <f t="shared" si="147"/>
        <v>41680.583402777782</v>
      </c>
      <c r="N1899" s="13">
        <f t="shared" si="148"/>
        <v>22</v>
      </c>
      <c r="O1899" t="b">
        <v>0</v>
      </c>
      <c r="P1899">
        <v>183</v>
      </c>
      <c r="Q1899" s="8">
        <f t="shared" si="149"/>
        <v>35.549999999999997</v>
      </c>
      <c r="R1899" t="b">
        <v>1</v>
      </c>
      <c r="S1899" t="s">
        <v>8281</v>
      </c>
      <c r="T1899" t="s">
        <v>8285</v>
      </c>
    </row>
    <row r="1900" spans="1:20" ht="42.8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9">
        <f t="shared" si="146"/>
        <v>42401.75</v>
      </c>
      <c r="L1900">
        <v>1451277473</v>
      </c>
      <c r="M1900" s="9">
        <f t="shared" si="147"/>
        <v>42366.192974537036</v>
      </c>
      <c r="N1900" s="13">
        <f t="shared" si="148"/>
        <v>36</v>
      </c>
      <c r="O1900" t="b">
        <v>0</v>
      </c>
      <c r="P1900">
        <v>21</v>
      </c>
      <c r="Q1900" s="8">
        <f t="shared" si="149"/>
        <v>68.81</v>
      </c>
      <c r="R1900" t="b">
        <v>1</v>
      </c>
      <c r="S1900" t="s">
        <v>8281</v>
      </c>
      <c r="T1900" t="s">
        <v>8285</v>
      </c>
    </row>
    <row r="1901" spans="1:20" ht="42.8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9">
        <f t="shared" si="146"/>
        <v>42088.90006944444</v>
      </c>
      <c r="L1901">
        <v>1424730966</v>
      </c>
      <c r="M1901" s="9">
        <f t="shared" si="147"/>
        <v>42058.941736111112</v>
      </c>
      <c r="N1901" s="13">
        <f t="shared" si="148"/>
        <v>30</v>
      </c>
      <c r="O1901" t="b">
        <v>0</v>
      </c>
      <c r="P1901">
        <v>42</v>
      </c>
      <c r="Q1901" s="8">
        <f t="shared" si="149"/>
        <v>28.57</v>
      </c>
      <c r="R1901" t="b">
        <v>1</v>
      </c>
      <c r="S1901" t="s">
        <v>8281</v>
      </c>
      <c r="T1901" t="s">
        <v>8285</v>
      </c>
    </row>
    <row r="1902" spans="1:20" ht="57.1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9">
        <f t="shared" si="146"/>
        <v>41188.415972222225</v>
      </c>
      <c r="L1902">
        <v>1347137731</v>
      </c>
      <c r="M1902" s="9">
        <f t="shared" si="147"/>
        <v>41160.871886574074</v>
      </c>
      <c r="N1902" s="13">
        <f t="shared" si="148"/>
        <v>28</v>
      </c>
      <c r="O1902" t="b">
        <v>0</v>
      </c>
      <c r="P1902">
        <v>54</v>
      </c>
      <c r="Q1902" s="8">
        <f t="shared" si="149"/>
        <v>50.63</v>
      </c>
      <c r="R1902" t="b">
        <v>1</v>
      </c>
      <c r="S1902" t="s">
        <v>8281</v>
      </c>
      <c r="T1902" t="s">
        <v>8285</v>
      </c>
    </row>
    <row r="1903" spans="1:20" ht="42.8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9">
        <f t="shared" si="146"/>
        <v>42146.541666666672</v>
      </c>
      <c r="L1903">
        <v>1429707729</v>
      </c>
      <c r="M1903" s="9">
        <f t="shared" si="147"/>
        <v>42116.54315972222</v>
      </c>
      <c r="N1903" s="13">
        <f t="shared" si="148"/>
        <v>30</v>
      </c>
      <c r="O1903" t="b">
        <v>0</v>
      </c>
      <c r="P1903">
        <v>25</v>
      </c>
      <c r="Q1903" s="8">
        <f t="shared" si="149"/>
        <v>106.8</v>
      </c>
      <c r="R1903" t="b">
        <v>0</v>
      </c>
      <c r="S1903" t="s">
        <v>8275</v>
      </c>
      <c r="T1903" t="s">
        <v>8304</v>
      </c>
    </row>
    <row r="1904" spans="1:20" ht="42.8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9">
        <f t="shared" si="146"/>
        <v>42067.789895833332</v>
      </c>
      <c r="L1904">
        <v>1422903447</v>
      </c>
      <c r="M1904" s="9">
        <f t="shared" si="147"/>
        <v>42037.789895833332</v>
      </c>
      <c r="N1904" s="13">
        <f t="shared" si="148"/>
        <v>30</v>
      </c>
      <c r="O1904" t="b">
        <v>0</v>
      </c>
      <c r="P1904">
        <v>3</v>
      </c>
      <c r="Q1904" s="8">
        <f t="shared" si="149"/>
        <v>4</v>
      </c>
      <c r="R1904" t="b">
        <v>0</v>
      </c>
      <c r="S1904" t="s">
        <v>8275</v>
      </c>
      <c r="T1904" t="s">
        <v>8304</v>
      </c>
    </row>
    <row r="1905" spans="1:20" ht="42.8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9">
        <f t="shared" si="146"/>
        <v>42762.770729166667</v>
      </c>
      <c r="L1905">
        <v>1480357791</v>
      </c>
      <c r="M1905" s="9">
        <f t="shared" si="147"/>
        <v>42702.770729166667</v>
      </c>
      <c r="N1905" s="13">
        <f t="shared" si="148"/>
        <v>60</v>
      </c>
      <c r="O1905" t="b">
        <v>0</v>
      </c>
      <c r="P1905">
        <v>41</v>
      </c>
      <c r="Q1905" s="8">
        <f t="shared" si="149"/>
        <v>34.1</v>
      </c>
      <c r="R1905" t="b">
        <v>0</v>
      </c>
      <c r="S1905" t="s">
        <v>8275</v>
      </c>
      <c r="T1905" t="s">
        <v>8304</v>
      </c>
    </row>
    <row r="1906" spans="1:20" ht="42.8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9">
        <f t="shared" si="146"/>
        <v>42371.685428240744</v>
      </c>
      <c r="L1906">
        <v>1447864021</v>
      </c>
      <c r="M1906" s="9">
        <f t="shared" si="147"/>
        <v>42326.685428240744</v>
      </c>
      <c r="N1906" s="13">
        <f t="shared" si="148"/>
        <v>45</v>
      </c>
      <c r="O1906" t="b">
        <v>0</v>
      </c>
      <c r="P1906">
        <v>2</v>
      </c>
      <c r="Q1906" s="8">
        <f t="shared" si="149"/>
        <v>25</v>
      </c>
      <c r="R1906" t="b">
        <v>0</v>
      </c>
      <c r="S1906" t="s">
        <v>8275</v>
      </c>
      <c r="T1906" t="s">
        <v>8304</v>
      </c>
    </row>
    <row r="1907" spans="1:20" ht="57.1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9">
        <f t="shared" si="146"/>
        <v>41889.925856481481</v>
      </c>
      <c r="L1907">
        <v>1407535994</v>
      </c>
      <c r="M1907" s="9">
        <f t="shared" si="147"/>
        <v>41859.925856481481</v>
      </c>
      <c r="N1907" s="13">
        <f t="shared" si="148"/>
        <v>30</v>
      </c>
      <c r="O1907" t="b">
        <v>0</v>
      </c>
      <c r="P1907">
        <v>4</v>
      </c>
      <c r="Q1907" s="8">
        <f t="shared" si="149"/>
        <v>10.5</v>
      </c>
      <c r="R1907" t="b">
        <v>0</v>
      </c>
      <c r="S1907" t="s">
        <v>8275</v>
      </c>
      <c r="T1907" t="s">
        <v>8304</v>
      </c>
    </row>
    <row r="1908" spans="1:20" ht="42.8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9">
        <f t="shared" si="146"/>
        <v>42544.671099537038</v>
      </c>
      <c r="L1908">
        <v>1464105983</v>
      </c>
      <c r="M1908" s="9">
        <f t="shared" si="147"/>
        <v>42514.671099537038</v>
      </c>
      <c r="N1908" s="13">
        <f t="shared" si="148"/>
        <v>30</v>
      </c>
      <c r="O1908" t="b">
        <v>0</v>
      </c>
      <c r="P1908">
        <v>99</v>
      </c>
      <c r="Q1908" s="8">
        <f t="shared" si="149"/>
        <v>215.96</v>
      </c>
      <c r="R1908" t="b">
        <v>0</v>
      </c>
      <c r="S1908" t="s">
        <v>8275</v>
      </c>
      <c r="T1908" t="s">
        <v>8304</v>
      </c>
    </row>
    <row r="1909" spans="1:20" ht="42.8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9">
        <f t="shared" si="146"/>
        <v>41782.587094907409</v>
      </c>
      <c r="L1909">
        <v>1399557925</v>
      </c>
      <c r="M1909" s="9">
        <f t="shared" si="147"/>
        <v>41767.587094907409</v>
      </c>
      <c r="N1909" s="13">
        <f t="shared" si="148"/>
        <v>15</v>
      </c>
      <c r="O1909" t="b">
        <v>0</v>
      </c>
      <c r="P1909">
        <v>4</v>
      </c>
      <c r="Q1909" s="8">
        <f t="shared" si="149"/>
        <v>21.25</v>
      </c>
      <c r="R1909" t="b">
        <v>0</v>
      </c>
      <c r="S1909" t="s">
        <v>8275</v>
      </c>
      <c r="T1909" t="s">
        <v>8304</v>
      </c>
    </row>
    <row r="1910" spans="1:20" ht="42.8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9">
        <f t="shared" si="146"/>
        <v>42733.917824074073</v>
      </c>
      <c r="L1910">
        <v>1480456900</v>
      </c>
      <c r="M1910" s="9">
        <f t="shared" si="147"/>
        <v>42703.917824074073</v>
      </c>
      <c r="N1910" s="13">
        <f t="shared" si="148"/>
        <v>30</v>
      </c>
      <c r="O1910" t="b">
        <v>0</v>
      </c>
      <c r="P1910">
        <v>4</v>
      </c>
      <c r="Q1910" s="8">
        <f t="shared" si="149"/>
        <v>108.25</v>
      </c>
      <c r="R1910" t="b">
        <v>0</v>
      </c>
      <c r="S1910" t="s">
        <v>8275</v>
      </c>
      <c r="T1910" t="s">
        <v>8304</v>
      </c>
    </row>
    <row r="1911" spans="1:20" ht="42.8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9">
        <f t="shared" si="146"/>
        <v>41935.429155092592</v>
      </c>
      <c r="L1911">
        <v>1411467479</v>
      </c>
      <c r="M1911" s="9">
        <f t="shared" si="147"/>
        <v>41905.429155092592</v>
      </c>
      <c r="N1911" s="13">
        <f t="shared" si="148"/>
        <v>30</v>
      </c>
      <c r="O1911" t="b">
        <v>0</v>
      </c>
      <c r="P1911">
        <v>38</v>
      </c>
      <c r="Q1911" s="8">
        <f t="shared" si="149"/>
        <v>129.97</v>
      </c>
      <c r="R1911" t="b">
        <v>0</v>
      </c>
      <c r="S1911" t="s">
        <v>8275</v>
      </c>
      <c r="T1911" t="s">
        <v>8304</v>
      </c>
    </row>
    <row r="1912" spans="1:20" ht="42.8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9">
        <f t="shared" si="146"/>
        <v>42308.947916666672</v>
      </c>
      <c r="L1912">
        <v>1442531217</v>
      </c>
      <c r="M1912" s="9">
        <f t="shared" si="147"/>
        <v>42264.963159722218</v>
      </c>
      <c r="N1912" s="13">
        <f t="shared" si="148"/>
        <v>44</v>
      </c>
      <c r="O1912" t="b">
        <v>0</v>
      </c>
      <c r="P1912">
        <v>285</v>
      </c>
      <c r="Q1912" s="8">
        <f t="shared" si="149"/>
        <v>117.49</v>
      </c>
      <c r="R1912" t="b">
        <v>0</v>
      </c>
      <c r="S1912" t="s">
        <v>8275</v>
      </c>
      <c r="T1912" t="s">
        <v>8304</v>
      </c>
    </row>
    <row r="1913" spans="1:20" ht="57.1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9">
        <f t="shared" si="146"/>
        <v>41860.033958333333</v>
      </c>
      <c r="L1913">
        <v>1404953334</v>
      </c>
      <c r="M1913" s="9">
        <f t="shared" si="147"/>
        <v>41830.033958333333</v>
      </c>
      <c r="N1913" s="13">
        <f t="shared" si="148"/>
        <v>30</v>
      </c>
      <c r="O1913" t="b">
        <v>0</v>
      </c>
      <c r="P1913">
        <v>1</v>
      </c>
      <c r="Q1913" s="8">
        <f t="shared" si="149"/>
        <v>10</v>
      </c>
      <c r="R1913" t="b">
        <v>0</v>
      </c>
      <c r="S1913" t="s">
        <v>8275</v>
      </c>
      <c r="T1913" t="s">
        <v>8304</v>
      </c>
    </row>
    <row r="1914" spans="1:20" ht="42.8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9">
        <f t="shared" si="146"/>
        <v>42159.226388888885</v>
      </c>
      <c r="L1914">
        <v>1430803560</v>
      </c>
      <c r="M1914" s="9">
        <f t="shared" si="147"/>
        <v>42129.226388888885</v>
      </c>
      <c r="N1914" s="13">
        <f t="shared" si="148"/>
        <v>30</v>
      </c>
      <c r="O1914" t="b">
        <v>0</v>
      </c>
      <c r="P1914">
        <v>42</v>
      </c>
      <c r="Q1914" s="8">
        <f t="shared" si="149"/>
        <v>70.599999999999994</v>
      </c>
      <c r="R1914" t="b">
        <v>0</v>
      </c>
      <c r="S1914" t="s">
        <v>8275</v>
      </c>
      <c r="T1914" t="s">
        <v>8304</v>
      </c>
    </row>
    <row r="1915" spans="1:20" ht="28.55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9">
        <f t="shared" si="146"/>
        <v>41920.511319444442</v>
      </c>
      <c r="L1915">
        <v>1410178578</v>
      </c>
      <c r="M1915" s="9">
        <f t="shared" si="147"/>
        <v>41890.511319444442</v>
      </c>
      <c r="N1915" s="13">
        <f t="shared" si="148"/>
        <v>30</v>
      </c>
      <c r="O1915" t="b">
        <v>0</v>
      </c>
      <c r="P1915">
        <v>26</v>
      </c>
      <c r="Q1915" s="8">
        <f t="shared" si="149"/>
        <v>24.5</v>
      </c>
      <c r="R1915" t="b">
        <v>0</v>
      </c>
      <c r="S1915" t="s">
        <v>8275</v>
      </c>
      <c r="T1915" t="s">
        <v>8304</v>
      </c>
    </row>
    <row r="1916" spans="1:20" ht="42.8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9">
        <f t="shared" si="146"/>
        <v>41944.165972222225</v>
      </c>
      <c r="L1916">
        <v>1413519073</v>
      </c>
      <c r="M1916" s="9">
        <f t="shared" si="147"/>
        <v>41929.174456018518</v>
      </c>
      <c r="N1916" s="13">
        <f t="shared" si="148"/>
        <v>15</v>
      </c>
      <c r="O1916" t="b">
        <v>0</v>
      </c>
      <c r="P1916">
        <v>2</v>
      </c>
      <c r="Q1916" s="8">
        <f t="shared" si="149"/>
        <v>30</v>
      </c>
      <c r="R1916" t="b">
        <v>0</v>
      </c>
      <c r="S1916" t="s">
        <v>8275</v>
      </c>
      <c r="T1916" t="s">
        <v>8304</v>
      </c>
    </row>
    <row r="1917" spans="1:20" ht="42.8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9">
        <f t="shared" si="146"/>
        <v>41884.04886574074</v>
      </c>
      <c r="L1917">
        <v>1407892222</v>
      </c>
      <c r="M1917" s="9">
        <f t="shared" si="147"/>
        <v>41864.04886574074</v>
      </c>
      <c r="N1917" s="13">
        <f t="shared" si="148"/>
        <v>20</v>
      </c>
      <c r="O1917" t="b">
        <v>0</v>
      </c>
      <c r="P1917">
        <v>4</v>
      </c>
      <c r="Q1917" s="8">
        <f t="shared" si="149"/>
        <v>2</v>
      </c>
      <c r="R1917" t="b">
        <v>0</v>
      </c>
      <c r="S1917" t="s">
        <v>8275</v>
      </c>
      <c r="T1917" t="s">
        <v>8304</v>
      </c>
    </row>
    <row r="1918" spans="1:20" ht="28.55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9">
        <f t="shared" si="146"/>
        <v>42681.758969907409</v>
      </c>
      <c r="L1918">
        <v>1476378775</v>
      </c>
      <c r="M1918" s="9">
        <f t="shared" si="147"/>
        <v>42656.717303240745</v>
      </c>
      <c r="N1918" s="13">
        <f t="shared" si="148"/>
        <v>25</v>
      </c>
      <c r="O1918" t="b">
        <v>0</v>
      </c>
      <c r="P1918">
        <v>6</v>
      </c>
      <c r="Q1918" s="8">
        <f t="shared" si="149"/>
        <v>17</v>
      </c>
      <c r="R1918" t="b">
        <v>0</v>
      </c>
      <c r="S1918" t="s">
        <v>8275</v>
      </c>
      <c r="T1918" t="s">
        <v>8304</v>
      </c>
    </row>
    <row r="1919" spans="1:20" ht="28.55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9">
        <f t="shared" si="146"/>
        <v>42776.270057870366</v>
      </c>
      <c r="L1919">
        <v>1484116133</v>
      </c>
      <c r="M1919" s="9">
        <f t="shared" si="147"/>
        <v>42746.270057870366</v>
      </c>
      <c r="N1919" s="13">
        <f t="shared" si="148"/>
        <v>30</v>
      </c>
      <c r="O1919" t="b">
        <v>0</v>
      </c>
      <c r="P1919">
        <v>70</v>
      </c>
      <c r="Q1919" s="8">
        <f t="shared" si="149"/>
        <v>2928.93</v>
      </c>
      <c r="R1919" t="b">
        <v>0</v>
      </c>
      <c r="S1919" t="s">
        <v>8275</v>
      </c>
      <c r="T1919" t="s">
        <v>8304</v>
      </c>
    </row>
    <row r="1920" spans="1:20" ht="42.8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9">
        <f t="shared" si="146"/>
        <v>41863.789942129632</v>
      </c>
      <c r="L1920">
        <v>1404845851</v>
      </c>
      <c r="M1920" s="9">
        <f t="shared" si="147"/>
        <v>41828.789942129632</v>
      </c>
      <c r="N1920" s="13">
        <f t="shared" si="148"/>
        <v>35</v>
      </c>
      <c r="O1920" t="b">
        <v>0</v>
      </c>
      <c r="P1920">
        <v>9</v>
      </c>
      <c r="Q1920" s="8">
        <f t="shared" si="149"/>
        <v>28.89</v>
      </c>
      <c r="R1920" t="b">
        <v>0</v>
      </c>
      <c r="S1920" t="s">
        <v>8275</v>
      </c>
      <c r="T1920" t="s">
        <v>8304</v>
      </c>
    </row>
    <row r="1921" spans="1:20" ht="42.8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9">
        <f t="shared" si="146"/>
        <v>42143.875567129624</v>
      </c>
      <c r="L1921">
        <v>1429477249</v>
      </c>
      <c r="M1921" s="9">
        <f t="shared" si="147"/>
        <v>42113.875567129624</v>
      </c>
      <c r="N1921" s="13">
        <f t="shared" si="148"/>
        <v>30</v>
      </c>
      <c r="O1921" t="b">
        <v>0</v>
      </c>
      <c r="P1921">
        <v>8</v>
      </c>
      <c r="Q1921" s="8">
        <f t="shared" si="149"/>
        <v>29.63</v>
      </c>
      <c r="R1921" t="b">
        <v>0</v>
      </c>
      <c r="S1921" t="s">
        <v>8275</v>
      </c>
      <c r="T1921" t="s">
        <v>8304</v>
      </c>
    </row>
    <row r="1922" spans="1:20" ht="42.8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>
        <f t="shared" ref="F1922:F1985" si="15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9">
        <f t="shared" si="146"/>
        <v>42298.958333333328</v>
      </c>
      <c r="L1922">
        <v>1443042061</v>
      </c>
      <c r="M1922" s="9">
        <f t="shared" si="147"/>
        <v>42270.875706018516</v>
      </c>
      <c r="N1922" s="13">
        <f t="shared" si="148"/>
        <v>28</v>
      </c>
      <c r="O1922" t="b">
        <v>0</v>
      </c>
      <c r="P1922">
        <v>105</v>
      </c>
      <c r="Q1922" s="8">
        <f t="shared" si="149"/>
        <v>40.98</v>
      </c>
      <c r="R1922" t="b">
        <v>0</v>
      </c>
      <c r="S1922" t="s">
        <v>8275</v>
      </c>
      <c r="T1922" t="s">
        <v>8304</v>
      </c>
    </row>
    <row r="1923" spans="1:20" ht="28.55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>
        <f t="shared" si="15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9">
        <f t="shared" ref="K1923:K1986" si="151">(((J1923/60)/60)/24)+DATE(1970,1,1)</f>
        <v>41104.221562500003</v>
      </c>
      <c r="L1923">
        <v>1339651143</v>
      </c>
      <c r="M1923" s="9">
        <f t="shared" ref="M1923:M1986" si="152">(((L1923/60)/60)/24)+DATE(1970,1,1)</f>
        <v>41074.221562500003</v>
      </c>
      <c r="N1923" s="13">
        <f t="shared" ref="N1923:N1986" si="153">ROUND(K1923-M1923,0)</f>
        <v>30</v>
      </c>
      <c r="O1923" t="b">
        <v>0</v>
      </c>
      <c r="P1923">
        <v>38</v>
      </c>
      <c r="Q1923" s="8">
        <f t="shared" ref="Q1923:Q1986" si="154">IFERROR(ROUND(E1923/P1923,2),0)</f>
        <v>54</v>
      </c>
      <c r="R1923" t="b">
        <v>1</v>
      </c>
      <c r="S1923" t="s">
        <v>8281</v>
      </c>
      <c r="T1923" t="s">
        <v>8285</v>
      </c>
    </row>
    <row r="1924" spans="1:20" ht="42.8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9">
        <f t="shared" si="151"/>
        <v>41620.255868055552</v>
      </c>
      <c r="L1924">
        <v>1384236507</v>
      </c>
      <c r="M1924" s="9">
        <f t="shared" si="152"/>
        <v>41590.255868055552</v>
      </c>
      <c r="N1924" s="13">
        <f t="shared" si="153"/>
        <v>30</v>
      </c>
      <c r="O1924" t="b">
        <v>0</v>
      </c>
      <c r="P1924">
        <v>64</v>
      </c>
      <c r="Q1924" s="8">
        <f t="shared" si="154"/>
        <v>36.11</v>
      </c>
      <c r="R1924" t="b">
        <v>1</v>
      </c>
      <c r="S1924" t="s">
        <v>8281</v>
      </c>
      <c r="T1924" t="s">
        <v>8285</v>
      </c>
    </row>
    <row r="1925" spans="1:20" ht="42.8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9">
        <f t="shared" si="151"/>
        <v>40813.207638888889</v>
      </c>
      <c r="L1925">
        <v>1313612532</v>
      </c>
      <c r="M1925" s="9">
        <f t="shared" si="152"/>
        <v>40772.848749999997</v>
      </c>
      <c r="N1925" s="13">
        <f t="shared" si="153"/>
        <v>40</v>
      </c>
      <c r="O1925" t="b">
        <v>0</v>
      </c>
      <c r="P1925">
        <v>13</v>
      </c>
      <c r="Q1925" s="8">
        <f t="shared" si="154"/>
        <v>23.15</v>
      </c>
      <c r="R1925" t="b">
        <v>1</v>
      </c>
      <c r="S1925" t="s">
        <v>8281</v>
      </c>
      <c r="T1925" t="s">
        <v>8285</v>
      </c>
    </row>
    <row r="1926" spans="1:20" ht="57.1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9">
        <f t="shared" si="151"/>
        <v>41654.814583333333</v>
      </c>
      <c r="L1926">
        <v>1387390555</v>
      </c>
      <c r="M1926" s="9">
        <f t="shared" si="152"/>
        <v>41626.761053240742</v>
      </c>
      <c r="N1926" s="13">
        <f t="shared" si="153"/>
        <v>28</v>
      </c>
      <c r="O1926" t="b">
        <v>0</v>
      </c>
      <c r="P1926">
        <v>33</v>
      </c>
      <c r="Q1926" s="8">
        <f t="shared" si="154"/>
        <v>104</v>
      </c>
      <c r="R1926" t="b">
        <v>1</v>
      </c>
      <c r="S1926" t="s">
        <v>8281</v>
      </c>
      <c r="T1926" t="s">
        <v>8285</v>
      </c>
    </row>
    <row r="1927" spans="1:20" ht="42.8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9">
        <f t="shared" si="151"/>
        <v>41558</v>
      </c>
      <c r="L1927">
        <v>1379540288</v>
      </c>
      <c r="M1927" s="9">
        <f t="shared" si="152"/>
        <v>41535.90148148148</v>
      </c>
      <c r="N1927" s="13">
        <f t="shared" si="153"/>
        <v>22</v>
      </c>
      <c r="O1927" t="b">
        <v>0</v>
      </c>
      <c r="P1927">
        <v>52</v>
      </c>
      <c r="Q1927" s="8">
        <f t="shared" si="154"/>
        <v>31.83</v>
      </c>
      <c r="R1927" t="b">
        <v>1</v>
      </c>
      <c r="S1927" t="s">
        <v>8281</v>
      </c>
      <c r="T1927" t="s">
        <v>8285</v>
      </c>
    </row>
    <row r="1928" spans="1:20" ht="57.1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9">
        <f t="shared" si="151"/>
        <v>40484.018055555556</v>
      </c>
      <c r="L1928">
        <v>1286319256</v>
      </c>
      <c r="M1928" s="9">
        <f t="shared" si="152"/>
        <v>40456.954351851848</v>
      </c>
      <c r="N1928" s="13">
        <f t="shared" si="153"/>
        <v>27</v>
      </c>
      <c r="O1928" t="b">
        <v>0</v>
      </c>
      <c r="P1928">
        <v>107</v>
      </c>
      <c r="Q1928" s="8">
        <f t="shared" si="154"/>
        <v>27.39</v>
      </c>
      <c r="R1928" t="b">
        <v>1</v>
      </c>
      <c r="S1928" t="s">
        <v>8281</v>
      </c>
      <c r="T1928" t="s">
        <v>8285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9">
        <f t="shared" si="151"/>
        <v>40976.207638888889</v>
      </c>
      <c r="L1929">
        <v>1329856839</v>
      </c>
      <c r="M1929" s="9">
        <f t="shared" si="152"/>
        <v>40960.861562500002</v>
      </c>
      <c r="N1929" s="13">
        <f t="shared" si="153"/>
        <v>15</v>
      </c>
      <c r="O1929" t="b">
        <v>0</v>
      </c>
      <c r="P1929">
        <v>11</v>
      </c>
      <c r="Q1929" s="8">
        <f t="shared" si="154"/>
        <v>56.36</v>
      </c>
      <c r="R1929" t="b">
        <v>1</v>
      </c>
      <c r="S1929" t="s">
        <v>8281</v>
      </c>
      <c r="T1929" t="s">
        <v>8285</v>
      </c>
    </row>
    <row r="1930" spans="1:20" ht="28.55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9">
        <f t="shared" si="151"/>
        <v>41401.648078703707</v>
      </c>
      <c r="L1930">
        <v>1365348794</v>
      </c>
      <c r="M1930" s="9">
        <f t="shared" si="152"/>
        <v>41371.648078703707</v>
      </c>
      <c r="N1930" s="13">
        <f t="shared" si="153"/>
        <v>30</v>
      </c>
      <c r="O1930" t="b">
        <v>0</v>
      </c>
      <c r="P1930">
        <v>34</v>
      </c>
      <c r="Q1930" s="8">
        <f t="shared" si="154"/>
        <v>77.349999999999994</v>
      </c>
      <c r="R1930" t="b">
        <v>1</v>
      </c>
      <c r="S1930" t="s">
        <v>8281</v>
      </c>
      <c r="T1930" t="s">
        <v>8285</v>
      </c>
    </row>
    <row r="1931" spans="1:20" ht="42.8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9">
        <f t="shared" si="151"/>
        <v>40729.021597222221</v>
      </c>
      <c r="L1931">
        <v>1306197066</v>
      </c>
      <c r="M1931" s="9">
        <f t="shared" si="152"/>
        <v>40687.021597222221</v>
      </c>
      <c r="N1931" s="13">
        <f t="shared" si="153"/>
        <v>42</v>
      </c>
      <c r="O1931" t="b">
        <v>0</v>
      </c>
      <c r="P1931">
        <v>75</v>
      </c>
      <c r="Q1931" s="8">
        <f t="shared" si="154"/>
        <v>42.8</v>
      </c>
      <c r="R1931" t="b">
        <v>1</v>
      </c>
      <c r="S1931" t="s">
        <v>8281</v>
      </c>
      <c r="T1931" t="s">
        <v>8285</v>
      </c>
    </row>
    <row r="1932" spans="1:20" ht="28.55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9">
        <f t="shared" si="151"/>
        <v>41462.558819444443</v>
      </c>
      <c r="L1932">
        <v>1368019482</v>
      </c>
      <c r="M1932" s="9">
        <f t="shared" si="152"/>
        <v>41402.558819444443</v>
      </c>
      <c r="N1932" s="13">
        <f t="shared" si="153"/>
        <v>60</v>
      </c>
      <c r="O1932" t="b">
        <v>0</v>
      </c>
      <c r="P1932">
        <v>26</v>
      </c>
      <c r="Q1932" s="8">
        <f t="shared" si="154"/>
        <v>48.85</v>
      </c>
      <c r="R1932" t="b">
        <v>1</v>
      </c>
      <c r="S1932" t="s">
        <v>8281</v>
      </c>
      <c r="T1932" t="s">
        <v>8285</v>
      </c>
    </row>
    <row r="1933" spans="1:20" ht="42.8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9">
        <f t="shared" si="151"/>
        <v>41051.145833333336</v>
      </c>
      <c r="L1933">
        <v>1336512309</v>
      </c>
      <c r="M1933" s="9">
        <f t="shared" si="152"/>
        <v>41037.892465277779</v>
      </c>
      <c r="N1933" s="13">
        <f t="shared" si="153"/>
        <v>13</v>
      </c>
      <c r="O1933" t="b">
        <v>0</v>
      </c>
      <c r="P1933">
        <v>50</v>
      </c>
      <c r="Q1933" s="8">
        <f t="shared" si="154"/>
        <v>48.24</v>
      </c>
      <c r="R1933" t="b">
        <v>1</v>
      </c>
      <c r="S1933" t="s">
        <v>8281</v>
      </c>
      <c r="T1933" t="s">
        <v>8285</v>
      </c>
    </row>
    <row r="1934" spans="1:20" ht="57.1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9">
        <f t="shared" si="151"/>
        <v>40932.809872685182</v>
      </c>
      <c r="L1934">
        <v>1325618773</v>
      </c>
      <c r="M1934" s="9">
        <f t="shared" si="152"/>
        <v>40911.809872685182</v>
      </c>
      <c r="N1934" s="13">
        <f t="shared" si="153"/>
        <v>21</v>
      </c>
      <c r="O1934" t="b">
        <v>0</v>
      </c>
      <c r="P1934">
        <v>80</v>
      </c>
      <c r="Q1934" s="8">
        <f t="shared" si="154"/>
        <v>70.209999999999994</v>
      </c>
      <c r="R1934" t="b">
        <v>1</v>
      </c>
      <c r="S1934" t="s">
        <v>8281</v>
      </c>
      <c r="T1934" t="s">
        <v>8285</v>
      </c>
    </row>
    <row r="1935" spans="1:20" ht="42.8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9">
        <f t="shared" si="151"/>
        <v>41909.130868055552</v>
      </c>
      <c r="L1935">
        <v>1409195307</v>
      </c>
      <c r="M1935" s="9">
        <f t="shared" si="152"/>
        <v>41879.130868055552</v>
      </c>
      <c r="N1935" s="13">
        <f t="shared" si="153"/>
        <v>30</v>
      </c>
      <c r="O1935" t="b">
        <v>0</v>
      </c>
      <c r="P1935">
        <v>110</v>
      </c>
      <c r="Q1935" s="8">
        <f t="shared" si="154"/>
        <v>94.05</v>
      </c>
      <c r="R1935" t="b">
        <v>1</v>
      </c>
      <c r="S1935" t="s">
        <v>8281</v>
      </c>
      <c r="T1935" t="s">
        <v>8285</v>
      </c>
    </row>
    <row r="1936" spans="1:20" ht="42.8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9">
        <f t="shared" si="151"/>
        <v>40902.208333333336</v>
      </c>
      <c r="L1936">
        <v>1321649321</v>
      </c>
      <c r="M1936" s="9">
        <f t="shared" si="152"/>
        <v>40865.867141203707</v>
      </c>
      <c r="N1936" s="13">
        <f t="shared" si="153"/>
        <v>36</v>
      </c>
      <c r="O1936" t="b">
        <v>0</v>
      </c>
      <c r="P1936">
        <v>77</v>
      </c>
      <c r="Q1936" s="8">
        <f t="shared" si="154"/>
        <v>80.27</v>
      </c>
      <c r="R1936" t="b">
        <v>1</v>
      </c>
      <c r="S1936" t="s">
        <v>8281</v>
      </c>
      <c r="T1936" t="s">
        <v>8285</v>
      </c>
    </row>
    <row r="1937" spans="1:20" ht="42.8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9">
        <f t="shared" si="151"/>
        <v>41811.207638888889</v>
      </c>
      <c r="L1937">
        <v>1400106171</v>
      </c>
      <c r="M1937" s="9">
        <f t="shared" si="152"/>
        <v>41773.932534722226</v>
      </c>
      <c r="N1937" s="13">
        <f t="shared" si="153"/>
        <v>37</v>
      </c>
      <c r="O1937" t="b">
        <v>0</v>
      </c>
      <c r="P1937">
        <v>50</v>
      </c>
      <c r="Q1937" s="8">
        <f t="shared" si="154"/>
        <v>54.2</v>
      </c>
      <c r="R1937" t="b">
        <v>1</v>
      </c>
      <c r="S1937" t="s">
        <v>8281</v>
      </c>
      <c r="T1937" t="s">
        <v>8285</v>
      </c>
    </row>
    <row r="1938" spans="1:20" ht="42.8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9">
        <f t="shared" si="151"/>
        <v>40883.249305555553</v>
      </c>
      <c r="L1938">
        <v>1320528070</v>
      </c>
      <c r="M1938" s="9">
        <f t="shared" si="152"/>
        <v>40852.889699074076</v>
      </c>
      <c r="N1938" s="13">
        <f t="shared" si="153"/>
        <v>30</v>
      </c>
      <c r="O1938" t="b">
        <v>0</v>
      </c>
      <c r="P1938">
        <v>145</v>
      </c>
      <c r="Q1938" s="8">
        <f t="shared" si="154"/>
        <v>60.27</v>
      </c>
      <c r="R1938" t="b">
        <v>1</v>
      </c>
      <c r="S1938" t="s">
        <v>8281</v>
      </c>
      <c r="T1938" t="s">
        <v>8285</v>
      </c>
    </row>
    <row r="1939" spans="1:20" ht="42.8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9">
        <f t="shared" si="151"/>
        <v>41075.165972222225</v>
      </c>
      <c r="L1939">
        <v>1338346281</v>
      </c>
      <c r="M1939" s="9">
        <f t="shared" si="152"/>
        <v>41059.118993055556</v>
      </c>
      <c r="N1939" s="13">
        <f t="shared" si="153"/>
        <v>16</v>
      </c>
      <c r="O1939" t="b">
        <v>0</v>
      </c>
      <c r="P1939">
        <v>29</v>
      </c>
      <c r="Q1939" s="8">
        <f t="shared" si="154"/>
        <v>38.74</v>
      </c>
      <c r="R1939" t="b">
        <v>1</v>
      </c>
      <c r="S1939" t="s">
        <v>8281</v>
      </c>
      <c r="T1939" t="s">
        <v>8285</v>
      </c>
    </row>
    <row r="1940" spans="1:20" ht="42.8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9">
        <f t="shared" si="151"/>
        <v>41457.208333333336</v>
      </c>
      <c r="L1940">
        <v>1370067231</v>
      </c>
      <c r="M1940" s="9">
        <f t="shared" si="152"/>
        <v>41426.259618055556</v>
      </c>
      <c r="N1940" s="13">
        <f t="shared" si="153"/>
        <v>31</v>
      </c>
      <c r="O1940" t="b">
        <v>0</v>
      </c>
      <c r="P1940">
        <v>114</v>
      </c>
      <c r="Q1940" s="8">
        <f t="shared" si="154"/>
        <v>152.54</v>
      </c>
      <c r="R1940" t="b">
        <v>1</v>
      </c>
      <c r="S1940" t="s">
        <v>8281</v>
      </c>
      <c r="T1940" t="s">
        <v>8285</v>
      </c>
    </row>
    <row r="1941" spans="1:20" ht="57.1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9">
        <f t="shared" si="151"/>
        <v>41343.943379629629</v>
      </c>
      <c r="L1941">
        <v>1360366708</v>
      </c>
      <c r="M1941" s="9">
        <f t="shared" si="152"/>
        <v>41313.985046296293</v>
      </c>
      <c r="N1941" s="13">
        <f t="shared" si="153"/>
        <v>30</v>
      </c>
      <c r="O1941" t="b">
        <v>0</v>
      </c>
      <c r="P1941">
        <v>96</v>
      </c>
      <c r="Q1941" s="8">
        <f t="shared" si="154"/>
        <v>115.31</v>
      </c>
      <c r="R1941" t="b">
        <v>1</v>
      </c>
      <c r="S1941" t="s">
        <v>8281</v>
      </c>
      <c r="T1941" t="s">
        <v>8285</v>
      </c>
    </row>
    <row r="1942" spans="1:20" ht="42.8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9">
        <f t="shared" si="151"/>
        <v>40709.165972222225</v>
      </c>
      <c r="L1942">
        <v>1304770233</v>
      </c>
      <c r="M1942" s="9">
        <f t="shared" si="152"/>
        <v>40670.507326388892</v>
      </c>
      <c r="N1942" s="13">
        <f t="shared" si="153"/>
        <v>39</v>
      </c>
      <c r="O1942" t="b">
        <v>0</v>
      </c>
      <c r="P1942">
        <v>31</v>
      </c>
      <c r="Q1942" s="8">
        <f t="shared" si="154"/>
        <v>35.840000000000003</v>
      </c>
      <c r="R1942" t="b">
        <v>1</v>
      </c>
      <c r="S1942" t="s">
        <v>8281</v>
      </c>
      <c r="T1942" t="s">
        <v>8285</v>
      </c>
    </row>
    <row r="1943" spans="1:20" ht="42.8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9">
        <f t="shared" si="151"/>
        <v>41774.290868055556</v>
      </c>
      <c r="L1943">
        <v>1397545131</v>
      </c>
      <c r="M1943" s="9">
        <f t="shared" si="152"/>
        <v>41744.290868055556</v>
      </c>
      <c r="N1943" s="13">
        <f t="shared" si="153"/>
        <v>30</v>
      </c>
      <c r="O1943" t="b">
        <v>1</v>
      </c>
      <c r="P1943">
        <v>4883</v>
      </c>
      <c r="Q1943" s="8">
        <f t="shared" si="154"/>
        <v>64.569999999999993</v>
      </c>
      <c r="R1943" t="b">
        <v>1</v>
      </c>
      <c r="S1943" t="s">
        <v>8275</v>
      </c>
      <c r="T1943" t="s">
        <v>8305</v>
      </c>
    </row>
    <row r="1944" spans="1:20" ht="42.8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9">
        <f t="shared" si="151"/>
        <v>40728.828009259261</v>
      </c>
      <c r="L1944">
        <v>1302033140</v>
      </c>
      <c r="M1944" s="9">
        <f t="shared" si="152"/>
        <v>40638.828009259261</v>
      </c>
      <c r="N1944" s="13">
        <f t="shared" si="153"/>
        <v>90</v>
      </c>
      <c r="O1944" t="b">
        <v>1</v>
      </c>
      <c r="P1944">
        <v>95</v>
      </c>
      <c r="Q1944" s="8">
        <f t="shared" si="154"/>
        <v>87.44</v>
      </c>
      <c r="R1944" t="b">
        <v>1</v>
      </c>
      <c r="S1944" t="s">
        <v>8275</v>
      </c>
      <c r="T1944" t="s">
        <v>8305</v>
      </c>
    </row>
    <row r="1945" spans="1:20" ht="42.8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9">
        <f t="shared" si="151"/>
        <v>42593.269861111112</v>
      </c>
      <c r="L1945">
        <v>1467008916</v>
      </c>
      <c r="M1945" s="9">
        <f t="shared" si="152"/>
        <v>42548.269861111112</v>
      </c>
      <c r="N1945" s="13">
        <f t="shared" si="153"/>
        <v>45</v>
      </c>
      <c r="O1945" t="b">
        <v>1</v>
      </c>
      <c r="P1945">
        <v>2478</v>
      </c>
      <c r="Q1945" s="8">
        <f t="shared" si="154"/>
        <v>68.819999999999993</v>
      </c>
      <c r="R1945" t="b">
        <v>1</v>
      </c>
      <c r="S1945" t="s">
        <v>8275</v>
      </c>
      <c r="T1945" t="s">
        <v>8305</v>
      </c>
    </row>
    <row r="1946" spans="1:20" ht="42.8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9">
        <f t="shared" si="151"/>
        <v>41760.584374999999</v>
      </c>
      <c r="L1946">
        <v>1396360890</v>
      </c>
      <c r="M1946" s="9">
        <f t="shared" si="152"/>
        <v>41730.584374999999</v>
      </c>
      <c r="N1946" s="13">
        <f t="shared" si="153"/>
        <v>30</v>
      </c>
      <c r="O1946" t="b">
        <v>1</v>
      </c>
      <c r="P1946">
        <v>1789</v>
      </c>
      <c r="Q1946" s="8">
        <f t="shared" si="154"/>
        <v>176.2</v>
      </c>
      <c r="R1946" t="b">
        <v>1</v>
      </c>
      <c r="S1946" t="s">
        <v>8275</v>
      </c>
      <c r="T1946" t="s">
        <v>8305</v>
      </c>
    </row>
    <row r="1947" spans="1:20" ht="42.8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9">
        <f t="shared" si="151"/>
        <v>42197.251828703709</v>
      </c>
      <c r="L1947">
        <v>1433224958</v>
      </c>
      <c r="M1947" s="9">
        <f t="shared" si="152"/>
        <v>42157.251828703709</v>
      </c>
      <c r="N1947" s="13">
        <f t="shared" si="153"/>
        <v>40</v>
      </c>
      <c r="O1947" t="b">
        <v>1</v>
      </c>
      <c r="P1947">
        <v>680</v>
      </c>
      <c r="Q1947" s="8">
        <f t="shared" si="154"/>
        <v>511.79</v>
      </c>
      <c r="R1947" t="b">
        <v>1</v>
      </c>
      <c r="S1947" t="s">
        <v>8275</v>
      </c>
      <c r="T1947" t="s">
        <v>8305</v>
      </c>
    </row>
    <row r="1948" spans="1:20" ht="42.8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9">
        <f t="shared" si="151"/>
        <v>41749.108344907407</v>
      </c>
      <c r="L1948">
        <v>1392780961</v>
      </c>
      <c r="M1948" s="9">
        <f t="shared" si="152"/>
        <v>41689.150011574071</v>
      </c>
      <c r="N1948" s="13">
        <f t="shared" si="153"/>
        <v>60</v>
      </c>
      <c r="O1948" t="b">
        <v>1</v>
      </c>
      <c r="P1948">
        <v>70</v>
      </c>
      <c r="Q1948" s="8">
        <f t="shared" si="154"/>
        <v>160.44</v>
      </c>
      <c r="R1948" t="b">
        <v>1</v>
      </c>
      <c r="S1948" t="s">
        <v>8275</v>
      </c>
      <c r="T1948" t="s">
        <v>8305</v>
      </c>
    </row>
    <row r="1949" spans="1:20" ht="57.1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9">
        <f t="shared" si="151"/>
        <v>40140.249305555553</v>
      </c>
      <c r="L1949">
        <v>1255730520</v>
      </c>
      <c r="M1949" s="9">
        <f t="shared" si="152"/>
        <v>40102.918055555558</v>
      </c>
      <c r="N1949" s="13">
        <f t="shared" si="153"/>
        <v>37</v>
      </c>
      <c r="O1949" t="b">
        <v>1</v>
      </c>
      <c r="P1949">
        <v>23</v>
      </c>
      <c r="Q1949" s="8">
        <f t="shared" si="154"/>
        <v>35</v>
      </c>
      <c r="R1949" t="b">
        <v>1</v>
      </c>
      <c r="S1949" t="s">
        <v>8275</v>
      </c>
      <c r="T1949" t="s">
        <v>8305</v>
      </c>
    </row>
    <row r="1950" spans="1:20" ht="28.55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9">
        <f t="shared" si="151"/>
        <v>42527.709722222222</v>
      </c>
      <c r="L1950">
        <v>1460557809</v>
      </c>
      <c r="M1950" s="9">
        <f t="shared" si="152"/>
        <v>42473.604270833333</v>
      </c>
      <c r="N1950" s="13">
        <f t="shared" si="153"/>
        <v>54</v>
      </c>
      <c r="O1950" t="b">
        <v>1</v>
      </c>
      <c r="P1950">
        <v>4245</v>
      </c>
      <c r="Q1950" s="8">
        <f t="shared" si="154"/>
        <v>188.51</v>
      </c>
      <c r="R1950" t="b">
        <v>1</v>
      </c>
      <c r="S1950" t="s">
        <v>8275</v>
      </c>
      <c r="T1950" t="s">
        <v>8305</v>
      </c>
    </row>
    <row r="1951" spans="1:20" ht="42.8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9">
        <f t="shared" si="151"/>
        <v>41830.423043981478</v>
      </c>
      <c r="L1951">
        <v>1402394951</v>
      </c>
      <c r="M1951" s="9">
        <f t="shared" si="152"/>
        <v>41800.423043981478</v>
      </c>
      <c r="N1951" s="13">
        <f t="shared" si="153"/>
        <v>30</v>
      </c>
      <c r="O1951" t="b">
        <v>1</v>
      </c>
      <c r="P1951">
        <v>943</v>
      </c>
      <c r="Q1951" s="8">
        <f t="shared" si="154"/>
        <v>56.2</v>
      </c>
      <c r="R1951" t="b">
        <v>1</v>
      </c>
      <c r="S1951" t="s">
        <v>8275</v>
      </c>
      <c r="T1951" t="s">
        <v>8305</v>
      </c>
    </row>
    <row r="1952" spans="1:20" ht="42.8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9">
        <f t="shared" si="151"/>
        <v>40655.181400462963</v>
      </c>
      <c r="L1952">
        <v>1300767673</v>
      </c>
      <c r="M1952" s="9">
        <f t="shared" si="152"/>
        <v>40624.181400462963</v>
      </c>
      <c r="N1952" s="13">
        <f t="shared" si="153"/>
        <v>31</v>
      </c>
      <c r="O1952" t="b">
        <v>1</v>
      </c>
      <c r="P1952">
        <v>1876</v>
      </c>
      <c r="Q1952" s="8">
        <f t="shared" si="154"/>
        <v>51.31</v>
      </c>
      <c r="R1952" t="b">
        <v>1</v>
      </c>
      <c r="S1952" t="s">
        <v>8275</v>
      </c>
      <c r="T1952" t="s">
        <v>8305</v>
      </c>
    </row>
    <row r="1953" spans="1:20" ht="42.8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9">
        <f t="shared" si="151"/>
        <v>42681.462233796294</v>
      </c>
      <c r="L1953">
        <v>1475921137</v>
      </c>
      <c r="M1953" s="9">
        <f t="shared" si="152"/>
        <v>42651.420567129629</v>
      </c>
      <c r="N1953" s="13">
        <f t="shared" si="153"/>
        <v>30</v>
      </c>
      <c r="O1953" t="b">
        <v>1</v>
      </c>
      <c r="P1953">
        <v>834</v>
      </c>
      <c r="Q1953" s="8">
        <f t="shared" si="154"/>
        <v>127.36</v>
      </c>
      <c r="R1953" t="b">
        <v>1</v>
      </c>
      <c r="S1953" t="s">
        <v>8275</v>
      </c>
      <c r="T1953" t="s">
        <v>8305</v>
      </c>
    </row>
    <row r="1954" spans="1:20" ht="42.8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9">
        <f t="shared" si="151"/>
        <v>41563.60665509259</v>
      </c>
      <c r="L1954">
        <v>1378737215</v>
      </c>
      <c r="M1954" s="9">
        <f t="shared" si="152"/>
        <v>41526.60665509259</v>
      </c>
      <c r="N1954" s="13">
        <f t="shared" si="153"/>
        <v>37</v>
      </c>
      <c r="O1954" t="b">
        <v>1</v>
      </c>
      <c r="P1954">
        <v>682</v>
      </c>
      <c r="Q1954" s="8">
        <f t="shared" si="154"/>
        <v>101.86</v>
      </c>
      <c r="R1954" t="b">
        <v>1</v>
      </c>
      <c r="S1954" t="s">
        <v>8275</v>
      </c>
      <c r="T1954" t="s">
        <v>8305</v>
      </c>
    </row>
    <row r="1955" spans="1:20" ht="42.8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9">
        <f t="shared" si="151"/>
        <v>40970.125</v>
      </c>
      <c r="L1955">
        <v>1328158065</v>
      </c>
      <c r="M1955" s="9">
        <f t="shared" si="152"/>
        <v>40941.199826388889</v>
      </c>
      <c r="N1955" s="13">
        <f t="shared" si="153"/>
        <v>29</v>
      </c>
      <c r="O1955" t="b">
        <v>1</v>
      </c>
      <c r="P1955">
        <v>147</v>
      </c>
      <c r="Q1955" s="8">
        <f t="shared" si="154"/>
        <v>230.56</v>
      </c>
      <c r="R1955" t="b">
        <v>1</v>
      </c>
      <c r="S1955" t="s">
        <v>8275</v>
      </c>
      <c r="T1955" t="s">
        <v>8305</v>
      </c>
    </row>
    <row r="1956" spans="1:20" ht="28.55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9">
        <f t="shared" si="151"/>
        <v>42441.208333333328</v>
      </c>
      <c r="L1956">
        <v>1453730176</v>
      </c>
      <c r="M1956" s="9">
        <f t="shared" si="152"/>
        <v>42394.580740740741</v>
      </c>
      <c r="N1956" s="13">
        <f t="shared" si="153"/>
        <v>47</v>
      </c>
      <c r="O1956" t="b">
        <v>1</v>
      </c>
      <c r="P1956">
        <v>415</v>
      </c>
      <c r="Q1956" s="8">
        <f t="shared" si="154"/>
        <v>842.11</v>
      </c>
      <c r="R1956" t="b">
        <v>1</v>
      </c>
      <c r="S1956" t="s">
        <v>8275</v>
      </c>
      <c r="T1956" t="s">
        <v>8305</v>
      </c>
    </row>
    <row r="1957" spans="1:20" ht="42.8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9">
        <f t="shared" si="151"/>
        <v>41052.791666666664</v>
      </c>
      <c r="L1957">
        <v>1334989881</v>
      </c>
      <c r="M1957" s="9">
        <f t="shared" si="152"/>
        <v>41020.271770833337</v>
      </c>
      <c r="N1957" s="13">
        <f t="shared" si="153"/>
        <v>33</v>
      </c>
      <c r="O1957" t="b">
        <v>1</v>
      </c>
      <c r="P1957">
        <v>290</v>
      </c>
      <c r="Q1957" s="8">
        <f t="shared" si="154"/>
        <v>577.28</v>
      </c>
      <c r="R1957" t="b">
        <v>1</v>
      </c>
      <c r="S1957" t="s">
        <v>8275</v>
      </c>
      <c r="T1957" t="s">
        <v>8305</v>
      </c>
    </row>
    <row r="1958" spans="1:20" ht="42.8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9">
        <f t="shared" si="151"/>
        <v>42112.882002314815</v>
      </c>
      <c r="L1958">
        <v>1425507005</v>
      </c>
      <c r="M1958" s="9">
        <f t="shared" si="152"/>
        <v>42067.923668981486</v>
      </c>
      <c r="N1958" s="13">
        <f t="shared" si="153"/>
        <v>45</v>
      </c>
      <c r="O1958" t="b">
        <v>1</v>
      </c>
      <c r="P1958">
        <v>365</v>
      </c>
      <c r="Q1958" s="8">
        <f t="shared" si="154"/>
        <v>483.34</v>
      </c>
      <c r="R1958" t="b">
        <v>1</v>
      </c>
      <c r="S1958" t="s">
        <v>8275</v>
      </c>
      <c r="T1958" t="s">
        <v>8305</v>
      </c>
    </row>
    <row r="1959" spans="1:20" ht="28.55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9">
        <f t="shared" si="151"/>
        <v>41209.098530092589</v>
      </c>
      <c r="L1959">
        <v>1348712513</v>
      </c>
      <c r="M1959" s="9">
        <f t="shared" si="152"/>
        <v>41179.098530092589</v>
      </c>
      <c r="N1959" s="13">
        <f t="shared" si="153"/>
        <v>30</v>
      </c>
      <c r="O1959" t="b">
        <v>1</v>
      </c>
      <c r="P1959">
        <v>660</v>
      </c>
      <c r="Q1959" s="8">
        <f t="shared" si="154"/>
        <v>76.14</v>
      </c>
      <c r="R1959" t="b">
        <v>1</v>
      </c>
      <c r="S1959" t="s">
        <v>8275</v>
      </c>
      <c r="T1959" t="s">
        <v>8305</v>
      </c>
    </row>
    <row r="1960" spans="1:20" ht="42.8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9">
        <f t="shared" si="151"/>
        <v>41356.94630787037</v>
      </c>
      <c r="L1960">
        <v>1361490161</v>
      </c>
      <c r="M1960" s="9">
        <f t="shared" si="152"/>
        <v>41326.987974537034</v>
      </c>
      <c r="N1960" s="13">
        <f t="shared" si="153"/>
        <v>30</v>
      </c>
      <c r="O1960" t="b">
        <v>1</v>
      </c>
      <c r="P1960">
        <v>1356</v>
      </c>
      <c r="Q1960" s="8">
        <f t="shared" si="154"/>
        <v>74.11</v>
      </c>
      <c r="R1960" t="b">
        <v>1</v>
      </c>
      <c r="S1960" t="s">
        <v>8275</v>
      </c>
      <c r="T1960" t="s">
        <v>8305</v>
      </c>
    </row>
    <row r="1961" spans="1:20" ht="57.1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9">
        <f t="shared" si="151"/>
        <v>41913</v>
      </c>
      <c r="L1961">
        <v>1408565860</v>
      </c>
      <c r="M1961" s="9">
        <f t="shared" si="152"/>
        <v>41871.845601851855</v>
      </c>
      <c r="N1961" s="13">
        <f t="shared" si="153"/>
        <v>41</v>
      </c>
      <c r="O1961" t="b">
        <v>1</v>
      </c>
      <c r="P1961">
        <v>424</v>
      </c>
      <c r="Q1961" s="8">
        <f t="shared" si="154"/>
        <v>36.97</v>
      </c>
      <c r="R1961" t="b">
        <v>1</v>
      </c>
      <c r="S1961" t="s">
        <v>8275</v>
      </c>
      <c r="T1961" t="s">
        <v>8305</v>
      </c>
    </row>
    <row r="1962" spans="1:20" ht="42.8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9">
        <f t="shared" si="151"/>
        <v>41994.362743055557</v>
      </c>
      <c r="L1962">
        <v>1416559341</v>
      </c>
      <c r="M1962" s="9">
        <f t="shared" si="152"/>
        <v>41964.362743055557</v>
      </c>
      <c r="N1962" s="13">
        <f t="shared" si="153"/>
        <v>30</v>
      </c>
      <c r="O1962" t="b">
        <v>1</v>
      </c>
      <c r="P1962">
        <v>33</v>
      </c>
      <c r="Q1962" s="8">
        <f t="shared" si="154"/>
        <v>2500.9699999999998</v>
      </c>
      <c r="R1962" t="b">
        <v>1</v>
      </c>
      <c r="S1962" t="s">
        <v>8275</v>
      </c>
      <c r="T1962" t="s">
        <v>8305</v>
      </c>
    </row>
    <row r="1963" spans="1:20" ht="42.8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9">
        <f t="shared" si="151"/>
        <v>41188.165972222225</v>
      </c>
      <c r="L1963">
        <v>1346042417</v>
      </c>
      <c r="M1963" s="9">
        <f t="shared" si="152"/>
        <v>41148.194641203707</v>
      </c>
      <c r="N1963" s="13">
        <f t="shared" si="153"/>
        <v>40</v>
      </c>
      <c r="O1963" t="b">
        <v>1</v>
      </c>
      <c r="P1963">
        <v>1633</v>
      </c>
      <c r="Q1963" s="8">
        <f t="shared" si="154"/>
        <v>67.69</v>
      </c>
      <c r="R1963" t="b">
        <v>1</v>
      </c>
      <c r="S1963" t="s">
        <v>8275</v>
      </c>
      <c r="T1963" t="s">
        <v>8305</v>
      </c>
    </row>
    <row r="1964" spans="1:20" ht="42.8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9">
        <f t="shared" si="151"/>
        <v>41772.780509259261</v>
      </c>
      <c r="L1964">
        <v>1397414636</v>
      </c>
      <c r="M1964" s="9">
        <f t="shared" si="152"/>
        <v>41742.780509259261</v>
      </c>
      <c r="N1964" s="13">
        <f t="shared" si="153"/>
        <v>30</v>
      </c>
      <c r="O1964" t="b">
        <v>1</v>
      </c>
      <c r="P1964">
        <v>306</v>
      </c>
      <c r="Q1964" s="8">
        <f t="shared" si="154"/>
        <v>63.05</v>
      </c>
      <c r="R1964" t="b">
        <v>1</v>
      </c>
      <c r="S1964" t="s">
        <v>8275</v>
      </c>
      <c r="T1964" t="s">
        <v>8305</v>
      </c>
    </row>
    <row r="1965" spans="1:20" ht="42.8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9">
        <f t="shared" si="151"/>
        <v>41898.429791666669</v>
      </c>
      <c r="L1965">
        <v>1407838734</v>
      </c>
      <c r="M1965" s="9">
        <f t="shared" si="152"/>
        <v>41863.429791666669</v>
      </c>
      <c r="N1965" s="13">
        <f t="shared" si="153"/>
        <v>35</v>
      </c>
      <c r="O1965" t="b">
        <v>1</v>
      </c>
      <c r="P1965">
        <v>205</v>
      </c>
      <c r="Q1965" s="8">
        <f t="shared" si="154"/>
        <v>117.6</v>
      </c>
      <c r="R1965" t="b">
        <v>1</v>
      </c>
      <c r="S1965" t="s">
        <v>8275</v>
      </c>
      <c r="T1965" t="s">
        <v>8305</v>
      </c>
    </row>
    <row r="1966" spans="1:20" ht="42.8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9">
        <f t="shared" si="151"/>
        <v>42482.272824074069</v>
      </c>
      <c r="L1966">
        <v>1458714772</v>
      </c>
      <c r="M1966" s="9">
        <f t="shared" si="152"/>
        <v>42452.272824074069</v>
      </c>
      <c r="N1966" s="13">
        <f t="shared" si="153"/>
        <v>30</v>
      </c>
      <c r="O1966" t="b">
        <v>1</v>
      </c>
      <c r="P1966">
        <v>1281</v>
      </c>
      <c r="Q1966" s="8">
        <f t="shared" si="154"/>
        <v>180.75</v>
      </c>
      <c r="R1966" t="b">
        <v>1</v>
      </c>
      <c r="S1966" t="s">
        <v>8275</v>
      </c>
      <c r="T1966" t="s">
        <v>8305</v>
      </c>
    </row>
    <row r="1967" spans="1:20" ht="42.8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9">
        <f t="shared" si="151"/>
        <v>40920.041666666664</v>
      </c>
      <c r="L1967">
        <v>1324433310</v>
      </c>
      <c r="M1967" s="9">
        <f t="shared" si="152"/>
        <v>40898.089236111111</v>
      </c>
      <c r="N1967" s="13">
        <f t="shared" si="153"/>
        <v>22</v>
      </c>
      <c r="O1967" t="b">
        <v>1</v>
      </c>
      <c r="P1967">
        <v>103</v>
      </c>
      <c r="Q1967" s="8">
        <f t="shared" si="154"/>
        <v>127.32</v>
      </c>
      <c r="R1967" t="b">
        <v>1</v>
      </c>
      <c r="S1967" t="s">
        <v>8275</v>
      </c>
      <c r="T1967" t="s">
        <v>8305</v>
      </c>
    </row>
    <row r="1968" spans="1:20" ht="42.8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9">
        <f t="shared" si="151"/>
        <v>41865.540486111109</v>
      </c>
      <c r="L1968">
        <v>1405429098</v>
      </c>
      <c r="M1968" s="9">
        <f t="shared" si="152"/>
        <v>41835.540486111109</v>
      </c>
      <c r="N1968" s="13">
        <f t="shared" si="153"/>
        <v>30</v>
      </c>
      <c r="O1968" t="b">
        <v>1</v>
      </c>
      <c r="P1968">
        <v>1513</v>
      </c>
      <c r="Q1968" s="8">
        <f t="shared" si="154"/>
        <v>136.63999999999999</v>
      </c>
      <c r="R1968" t="b">
        <v>1</v>
      </c>
      <c r="S1968" t="s">
        <v>8275</v>
      </c>
      <c r="T1968" t="s">
        <v>8305</v>
      </c>
    </row>
    <row r="1969" spans="1:20" ht="42.8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9">
        <f t="shared" si="151"/>
        <v>41760.663530092592</v>
      </c>
      <c r="L1969">
        <v>1396367729</v>
      </c>
      <c r="M1969" s="9">
        <f t="shared" si="152"/>
        <v>41730.663530092592</v>
      </c>
      <c r="N1969" s="13">
        <f t="shared" si="153"/>
        <v>30</v>
      </c>
      <c r="O1969" t="b">
        <v>1</v>
      </c>
      <c r="P1969">
        <v>405</v>
      </c>
      <c r="Q1969" s="8">
        <f t="shared" si="154"/>
        <v>182.78</v>
      </c>
      <c r="R1969" t="b">
        <v>1</v>
      </c>
      <c r="S1969" t="s">
        <v>8275</v>
      </c>
      <c r="T1969" t="s">
        <v>8305</v>
      </c>
    </row>
    <row r="1970" spans="1:20" ht="28.55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9">
        <f t="shared" si="151"/>
        <v>42707.628645833334</v>
      </c>
      <c r="L1970">
        <v>1478095515</v>
      </c>
      <c r="M1970" s="9">
        <f t="shared" si="152"/>
        <v>42676.586979166663</v>
      </c>
      <c r="N1970" s="13">
        <f t="shared" si="153"/>
        <v>31</v>
      </c>
      <c r="O1970" t="b">
        <v>1</v>
      </c>
      <c r="P1970">
        <v>510</v>
      </c>
      <c r="Q1970" s="8">
        <f t="shared" si="154"/>
        <v>279.38</v>
      </c>
      <c r="R1970" t="b">
        <v>1</v>
      </c>
      <c r="S1970" t="s">
        <v>8275</v>
      </c>
      <c r="T1970" t="s">
        <v>8305</v>
      </c>
    </row>
    <row r="1971" spans="1:20" ht="42.8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9">
        <f t="shared" si="151"/>
        <v>42587.792453703703</v>
      </c>
      <c r="L1971">
        <v>1467831668</v>
      </c>
      <c r="M1971" s="9">
        <f t="shared" si="152"/>
        <v>42557.792453703703</v>
      </c>
      <c r="N1971" s="13">
        <f t="shared" si="153"/>
        <v>30</v>
      </c>
      <c r="O1971" t="b">
        <v>1</v>
      </c>
      <c r="P1971">
        <v>1887</v>
      </c>
      <c r="Q1971" s="8">
        <f t="shared" si="154"/>
        <v>61.38</v>
      </c>
      <c r="R1971" t="b">
        <v>1</v>
      </c>
      <c r="S1971" t="s">
        <v>8275</v>
      </c>
      <c r="T1971" t="s">
        <v>8305</v>
      </c>
    </row>
    <row r="1972" spans="1:20" ht="42.8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9">
        <f t="shared" si="151"/>
        <v>41384.151631944449</v>
      </c>
      <c r="L1972">
        <v>1361248701</v>
      </c>
      <c r="M1972" s="9">
        <f t="shared" si="152"/>
        <v>41324.193298611113</v>
      </c>
      <c r="N1972" s="13">
        <f t="shared" si="153"/>
        <v>60</v>
      </c>
      <c r="O1972" t="b">
        <v>1</v>
      </c>
      <c r="P1972">
        <v>701</v>
      </c>
      <c r="Q1972" s="8">
        <f t="shared" si="154"/>
        <v>80.73</v>
      </c>
      <c r="R1972" t="b">
        <v>1</v>
      </c>
      <c r="S1972" t="s">
        <v>8275</v>
      </c>
      <c r="T1972" t="s">
        <v>8305</v>
      </c>
    </row>
    <row r="1973" spans="1:20" ht="42.8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9">
        <f t="shared" si="151"/>
        <v>41593.166666666664</v>
      </c>
      <c r="L1973">
        <v>1381752061</v>
      </c>
      <c r="M1973" s="9">
        <f t="shared" si="152"/>
        <v>41561.500706018516</v>
      </c>
      <c r="N1973" s="13">
        <f t="shared" si="153"/>
        <v>32</v>
      </c>
      <c r="O1973" t="b">
        <v>1</v>
      </c>
      <c r="P1973">
        <v>3863</v>
      </c>
      <c r="Q1973" s="8">
        <f t="shared" si="154"/>
        <v>272.36</v>
      </c>
      <c r="R1973" t="b">
        <v>1</v>
      </c>
      <c r="S1973" t="s">
        <v>8275</v>
      </c>
      <c r="T1973" t="s">
        <v>8305</v>
      </c>
    </row>
    <row r="1974" spans="1:20" ht="42.8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9">
        <f t="shared" si="151"/>
        <v>41231.053749999999</v>
      </c>
      <c r="L1974">
        <v>1350605844</v>
      </c>
      <c r="M1974" s="9">
        <f t="shared" si="152"/>
        <v>41201.012083333335</v>
      </c>
      <c r="N1974" s="13">
        <f t="shared" si="153"/>
        <v>30</v>
      </c>
      <c r="O1974" t="b">
        <v>1</v>
      </c>
      <c r="P1974">
        <v>238</v>
      </c>
      <c r="Q1974" s="8">
        <f t="shared" si="154"/>
        <v>70.849999999999994</v>
      </c>
      <c r="R1974" t="b">
        <v>1</v>
      </c>
      <c r="S1974" t="s">
        <v>8275</v>
      </c>
      <c r="T1974" t="s">
        <v>8305</v>
      </c>
    </row>
    <row r="1975" spans="1:20" ht="57.1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9">
        <f t="shared" si="151"/>
        <v>42588.291666666672</v>
      </c>
      <c r="L1975">
        <v>1467134464</v>
      </c>
      <c r="M1975" s="9">
        <f t="shared" si="152"/>
        <v>42549.722962962958</v>
      </c>
      <c r="N1975" s="13">
        <f t="shared" si="153"/>
        <v>39</v>
      </c>
      <c r="O1975" t="b">
        <v>1</v>
      </c>
      <c r="P1975">
        <v>2051</v>
      </c>
      <c r="Q1975" s="8">
        <f t="shared" si="154"/>
        <v>247.94</v>
      </c>
      <c r="R1975" t="b">
        <v>1</v>
      </c>
      <c r="S1975" t="s">
        <v>8275</v>
      </c>
      <c r="T1975" t="s">
        <v>8305</v>
      </c>
    </row>
    <row r="1976" spans="1:20" ht="42.8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9">
        <f t="shared" si="151"/>
        <v>41505.334131944444</v>
      </c>
      <c r="L1976">
        <v>1371715269</v>
      </c>
      <c r="M1976" s="9">
        <f t="shared" si="152"/>
        <v>41445.334131944444</v>
      </c>
      <c r="N1976" s="13">
        <f t="shared" si="153"/>
        <v>60</v>
      </c>
      <c r="O1976" t="b">
        <v>1</v>
      </c>
      <c r="P1976">
        <v>402</v>
      </c>
      <c r="Q1976" s="8">
        <f t="shared" si="154"/>
        <v>186.81</v>
      </c>
      <c r="R1976" t="b">
        <v>1</v>
      </c>
      <c r="S1976" t="s">
        <v>8275</v>
      </c>
      <c r="T1976" t="s">
        <v>8305</v>
      </c>
    </row>
    <row r="1977" spans="1:20" ht="28.55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9">
        <f t="shared" si="151"/>
        <v>41343.755219907405</v>
      </c>
      <c r="L1977">
        <v>1360346851</v>
      </c>
      <c r="M1977" s="9">
        <f t="shared" si="152"/>
        <v>41313.755219907405</v>
      </c>
      <c r="N1977" s="13">
        <f t="shared" si="153"/>
        <v>30</v>
      </c>
      <c r="O1977" t="b">
        <v>1</v>
      </c>
      <c r="P1977">
        <v>253</v>
      </c>
      <c r="Q1977" s="8">
        <f t="shared" si="154"/>
        <v>131.99</v>
      </c>
      <c r="R1977" t="b">
        <v>1</v>
      </c>
      <c r="S1977" t="s">
        <v>8275</v>
      </c>
      <c r="T1977" t="s">
        <v>8305</v>
      </c>
    </row>
    <row r="1978" spans="1:20" ht="28.55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9">
        <f t="shared" si="151"/>
        <v>41468.899594907409</v>
      </c>
      <c r="L1978">
        <v>1371159325</v>
      </c>
      <c r="M1978" s="9">
        <f t="shared" si="152"/>
        <v>41438.899594907409</v>
      </c>
      <c r="N1978" s="13">
        <f t="shared" si="153"/>
        <v>30</v>
      </c>
      <c r="O1978" t="b">
        <v>1</v>
      </c>
      <c r="P1978">
        <v>473</v>
      </c>
      <c r="Q1978" s="8">
        <f t="shared" si="154"/>
        <v>29.31</v>
      </c>
      <c r="R1978" t="b">
        <v>1</v>
      </c>
      <c r="S1978" t="s">
        <v>8275</v>
      </c>
      <c r="T1978" t="s">
        <v>8305</v>
      </c>
    </row>
    <row r="1979" spans="1:20" ht="42.8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9">
        <f t="shared" si="151"/>
        <v>42357.332638888889</v>
      </c>
      <c r="L1979">
        <v>1446527540</v>
      </c>
      <c r="M1979" s="9">
        <f t="shared" si="152"/>
        <v>42311.216898148152</v>
      </c>
      <c r="N1979" s="13">
        <f t="shared" si="153"/>
        <v>46</v>
      </c>
      <c r="O1979" t="b">
        <v>1</v>
      </c>
      <c r="P1979">
        <v>821</v>
      </c>
      <c r="Q1979" s="8">
        <f t="shared" si="154"/>
        <v>245.02</v>
      </c>
      <c r="R1979" t="b">
        <v>1</v>
      </c>
      <c r="S1979" t="s">
        <v>8275</v>
      </c>
      <c r="T1979" t="s">
        <v>8305</v>
      </c>
    </row>
    <row r="1980" spans="1:20" ht="42.8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9">
        <f t="shared" si="151"/>
        <v>41072.291666666664</v>
      </c>
      <c r="L1980">
        <v>1336627492</v>
      </c>
      <c r="M1980" s="9">
        <f t="shared" si="152"/>
        <v>41039.225601851853</v>
      </c>
      <c r="N1980" s="13">
        <f t="shared" si="153"/>
        <v>33</v>
      </c>
      <c r="O1980" t="b">
        <v>1</v>
      </c>
      <c r="P1980">
        <v>388</v>
      </c>
      <c r="Q1980" s="8">
        <f t="shared" si="154"/>
        <v>1323.25</v>
      </c>
      <c r="R1980" t="b">
        <v>1</v>
      </c>
      <c r="S1980" t="s">
        <v>8275</v>
      </c>
      <c r="T1980" t="s">
        <v>8305</v>
      </c>
    </row>
    <row r="1981" spans="1:20" ht="42.8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9">
        <f t="shared" si="151"/>
        <v>42327.207638888889</v>
      </c>
      <c r="L1981">
        <v>1444734146</v>
      </c>
      <c r="M1981" s="9">
        <f t="shared" si="152"/>
        <v>42290.460023148145</v>
      </c>
      <c r="N1981" s="13">
        <f t="shared" si="153"/>
        <v>37</v>
      </c>
      <c r="O1981" t="b">
        <v>1</v>
      </c>
      <c r="P1981">
        <v>813</v>
      </c>
      <c r="Q1981" s="8">
        <f t="shared" si="154"/>
        <v>282.66000000000003</v>
      </c>
      <c r="R1981" t="b">
        <v>1</v>
      </c>
      <c r="S1981" t="s">
        <v>8275</v>
      </c>
      <c r="T1981" t="s">
        <v>8305</v>
      </c>
    </row>
    <row r="1982" spans="1:20" ht="28.55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9">
        <f t="shared" si="151"/>
        <v>42463.500717592593</v>
      </c>
      <c r="L1982">
        <v>1456232462</v>
      </c>
      <c r="M1982" s="9">
        <f t="shared" si="152"/>
        <v>42423.542384259257</v>
      </c>
      <c r="N1982" s="13">
        <f t="shared" si="153"/>
        <v>40</v>
      </c>
      <c r="O1982" t="b">
        <v>1</v>
      </c>
      <c r="P1982">
        <v>1945</v>
      </c>
      <c r="Q1982" s="8">
        <f t="shared" si="154"/>
        <v>91.21</v>
      </c>
      <c r="R1982" t="b">
        <v>1</v>
      </c>
      <c r="S1982" t="s">
        <v>8275</v>
      </c>
      <c r="T1982" t="s">
        <v>8305</v>
      </c>
    </row>
    <row r="1983" spans="1:20" ht="42.8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9">
        <f t="shared" si="151"/>
        <v>41829.725289351853</v>
      </c>
      <c r="L1983">
        <v>1402334665</v>
      </c>
      <c r="M1983" s="9">
        <f t="shared" si="152"/>
        <v>41799.725289351853</v>
      </c>
      <c r="N1983" s="13">
        <f t="shared" si="153"/>
        <v>30</v>
      </c>
      <c r="O1983" t="b">
        <v>0</v>
      </c>
      <c r="P1983">
        <v>12</v>
      </c>
      <c r="Q1983" s="8">
        <f t="shared" si="154"/>
        <v>31.75</v>
      </c>
      <c r="R1983" t="b">
        <v>0</v>
      </c>
      <c r="S1983" t="s">
        <v>8294</v>
      </c>
      <c r="T1983" t="s">
        <v>8306</v>
      </c>
    </row>
    <row r="1984" spans="1:20" ht="42.8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9">
        <f t="shared" si="151"/>
        <v>42708.628321759257</v>
      </c>
      <c r="L1984">
        <v>1478268287</v>
      </c>
      <c r="M1984" s="9">
        <f t="shared" si="152"/>
        <v>42678.586655092593</v>
      </c>
      <c r="N1984" s="13">
        <f t="shared" si="153"/>
        <v>30</v>
      </c>
      <c r="O1984" t="b">
        <v>0</v>
      </c>
      <c r="P1984">
        <v>0</v>
      </c>
      <c r="Q1984" s="8">
        <f t="shared" si="154"/>
        <v>0</v>
      </c>
      <c r="R1984" t="b">
        <v>0</v>
      </c>
      <c r="S1984" t="s">
        <v>8294</v>
      </c>
      <c r="T1984" t="s">
        <v>8306</v>
      </c>
    </row>
    <row r="1985" spans="1:20" ht="42.8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9">
        <f t="shared" si="151"/>
        <v>42615.291666666672</v>
      </c>
      <c r="L1985">
        <v>1470874618</v>
      </c>
      <c r="M1985" s="9">
        <f t="shared" si="152"/>
        <v>42593.011782407411</v>
      </c>
      <c r="N1985" s="13">
        <f t="shared" si="153"/>
        <v>22</v>
      </c>
      <c r="O1985" t="b">
        <v>0</v>
      </c>
      <c r="P1985">
        <v>16</v>
      </c>
      <c r="Q1985" s="8">
        <f t="shared" si="154"/>
        <v>88.69</v>
      </c>
      <c r="R1985" t="b">
        <v>0</v>
      </c>
      <c r="S1985" t="s">
        <v>8294</v>
      </c>
      <c r="T1985" t="s">
        <v>8306</v>
      </c>
    </row>
    <row r="1986" spans="1:20" ht="57.1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>
        <f t="shared" ref="F1986:F2049" si="155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9">
        <f t="shared" si="151"/>
        <v>41973.831956018519</v>
      </c>
      <c r="L1986">
        <v>1412189881</v>
      </c>
      <c r="M1986" s="9">
        <f t="shared" si="152"/>
        <v>41913.790289351848</v>
      </c>
      <c r="N1986" s="13">
        <f t="shared" si="153"/>
        <v>60</v>
      </c>
      <c r="O1986" t="b">
        <v>0</v>
      </c>
      <c r="P1986">
        <v>7</v>
      </c>
      <c r="Q1986" s="8">
        <f t="shared" si="154"/>
        <v>453.14</v>
      </c>
      <c r="R1986" t="b">
        <v>0</v>
      </c>
      <c r="S1986" t="s">
        <v>8294</v>
      </c>
      <c r="T1986" t="s">
        <v>8306</v>
      </c>
    </row>
    <row r="1987" spans="1:20" ht="42.8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>
        <f t="shared" si="155"/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9">
        <f t="shared" ref="K1987:K2050" si="156">(((J1987/60)/60)/24)+DATE(1970,1,1)</f>
        <v>42584.958333333328</v>
      </c>
      <c r="L1987">
        <v>1467650771</v>
      </c>
      <c r="M1987" s="9">
        <f t="shared" ref="M1987:M2050" si="157">(((L1987/60)/60)/24)+DATE(1970,1,1)</f>
        <v>42555.698738425926</v>
      </c>
      <c r="N1987" s="13">
        <f t="shared" ref="N1987:N2050" si="158">ROUND(K1987-M1987,0)</f>
        <v>29</v>
      </c>
      <c r="O1987" t="b">
        <v>0</v>
      </c>
      <c r="P1987">
        <v>4</v>
      </c>
      <c r="Q1987" s="8">
        <f t="shared" ref="Q1987:Q2050" si="159">IFERROR(ROUND(E1987/P1987,2),0)</f>
        <v>12.75</v>
      </c>
      <c r="R1987" t="b">
        <v>0</v>
      </c>
      <c r="S1987" t="s">
        <v>8294</v>
      </c>
      <c r="T1987" t="s">
        <v>8306</v>
      </c>
    </row>
    <row r="1988" spans="1:20" ht="42.8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9">
        <f t="shared" si="156"/>
        <v>42443.392164351855</v>
      </c>
      <c r="L1988">
        <v>1455359083</v>
      </c>
      <c r="M1988" s="9">
        <f t="shared" si="157"/>
        <v>42413.433831018512</v>
      </c>
      <c r="N1988" s="13">
        <f t="shared" si="158"/>
        <v>30</v>
      </c>
      <c r="O1988" t="b">
        <v>0</v>
      </c>
      <c r="P1988">
        <v>1</v>
      </c>
      <c r="Q1988" s="8">
        <f t="shared" si="159"/>
        <v>1</v>
      </c>
      <c r="R1988" t="b">
        <v>0</v>
      </c>
      <c r="S1988" t="s">
        <v>8294</v>
      </c>
      <c r="T1988" t="s">
        <v>8306</v>
      </c>
    </row>
    <row r="1989" spans="1:20" ht="28.55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9">
        <f t="shared" si="156"/>
        <v>42064.639768518522</v>
      </c>
      <c r="L1989">
        <v>1422631276</v>
      </c>
      <c r="M1989" s="9">
        <f t="shared" si="157"/>
        <v>42034.639768518522</v>
      </c>
      <c r="N1989" s="13">
        <f t="shared" si="158"/>
        <v>30</v>
      </c>
      <c r="O1989" t="b">
        <v>0</v>
      </c>
      <c r="P1989">
        <v>28</v>
      </c>
      <c r="Q1989" s="8">
        <f t="shared" si="159"/>
        <v>83.43</v>
      </c>
      <c r="R1989" t="b">
        <v>0</v>
      </c>
      <c r="S1989" t="s">
        <v>8294</v>
      </c>
      <c r="T1989" t="s">
        <v>8306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9">
        <f t="shared" si="156"/>
        <v>42236.763217592597</v>
      </c>
      <c r="L1990">
        <v>1437502742</v>
      </c>
      <c r="M1990" s="9">
        <f t="shared" si="157"/>
        <v>42206.763217592597</v>
      </c>
      <c r="N1990" s="13">
        <f t="shared" si="158"/>
        <v>30</v>
      </c>
      <c r="O1990" t="b">
        <v>0</v>
      </c>
      <c r="P1990">
        <v>1</v>
      </c>
      <c r="Q1990" s="8">
        <f t="shared" si="159"/>
        <v>25</v>
      </c>
      <c r="R1990" t="b">
        <v>0</v>
      </c>
      <c r="S1990" t="s">
        <v>8294</v>
      </c>
      <c r="T1990" t="s">
        <v>8306</v>
      </c>
    </row>
    <row r="1991" spans="1:20" ht="42.8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9">
        <f t="shared" si="156"/>
        <v>42715.680648148147</v>
      </c>
      <c r="L1991">
        <v>1478881208</v>
      </c>
      <c r="M1991" s="9">
        <f t="shared" si="157"/>
        <v>42685.680648148147</v>
      </c>
      <c r="N1991" s="13">
        <f t="shared" si="158"/>
        <v>30</v>
      </c>
      <c r="O1991" t="b">
        <v>0</v>
      </c>
      <c r="P1991">
        <v>1</v>
      </c>
      <c r="Q1991" s="8">
        <f t="shared" si="159"/>
        <v>50</v>
      </c>
      <c r="R1991" t="b">
        <v>0</v>
      </c>
      <c r="S1991" t="s">
        <v>8294</v>
      </c>
      <c r="T1991" t="s">
        <v>8306</v>
      </c>
    </row>
    <row r="1992" spans="1:20" ht="42.8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9">
        <f t="shared" si="156"/>
        <v>42413.195972222224</v>
      </c>
      <c r="L1992">
        <v>1454042532</v>
      </c>
      <c r="M1992" s="9">
        <f t="shared" si="157"/>
        <v>42398.195972222224</v>
      </c>
      <c r="N1992" s="13">
        <f t="shared" si="158"/>
        <v>15</v>
      </c>
      <c r="O1992" t="b">
        <v>0</v>
      </c>
      <c r="P1992">
        <v>5</v>
      </c>
      <c r="Q1992" s="8">
        <f t="shared" si="159"/>
        <v>101.8</v>
      </c>
      <c r="R1992" t="b">
        <v>0</v>
      </c>
      <c r="S1992" t="s">
        <v>8294</v>
      </c>
      <c r="T1992" t="s">
        <v>8306</v>
      </c>
    </row>
    <row r="1993" spans="1:20" ht="28.55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9">
        <f t="shared" si="156"/>
        <v>42188.89335648148</v>
      </c>
      <c r="L1993">
        <v>1434144386</v>
      </c>
      <c r="M1993" s="9">
        <f t="shared" si="157"/>
        <v>42167.89335648148</v>
      </c>
      <c r="N1993" s="13">
        <f t="shared" si="158"/>
        <v>21</v>
      </c>
      <c r="O1993" t="b">
        <v>0</v>
      </c>
      <c r="P1993">
        <v>3</v>
      </c>
      <c r="Q1993" s="8">
        <f t="shared" si="159"/>
        <v>46.67</v>
      </c>
      <c r="R1993" t="b">
        <v>0</v>
      </c>
      <c r="S1993" t="s">
        <v>8294</v>
      </c>
      <c r="T1993" t="s">
        <v>8306</v>
      </c>
    </row>
    <row r="1994" spans="1:20" ht="28.55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9">
        <f t="shared" si="156"/>
        <v>42053.143414351856</v>
      </c>
      <c r="L1994">
        <v>1421637991</v>
      </c>
      <c r="M1994" s="9">
        <f t="shared" si="157"/>
        <v>42023.143414351856</v>
      </c>
      <c r="N1994" s="13">
        <f t="shared" si="158"/>
        <v>30</v>
      </c>
      <c r="O1994" t="b">
        <v>0</v>
      </c>
      <c r="P1994">
        <v>2</v>
      </c>
      <c r="Q1994" s="8">
        <f t="shared" si="159"/>
        <v>1</v>
      </c>
      <c r="R1994" t="b">
        <v>0</v>
      </c>
      <c r="S1994" t="s">
        <v>8294</v>
      </c>
      <c r="T1994" t="s">
        <v>8306</v>
      </c>
    </row>
    <row r="1995" spans="1:20" ht="42.8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9">
        <f t="shared" si="156"/>
        <v>42359.58839120371</v>
      </c>
      <c r="L1995">
        <v>1448114837</v>
      </c>
      <c r="M1995" s="9">
        <f t="shared" si="157"/>
        <v>42329.58839120371</v>
      </c>
      <c r="N1995" s="13">
        <f t="shared" si="158"/>
        <v>30</v>
      </c>
      <c r="O1995" t="b">
        <v>0</v>
      </c>
      <c r="P1995">
        <v>0</v>
      </c>
      <c r="Q1995" s="8">
        <f t="shared" si="159"/>
        <v>0</v>
      </c>
      <c r="R1995" t="b">
        <v>0</v>
      </c>
      <c r="S1995" t="s">
        <v>8294</v>
      </c>
      <c r="T1995" t="s">
        <v>8306</v>
      </c>
    </row>
    <row r="1996" spans="1:20" ht="57.1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9">
        <f t="shared" si="156"/>
        <v>42711.047939814816</v>
      </c>
      <c r="L1996">
        <v>1475885342</v>
      </c>
      <c r="M1996" s="9">
        <f t="shared" si="157"/>
        <v>42651.006273148145</v>
      </c>
      <c r="N1996" s="13">
        <f t="shared" si="158"/>
        <v>60</v>
      </c>
      <c r="O1996" t="b">
        <v>0</v>
      </c>
      <c r="P1996">
        <v>0</v>
      </c>
      <c r="Q1996" s="8">
        <f t="shared" si="159"/>
        <v>0</v>
      </c>
      <c r="R1996" t="b">
        <v>0</v>
      </c>
      <c r="S1996" t="s">
        <v>8294</v>
      </c>
      <c r="T1996" t="s">
        <v>8306</v>
      </c>
    </row>
    <row r="1997" spans="1:20" ht="42.8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9">
        <f t="shared" si="156"/>
        <v>42201.902037037042</v>
      </c>
      <c r="L1997">
        <v>1435354736</v>
      </c>
      <c r="M1997" s="9">
        <f t="shared" si="157"/>
        <v>42181.902037037042</v>
      </c>
      <c r="N1997" s="13">
        <f t="shared" si="158"/>
        <v>20</v>
      </c>
      <c r="O1997" t="b">
        <v>0</v>
      </c>
      <c r="P1997">
        <v>3</v>
      </c>
      <c r="Q1997" s="8">
        <f t="shared" si="159"/>
        <v>26</v>
      </c>
      <c r="R1997" t="b">
        <v>0</v>
      </c>
      <c r="S1997" t="s">
        <v>8294</v>
      </c>
      <c r="T1997" t="s">
        <v>8306</v>
      </c>
    </row>
    <row r="1998" spans="1:20" ht="42.8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9">
        <f t="shared" si="156"/>
        <v>41830.819571759261</v>
      </c>
      <c r="L1998">
        <v>1402429211</v>
      </c>
      <c r="M1998" s="9">
        <f t="shared" si="157"/>
        <v>41800.819571759261</v>
      </c>
      <c r="N1998" s="13">
        <f t="shared" si="158"/>
        <v>30</v>
      </c>
      <c r="O1998" t="b">
        <v>0</v>
      </c>
      <c r="P1998">
        <v>0</v>
      </c>
      <c r="Q1998" s="8">
        <f t="shared" si="159"/>
        <v>0</v>
      </c>
      <c r="R1998" t="b">
        <v>0</v>
      </c>
      <c r="S1998" t="s">
        <v>8294</v>
      </c>
      <c r="T1998" t="s">
        <v>8306</v>
      </c>
    </row>
    <row r="1999" spans="1:20" ht="42.8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9">
        <f t="shared" si="156"/>
        <v>41877.930694444447</v>
      </c>
      <c r="L1999">
        <v>1406499612</v>
      </c>
      <c r="M1999" s="9">
        <f t="shared" si="157"/>
        <v>41847.930694444447</v>
      </c>
      <c r="N1999" s="13">
        <f t="shared" si="158"/>
        <v>30</v>
      </c>
      <c r="O1999" t="b">
        <v>0</v>
      </c>
      <c r="P1999">
        <v>0</v>
      </c>
      <c r="Q1999" s="8">
        <f t="shared" si="159"/>
        <v>0</v>
      </c>
      <c r="R1999" t="b">
        <v>0</v>
      </c>
      <c r="S1999" t="s">
        <v>8294</v>
      </c>
      <c r="T1999" t="s">
        <v>8306</v>
      </c>
    </row>
    <row r="2000" spans="1:20" ht="42.8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9">
        <f t="shared" si="156"/>
        <v>41852.118495370371</v>
      </c>
      <c r="L2000">
        <v>1402973438</v>
      </c>
      <c r="M2000" s="9">
        <f t="shared" si="157"/>
        <v>41807.118495370371</v>
      </c>
      <c r="N2000" s="13">
        <f t="shared" si="158"/>
        <v>45</v>
      </c>
      <c r="O2000" t="b">
        <v>0</v>
      </c>
      <c r="P2000">
        <v>3</v>
      </c>
      <c r="Q2000" s="8">
        <f t="shared" si="159"/>
        <v>218.33</v>
      </c>
      <c r="R2000" t="b">
        <v>0</v>
      </c>
      <c r="S2000" t="s">
        <v>8294</v>
      </c>
      <c r="T2000" t="s">
        <v>8306</v>
      </c>
    </row>
    <row r="2001" spans="1:20" ht="42.8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9">
        <f t="shared" si="156"/>
        <v>41956.524398148147</v>
      </c>
      <c r="L2001">
        <v>1413286508</v>
      </c>
      <c r="M2001" s="9">
        <f t="shared" si="157"/>
        <v>41926.482731481483</v>
      </c>
      <c r="N2001" s="13">
        <f t="shared" si="158"/>
        <v>30</v>
      </c>
      <c r="O2001" t="b">
        <v>0</v>
      </c>
      <c r="P2001">
        <v>7</v>
      </c>
      <c r="Q2001" s="8">
        <f t="shared" si="159"/>
        <v>33.71</v>
      </c>
      <c r="R2001" t="b">
        <v>0</v>
      </c>
      <c r="S2001" t="s">
        <v>8294</v>
      </c>
      <c r="T2001" t="s">
        <v>8306</v>
      </c>
    </row>
    <row r="2002" spans="1:20" ht="42.8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9">
        <f t="shared" si="156"/>
        <v>42375.951539351852</v>
      </c>
      <c r="L2002">
        <v>1449528613</v>
      </c>
      <c r="M2002" s="9">
        <f t="shared" si="157"/>
        <v>42345.951539351852</v>
      </c>
      <c r="N2002" s="13">
        <f t="shared" si="158"/>
        <v>30</v>
      </c>
      <c r="O2002" t="b">
        <v>0</v>
      </c>
      <c r="P2002">
        <v>25</v>
      </c>
      <c r="Q2002" s="8">
        <f t="shared" si="159"/>
        <v>25</v>
      </c>
      <c r="R2002" t="b">
        <v>0</v>
      </c>
      <c r="S2002" t="s">
        <v>8294</v>
      </c>
      <c r="T2002" t="s">
        <v>8306</v>
      </c>
    </row>
    <row r="2003" spans="1:20" ht="42.8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9">
        <f t="shared" si="156"/>
        <v>42167.833333333328</v>
      </c>
      <c r="L2003">
        <v>1431406916</v>
      </c>
      <c r="M2003" s="9">
        <f t="shared" si="157"/>
        <v>42136.209675925929</v>
      </c>
      <c r="N2003" s="13">
        <f t="shared" si="158"/>
        <v>32</v>
      </c>
      <c r="O2003" t="b">
        <v>1</v>
      </c>
      <c r="P2003">
        <v>1637</v>
      </c>
      <c r="Q2003" s="8">
        <f t="shared" si="159"/>
        <v>128.38999999999999</v>
      </c>
      <c r="R2003" t="b">
        <v>1</v>
      </c>
      <c r="S2003" t="s">
        <v>8275</v>
      </c>
      <c r="T2003" t="s">
        <v>8305</v>
      </c>
    </row>
    <row r="2004" spans="1:20" ht="42.8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9">
        <f t="shared" si="156"/>
        <v>42758.71230324074</v>
      </c>
      <c r="L2004">
        <v>1482599143</v>
      </c>
      <c r="M2004" s="9">
        <f t="shared" si="157"/>
        <v>42728.71230324074</v>
      </c>
      <c r="N2004" s="13">
        <f t="shared" si="158"/>
        <v>30</v>
      </c>
      <c r="O2004" t="b">
        <v>1</v>
      </c>
      <c r="P2004">
        <v>1375</v>
      </c>
      <c r="Q2004" s="8">
        <f t="shared" si="159"/>
        <v>78.83</v>
      </c>
      <c r="R2004" t="b">
        <v>1</v>
      </c>
      <c r="S2004" t="s">
        <v>8275</v>
      </c>
      <c r="T2004" t="s">
        <v>8305</v>
      </c>
    </row>
    <row r="2005" spans="1:20" ht="57.1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9">
        <f t="shared" si="156"/>
        <v>40361.958333333336</v>
      </c>
      <c r="L2005">
        <v>1276830052</v>
      </c>
      <c r="M2005" s="9">
        <f t="shared" si="157"/>
        <v>40347.125601851854</v>
      </c>
      <c r="N2005" s="13">
        <f t="shared" si="158"/>
        <v>15</v>
      </c>
      <c r="O2005" t="b">
        <v>1</v>
      </c>
      <c r="P2005">
        <v>17</v>
      </c>
      <c r="Q2005" s="8">
        <f t="shared" si="159"/>
        <v>91.76</v>
      </c>
      <c r="R2005" t="b">
        <v>1</v>
      </c>
      <c r="S2005" t="s">
        <v>8275</v>
      </c>
      <c r="T2005" t="s">
        <v>8305</v>
      </c>
    </row>
    <row r="2006" spans="1:20" ht="42.8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9">
        <f t="shared" si="156"/>
        <v>41830.604895833334</v>
      </c>
      <c r="L2006">
        <v>1402410663</v>
      </c>
      <c r="M2006" s="9">
        <f t="shared" si="157"/>
        <v>41800.604895833334</v>
      </c>
      <c r="N2006" s="13">
        <f t="shared" si="158"/>
        <v>30</v>
      </c>
      <c r="O2006" t="b">
        <v>1</v>
      </c>
      <c r="P2006">
        <v>354</v>
      </c>
      <c r="Q2006" s="8">
        <f t="shared" si="159"/>
        <v>331.1</v>
      </c>
      <c r="R2006" t="b">
        <v>1</v>
      </c>
      <c r="S2006" t="s">
        <v>8275</v>
      </c>
      <c r="T2006" t="s">
        <v>8305</v>
      </c>
    </row>
    <row r="2007" spans="1:20" ht="42.8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9">
        <f t="shared" si="156"/>
        <v>41563.165972222225</v>
      </c>
      <c r="L2007">
        <v>1379532618</v>
      </c>
      <c r="M2007" s="9">
        <f t="shared" si="157"/>
        <v>41535.812708333331</v>
      </c>
      <c r="N2007" s="13">
        <f t="shared" si="158"/>
        <v>27</v>
      </c>
      <c r="O2007" t="b">
        <v>1</v>
      </c>
      <c r="P2007">
        <v>191</v>
      </c>
      <c r="Q2007" s="8">
        <f t="shared" si="159"/>
        <v>194.26</v>
      </c>
      <c r="R2007" t="b">
        <v>1</v>
      </c>
      <c r="S2007" t="s">
        <v>8275</v>
      </c>
      <c r="T2007" t="s">
        <v>8305</v>
      </c>
    </row>
    <row r="2008" spans="1:20" ht="57.1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9">
        <f t="shared" si="156"/>
        <v>41976.542187500003</v>
      </c>
      <c r="L2008">
        <v>1414584045</v>
      </c>
      <c r="M2008" s="9">
        <f t="shared" si="157"/>
        <v>41941.500520833331</v>
      </c>
      <c r="N2008" s="13">
        <f t="shared" si="158"/>
        <v>35</v>
      </c>
      <c r="O2008" t="b">
        <v>1</v>
      </c>
      <c r="P2008">
        <v>303</v>
      </c>
      <c r="Q2008" s="8">
        <f t="shared" si="159"/>
        <v>408.98</v>
      </c>
      <c r="R2008" t="b">
        <v>1</v>
      </c>
      <c r="S2008" t="s">
        <v>8275</v>
      </c>
      <c r="T2008" t="s">
        <v>8305</v>
      </c>
    </row>
    <row r="2009" spans="1:20" ht="57.1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9">
        <f t="shared" si="156"/>
        <v>40414.166666666664</v>
      </c>
      <c r="L2009">
        <v>1276891586</v>
      </c>
      <c r="M2009" s="9">
        <f t="shared" si="157"/>
        <v>40347.837800925925</v>
      </c>
      <c r="N2009" s="13">
        <f t="shared" si="158"/>
        <v>66</v>
      </c>
      <c r="O2009" t="b">
        <v>1</v>
      </c>
      <c r="P2009">
        <v>137</v>
      </c>
      <c r="Q2009" s="8">
        <f t="shared" si="159"/>
        <v>84.46</v>
      </c>
      <c r="R2009" t="b">
        <v>1</v>
      </c>
      <c r="S2009" t="s">
        <v>8275</v>
      </c>
      <c r="T2009" t="s">
        <v>8305</v>
      </c>
    </row>
    <row r="2010" spans="1:20" ht="42.8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9">
        <f t="shared" si="156"/>
        <v>40805.604421296295</v>
      </c>
      <c r="L2010">
        <v>1312641022</v>
      </c>
      <c r="M2010" s="9">
        <f t="shared" si="157"/>
        <v>40761.604421296295</v>
      </c>
      <c r="N2010" s="13">
        <f t="shared" si="158"/>
        <v>44</v>
      </c>
      <c r="O2010" t="b">
        <v>1</v>
      </c>
      <c r="P2010">
        <v>41</v>
      </c>
      <c r="Q2010" s="8">
        <f t="shared" si="159"/>
        <v>44.85</v>
      </c>
      <c r="R2010" t="b">
        <v>1</v>
      </c>
      <c r="S2010" t="s">
        <v>8275</v>
      </c>
      <c r="T2010" t="s">
        <v>8305</v>
      </c>
    </row>
    <row r="2011" spans="1:20" ht="42.8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9">
        <f t="shared" si="156"/>
        <v>42697.365081018521</v>
      </c>
      <c r="L2011">
        <v>1476776743</v>
      </c>
      <c r="M2011" s="9">
        <f t="shared" si="157"/>
        <v>42661.323414351849</v>
      </c>
      <c r="N2011" s="13">
        <f t="shared" si="158"/>
        <v>36</v>
      </c>
      <c r="O2011" t="b">
        <v>1</v>
      </c>
      <c r="P2011">
        <v>398</v>
      </c>
      <c r="Q2011" s="8">
        <f t="shared" si="159"/>
        <v>383.36</v>
      </c>
      <c r="R2011" t="b">
        <v>1</v>
      </c>
      <c r="S2011" t="s">
        <v>8275</v>
      </c>
      <c r="T2011" t="s">
        <v>8305</v>
      </c>
    </row>
    <row r="2012" spans="1:20" ht="28.55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9">
        <f t="shared" si="156"/>
        <v>42600.996423611112</v>
      </c>
      <c r="L2012">
        <v>1468972491</v>
      </c>
      <c r="M2012" s="9">
        <f t="shared" si="157"/>
        <v>42570.996423611112</v>
      </c>
      <c r="N2012" s="13">
        <f t="shared" si="158"/>
        <v>30</v>
      </c>
      <c r="O2012" t="b">
        <v>1</v>
      </c>
      <c r="P2012">
        <v>1737</v>
      </c>
      <c r="Q2012" s="8">
        <f t="shared" si="159"/>
        <v>55.28</v>
      </c>
      <c r="R2012" t="b">
        <v>1</v>
      </c>
      <c r="S2012" t="s">
        <v>8275</v>
      </c>
      <c r="T2012" t="s">
        <v>8305</v>
      </c>
    </row>
    <row r="2013" spans="1:20" ht="42.8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9">
        <f t="shared" si="156"/>
        <v>42380.958333333328</v>
      </c>
      <c r="L2013">
        <v>1449650173</v>
      </c>
      <c r="M2013" s="9">
        <f t="shared" si="157"/>
        <v>42347.358483796299</v>
      </c>
      <c r="N2013" s="13">
        <f t="shared" si="158"/>
        <v>34</v>
      </c>
      <c r="O2013" t="b">
        <v>1</v>
      </c>
      <c r="P2013">
        <v>971</v>
      </c>
      <c r="Q2013" s="8">
        <f t="shared" si="159"/>
        <v>422.02</v>
      </c>
      <c r="R2013" t="b">
        <v>1</v>
      </c>
      <c r="S2013" t="s">
        <v>8275</v>
      </c>
      <c r="T2013" t="s">
        <v>8305</v>
      </c>
    </row>
    <row r="2014" spans="1:20" ht="42.8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9">
        <f t="shared" si="156"/>
        <v>42040.822233796294</v>
      </c>
      <c r="L2014">
        <v>1420573441</v>
      </c>
      <c r="M2014" s="9">
        <f t="shared" si="157"/>
        <v>42010.822233796294</v>
      </c>
      <c r="N2014" s="13">
        <f t="shared" si="158"/>
        <v>30</v>
      </c>
      <c r="O2014" t="b">
        <v>1</v>
      </c>
      <c r="P2014">
        <v>183</v>
      </c>
      <c r="Q2014" s="8">
        <f t="shared" si="159"/>
        <v>64.180000000000007</v>
      </c>
      <c r="R2014" t="b">
        <v>1</v>
      </c>
      <c r="S2014" t="s">
        <v>8275</v>
      </c>
      <c r="T2014" t="s">
        <v>8305</v>
      </c>
    </row>
    <row r="2015" spans="1:20" ht="42.8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9">
        <f t="shared" si="156"/>
        <v>42559.960810185185</v>
      </c>
      <c r="L2015">
        <v>1462835014</v>
      </c>
      <c r="M2015" s="9">
        <f t="shared" si="157"/>
        <v>42499.960810185185</v>
      </c>
      <c r="N2015" s="13">
        <f t="shared" si="158"/>
        <v>60</v>
      </c>
      <c r="O2015" t="b">
        <v>1</v>
      </c>
      <c r="P2015">
        <v>4562</v>
      </c>
      <c r="Q2015" s="8">
        <f t="shared" si="159"/>
        <v>173.58</v>
      </c>
      <c r="R2015" t="b">
        <v>1</v>
      </c>
      <c r="S2015" t="s">
        <v>8275</v>
      </c>
      <c r="T2015" t="s">
        <v>8305</v>
      </c>
    </row>
    <row r="2016" spans="1:20" ht="42.8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9">
        <f t="shared" si="156"/>
        <v>41358.172905092593</v>
      </c>
      <c r="L2016">
        <v>1361250539</v>
      </c>
      <c r="M2016" s="9">
        <f t="shared" si="157"/>
        <v>41324.214571759258</v>
      </c>
      <c r="N2016" s="13">
        <f t="shared" si="158"/>
        <v>34</v>
      </c>
      <c r="O2016" t="b">
        <v>1</v>
      </c>
      <c r="P2016">
        <v>26457</v>
      </c>
      <c r="Q2016" s="8">
        <f t="shared" si="159"/>
        <v>88.6</v>
      </c>
      <c r="R2016" t="b">
        <v>1</v>
      </c>
      <c r="S2016" t="s">
        <v>8275</v>
      </c>
      <c r="T2016" t="s">
        <v>8305</v>
      </c>
    </row>
    <row r="2017" spans="1:20" ht="42.8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9">
        <f t="shared" si="156"/>
        <v>40795.876886574071</v>
      </c>
      <c r="L2017">
        <v>1313010163</v>
      </c>
      <c r="M2017" s="9">
        <f t="shared" si="157"/>
        <v>40765.876886574071</v>
      </c>
      <c r="N2017" s="13">
        <f t="shared" si="158"/>
        <v>30</v>
      </c>
      <c r="O2017" t="b">
        <v>1</v>
      </c>
      <c r="P2017">
        <v>162</v>
      </c>
      <c r="Q2017" s="8">
        <f t="shared" si="159"/>
        <v>50.22</v>
      </c>
      <c r="R2017" t="b">
        <v>1</v>
      </c>
      <c r="S2017" t="s">
        <v>8275</v>
      </c>
      <c r="T2017" t="s">
        <v>8305</v>
      </c>
    </row>
    <row r="2018" spans="1:20" ht="28.55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9">
        <f t="shared" si="156"/>
        <v>41342.88077546296</v>
      </c>
      <c r="L2018">
        <v>1360271299</v>
      </c>
      <c r="M2018" s="9">
        <f t="shared" si="157"/>
        <v>41312.88077546296</v>
      </c>
      <c r="N2018" s="13">
        <f t="shared" si="158"/>
        <v>30</v>
      </c>
      <c r="O2018" t="b">
        <v>1</v>
      </c>
      <c r="P2018">
        <v>479</v>
      </c>
      <c r="Q2018" s="8">
        <f t="shared" si="159"/>
        <v>192.39</v>
      </c>
      <c r="R2018" t="b">
        <v>1</v>
      </c>
      <c r="S2018" t="s">
        <v>8275</v>
      </c>
      <c r="T2018" t="s">
        <v>8305</v>
      </c>
    </row>
    <row r="2019" spans="1:20" ht="42.8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9">
        <f t="shared" si="156"/>
        <v>40992.166666666664</v>
      </c>
      <c r="L2019">
        <v>1329873755</v>
      </c>
      <c r="M2019" s="9">
        <f t="shared" si="157"/>
        <v>40961.057349537034</v>
      </c>
      <c r="N2019" s="13">
        <f t="shared" si="158"/>
        <v>31</v>
      </c>
      <c r="O2019" t="b">
        <v>1</v>
      </c>
      <c r="P2019">
        <v>426</v>
      </c>
      <c r="Q2019" s="8">
        <f t="shared" si="159"/>
        <v>73.42</v>
      </c>
      <c r="R2019" t="b">
        <v>1</v>
      </c>
      <c r="S2019" t="s">
        <v>8275</v>
      </c>
      <c r="T2019" t="s">
        <v>8305</v>
      </c>
    </row>
    <row r="2020" spans="1:20" ht="42.8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9">
        <f t="shared" si="156"/>
        <v>42229.365844907406</v>
      </c>
      <c r="L2020">
        <v>1436863609</v>
      </c>
      <c r="M2020" s="9">
        <f t="shared" si="157"/>
        <v>42199.365844907406</v>
      </c>
      <c r="N2020" s="13">
        <f t="shared" si="158"/>
        <v>30</v>
      </c>
      <c r="O2020" t="b">
        <v>1</v>
      </c>
      <c r="P2020">
        <v>450</v>
      </c>
      <c r="Q2020" s="8">
        <f t="shared" si="159"/>
        <v>147.68</v>
      </c>
      <c r="R2020" t="b">
        <v>1</v>
      </c>
      <c r="S2020" t="s">
        <v>8275</v>
      </c>
      <c r="T2020" t="s">
        <v>8305</v>
      </c>
    </row>
    <row r="2021" spans="1:20" ht="57.1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9">
        <f t="shared" si="156"/>
        <v>42635.70857638889</v>
      </c>
      <c r="L2021">
        <v>1471971621</v>
      </c>
      <c r="M2021" s="9">
        <f t="shared" si="157"/>
        <v>42605.70857638889</v>
      </c>
      <c r="N2021" s="13">
        <f t="shared" si="158"/>
        <v>30</v>
      </c>
      <c r="O2021" t="b">
        <v>1</v>
      </c>
      <c r="P2021">
        <v>1780</v>
      </c>
      <c r="Q2021" s="8">
        <f t="shared" si="159"/>
        <v>108.97</v>
      </c>
      <c r="R2021" t="b">
        <v>1</v>
      </c>
      <c r="S2021" t="s">
        <v>8275</v>
      </c>
      <c r="T2021" t="s">
        <v>8305</v>
      </c>
    </row>
    <row r="2022" spans="1:20" ht="42.8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9">
        <f t="shared" si="156"/>
        <v>41773.961111111108</v>
      </c>
      <c r="L2022">
        <v>1396923624</v>
      </c>
      <c r="M2022" s="9">
        <f t="shared" si="157"/>
        <v>41737.097499999996</v>
      </c>
      <c r="N2022" s="13">
        <f t="shared" si="158"/>
        <v>37</v>
      </c>
      <c r="O2022" t="b">
        <v>1</v>
      </c>
      <c r="P2022">
        <v>122</v>
      </c>
      <c r="Q2022" s="8">
        <f t="shared" si="159"/>
        <v>23.65</v>
      </c>
      <c r="R2022" t="b">
        <v>1</v>
      </c>
      <c r="S2022" t="s">
        <v>8275</v>
      </c>
      <c r="T2022" t="s">
        <v>8305</v>
      </c>
    </row>
    <row r="2023" spans="1:20" ht="42.8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9">
        <f t="shared" si="156"/>
        <v>41906.070567129631</v>
      </c>
      <c r="L2023">
        <v>1407634897</v>
      </c>
      <c r="M2023" s="9">
        <f t="shared" si="157"/>
        <v>41861.070567129631</v>
      </c>
      <c r="N2023" s="13">
        <f t="shared" si="158"/>
        <v>45</v>
      </c>
      <c r="O2023" t="b">
        <v>1</v>
      </c>
      <c r="P2023">
        <v>95</v>
      </c>
      <c r="Q2023" s="8">
        <f t="shared" si="159"/>
        <v>147.94999999999999</v>
      </c>
      <c r="R2023" t="b">
        <v>1</v>
      </c>
      <c r="S2023" t="s">
        <v>8275</v>
      </c>
      <c r="T2023" t="s">
        <v>8305</v>
      </c>
    </row>
    <row r="2024" spans="1:20" ht="42.8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9">
        <f t="shared" si="156"/>
        <v>42532.569120370375</v>
      </c>
      <c r="L2024">
        <v>1463060372</v>
      </c>
      <c r="M2024" s="9">
        <f t="shared" si="157"/>
        <v>42502.569120370375</v>
      </c>
      <c r="N2024" s="13">
        <f t="shared" si="158"/>
        <v>30</v>
      </c>
      <c r="O2024" t="b">
        <v>1</v>
      </c>
      <c r="P2024">
        <v>325</v>
      </c>
      <c r="Q2024" s="8">
        <f t="shared" si="159"/>
        <v>385.04</v>
      </c>
      <c r="R2024" t="b">
        <v>1</v>
      </c>
      <c r="S2024" t="s">
        <v>8275</v>
      </c>
      <c r="T2024" t="s">
        <v>8305</v>
      </c>
    </row>
    <row r="2025" spans="1:20" ht="57.1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9">
        <f t="shared" si="156"/>
        <v>42166.420752314814</v>
      </c>
      <c r="L2025">
        <v>1431425153</v>
      </c>
      <c r="M2025" s="9">
        <f t="shared" si="157"/>
        <v>42136.420752314814</v>
      </c>
      <c r="N2025" s="13">
        <f t="shared" si="158"/>
        <v>30</v>
      </c>
      <c r="O2025" t="b">
        <v>1</v>
      </c>
      <c r="P2025">
        <v>353</v>
      </c>
      <c r="Q2025" s="8">
        <f t="shared" si="159"/>
        <v>457.39</v>
      </c>
      <c r="R2025" t="b">
        <v>1</v>
      </c>
      <c r="S2025" t="s">
        <v>8275</v>
      </c>
      <c r="T2025" t="s">
        <v>8305</v>
      </c>
    </row>
    <row r="2026" spans="1:20" ht="42.8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9">
        <f t="shared" si="156"/>
        <v>41134.125</v>
      </c>
      <c r="L2026">
        <v>1341875544</v>
      </c>
      <c r="M2026" s="9">
        <f t="shared" si="157"/>
        <v>41099.966944444444</v>
      </c>
      <c r="N2026" s="13">
        <f t="shared" si="158"/>
        <v>34</v>
      </c>
      <c r="O2026" t="b">
        <v>1</v>
      </c>
      <c r="P2026">
        <v>105</v>
      </c>
      <c r="Q2026" s="8">
        <f t="shared" si="159"/>
        <v>222.99</v>
      </c>
      <c r="R2026" t="b">
        <v>1</v>
      </c>
      <c r="S2026" t="s">
        <v>8275</v>
      </c>
      <c r="T2026" t="s">
        <v>8305</v>
      </c>
    </row>
    <row r="2027" spans="1:20" ht="42.8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9">
        <f t="shared" si="156"/>
        <v>42166.184560185182</v>
      </c>
      <c r="L2027">
        <v>1431404746</v>
      </c>
      <c r="M2027" s="9">
        <f t="shared" si="157"/>
        <v>42136.184560185182</v>
      </c>
      <c r="N2027" s="13">
        <f t="shared" si="158"/>
        <v>30</v>
      </c>
      <c r="O2027" t="b">
        <v>1</v>
      </c>
      <c r="P2027">
        <v>729</v>
      </c>
      <c r="Q2027" s="8">
        <f t="shared" si="159"/>
        <v>220.74</v>
      </c>
      <c r="R2027" t="b">
        <v>1</v>
      </c>
      <c r="S2027" t="s">
        <v>8275</v>
      </c>
      <c r="T2027" t="s">
        <v>8305</v>
      </c>
    </row>
    <row r="2028" spans="1:20" ht="28.55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9">
        <f t="shared" si="156"/>
        <v>41750.165972222225</v>
      </c>
      <c r="L2028">
        <v>1394127585</v>
      </c>
      <c r="M2028" s="9">
        <f t="shared" si="157"/>
        <v>41704.735937500001</v>
      </c>
      <c r="N2028" s="13">
        <f t="shared" si="158"/>
        <v>45</v>
      </c>
      <c r="O2028" t="b">
        <v>1</v>
      </c>
      <c r="P2028">
        <v>454</v>
      </c>
      <c r="Q2028" s="8">
        <f t="shared" si="159"/>
        <v>73.5</v>
      </c>
      <c r="R2028" t="b">
        <v>1</v>
      </c>
      <c r="S2028" t="s">
        <v>8275</v>
      </c>
      <c r="T2028" t="s">
        <v>8305</v>
      </c>
    </row>
    <row r="2029" spans="1:20" ht="42.8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9">
        <f t="shared" si="156"/>
        <v>42093.772210648152</v>
      </c>
      <c r="L2029">
        <v>1423855919</v>
      </c>
      <c r="M2029" s="9">
        <f t="shared" si="157"/>
        <v>42048.813877314817</v>
      </c>
      <c r="N2029" s="13">
        <f t="shared" si="158"/>
        <v>45</v>
      </c>
      <c r="O2029" t="b">
        <v>1</v>
      </c>
      <c r="P2029">
        <v>539</v>
      </c>
      <c r="Q2029" s="8">
        <f t="shared" si="159"/>
        <v>223.1</v>
      </c>
      <c r="R2029" t="b">
        <v>1</v>
      </c>
      <c r="S2029" t="s">
        <v>8275</v>
      </c>
      <c r="T2029" t="s">
        <v>8305</v>
      </c>
    </row>
    <row r="2030" spans="1:20" ht="28.55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9">
        <f t="shared" si="156"/>
        <v>40252.913194444445</v>
      </c>
      <c r="L2030">
        <v>1265493806</v>
      </c>
      <c r="M2030" s="9">
        <f t="shared" si="157"/>
        <v>40215.919050925928</v>
      </c>
      <c r="N2030" s="13">
        <f t="shared" si="158"/>
        <v>37</v>
      </c>
      <c r="O2030" t="b">
        <v>1</v>
      </c>
      <c r="P2030">
        <v>79</v>
      </c>
      <c r="Q2030" s="8">
        <f t="shared" si="159"/>
        <v>47.91</v>
      </c>
      <c r="R2030" t="b">
        <v>1</v>
      </c>
      <c r="S2030" t="s">
        <v>8275</v>
      </c>
      <c r="T2030" t="s">
        <v>8305</v>
      </c>
    </row>
    <row r="2031" spans="1:20" ht="42.8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9">
        <f t="shared" si="156"/>
        <v>41878.021770833337</v>
      </c>
      <c r="L2031">
        <v>1406507481</v>
      </c>
      <c r="M2031" s="9">
        <f t="shared" si="157"/>
        <v>41848.021770833337</v>
      </c>
      <c r="N2031" s="13">
        <f t="shared" si="158"/>
        <v>30</v>
      </c>
      <c r="O2031" t="b">
        <v>1</v>
      </c>
      <c r="P2031">
        <v>94</v>
      </c>
      <c r="Q2031" s="8">
        <f t="shared" si="159"/>
        <v>96.06</v>
      </c>
      <c r="R2031" t="b">
        <v>1</v>
      </c>
      <c r="S2031" t="s">
        <v>8275</v>
      </c>
      <c r="T2031" t="s">
        <v>8305</v>
      </c>
    </row>
    <row r="2032" spans="1:20" ht="42.8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9">
        <f t="shared" si="156"/>
        <v>41242.996481481481</v>
      </c>
      <c r="L2032">
        <v>1351641296</v>
      </c>
      <c r="M2032" s="9">
        <f t="shared" si="157"/>
        <v>41212.996481481481</v>
      </c>
      <c r="N2032" s="13">
        <f t="shared" si="158"/>
        <v>30</v>
      </c>
      <c r="O2032" t="b">
        <v>1</v>
      </c>
      <c r="P2032">
        <v>625</v>
      </c>
      <c r="Q2032" s="8">
        <f t="shared" si="159"/>
        <v>118.61</v>
      </c>
      <c r="R2032" t="b">
        <v>1</v>
      </c>
      <c r="S2032" t="s">
        <v>8275</v>
      </c>
      <c r="T2032" t="s">
        <v>8305</v>
      </c>
    </row>
    <row r="2033" spans="1:20" ht="28.5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9">
        <f t="shared" si="156"/>
        <v>42013.041666666672</v>
      </c>
      <c r="L2033">
        <v>1417506853</v>
      </c>
      <c r="M2033" s="9">
        <f t="shared" si="157"/>
        <v>41975.329317129625</v>
      </c>
      <c r="N2033" s="13">
        <f t="shared" si="158"/>
        <v>38</v>
      </c>
      <c r="O2033" t="b">
        <v>1</v>
      </c>
      <c r="P2033">
        <v>508</v>
      </c>
      <c r="Q2033" s="8">
        <f t="shared" si="159"/>
        <v>118.45</v>
      </c>
      <c r="R2033" t="b">
        <v>1</v>
      </c>
      <c r="S2033" t="s">
        <v>8275</v>
      </c>
      <c r="T2033" t="s">
        <v>8305</v>
      </c>
    </row>
    <row r="2034" spans="1:20" ht="42.8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9">
        <f t="shared" si="156"/>
        <v>42719.208333333328</v>
      </c>
      <c r="L2034">
        <v>1479216874</v>
      </c>
      <c r="M2034" s="9">
        <f t="shared" si="157"/>
        <v>42689.565671296295</v>
      </c>
      <c r="N2034" s="13">
        <f t="shared" si="158"/>
        <v>30</v>
      </c>
      <c r="O2034" t="b">
        <v>1</v>
      </c>
      <c r="P2034">
        <v>531</v>
      </c>
      <c r="Q2034" s="8">
        <f t="shared" si="159"/>
        <v>143.21</v>
      </c>
      <c r="R2034" t="b">
        <v>1</v>
      </c>
      <c r="S2034" t="s">
        <v>8275</v>
      </c>
      <c r="T2034" t="s">
        <v>8305</v>
      </c>
    </row>
    <row r="2035" spans="1:20" ht="42.8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9">
        <f t="shared" si="156"/>
        <v>41755.082384259258</v>
      </c>
      <c r="L2035">
        <v>1395885518</v>
      </c>
      <c r="M2035" s="9">
        <f t="shared" si="157"/>
        <v>41725.082384259258</v>
      </c>
      <c r="N2035" s="13">
        <f t="shared" si="158"/>
        <v>30</v>
      </c>
      <c r="O2035" t="b">
        <v>1</v>
      </c>
      <c r="P2035">
        <v>158</v>
      </c>
      <c r="Q2035" s="8">
        <f t="shared" si="159"/>
        <v>282.72000000000003</v>
      </c>
      <c r="R2035" t="b">
        <v>1</v>
      </c>
      <c r="S2035" t="s">
        <v>8275</v>
      </c>
      <c r="T2035" t="s">
        <v>8305</v>
      </c>
    </row>
    <row r="2036" spans="1:20" ht="57.1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9">
        <f t="shared" si="156"/>
        <v>42131.290277777778</v>
      </c>
      <c r="L2036">
        <v>1426216033</v>
      </c>
      <c r="M2036" s="9">
        <f t="shared" si="157"/>
        <v>42076.130011574074</v>
      </c>
      <c r="N2036" s="13">
        <f t="shared" si="158"/>
        <v>55</v>
      </c>
      <c r="O2036" t="b">
        <v>1</v>
      </c>
      <c r="P2036">
        <v>508</v>
      </c>
      <c r="Q2036" s="8">
        <f t="shared" si="159"/>
        <v>593.94000000000005</v>
      </c>
      <c r="R2036" t="b">
        <v>1</v>
      </c>
      <c r="S2036" t="s">
        <v>8275</v>
      </c>
      <c r="T2036" t="s">
        <v>8305</v>
      </c>
    </row>
    <row r="2037" spans="1:20" ht="57.1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9">
        <f t="shared" si="156"/>
        <v>42357.041666666672</v>
      </c>
      <c r="L2037">
        <v>1446562807</v>
      </c>
      <c r="M2037" s="9">
        <f t="shared" si="157"/>
        <v>42311.625081018516</v>
      </c>
      <c r="N2037" s="13">
        <f t="shared" si="158"/>
        <v>45</v>
      </c>
      <c r="O2037" t="b">
        <v>1</v>
      </c>
      <c r="P2037">
        <v>644</v>
      </c>
      <c r="Q2037" s="8">
        <f t="shared" si="159"/>
        <v>262.16000000000003</v>
      </c>
      <c r="R2037" t="b">
        <v>1</v>
      </c>
      <c r="S2037" t="s">
        <v>8275</v>
      </c>
      <c r="T2037" t="s">
        <v>8305</v>
      </c>
    </row>
    <row r="2038" spans="1:20" ht="42.8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9">
        <f t="shared" si="156"/>
        <v>41768.864803240744</v>
      </c>
      <c r="L2038">
        <v>1397076319</v>
      </c>
      <c r="M2038" s="9">
        <f t="shared" si="157"/>
        <v>41738.864803240744</v>
      </c>
      <c r="N2038" s="13">
        <f t="shared" si="158"/>
        <v>30</v>
      </c>
      <c r="O2038" t="b">
        <v>1</v>
      </c>
      <c r="P2038">
        <v>848</v>
      </c>
      <c r="Q2038" s="8">
        <f t="shared" si="159"/>
        <v>46.58</v>
      </c>
      <c r="R2038" t="b">
        <v>1</v>
      </c>
      <c r="S2038" t="s">
        <v>8275</v>
      </c>
      <c r="T2038" t="s">
        <v>8305</v>
      </c>
    </row>
    <row r="2039" spans="1:20" ht="42.8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9">
        <f t="shared" si="156"/>
        <v>41638.251770833333</v>
      </c>
      <c r="L2039">
        <v>1383195753</v>
      </c>
      <c r="M2039" s="9">
        <f t="shared" si="157"/>
        <v>41578.210104166668</v>
      </c>
      <c r="N2039" s="13">
        <f t="shared" si="158"/>
        <v>60</v>
      </c>
      <c r="O2039" t="b">
        <v>1</v>
      </c>
      <c r="P2039">
        <v>429</v>
      </c>
      <c r="Q2039" s="8">
        <f t="shared" si="159"/>
        <v>70.040000000000006</v>
      </c>
      <c r="R2039" t="b">
        <v>1</v>
      </c>
      <c r="S2039" t="s">
        <v>8275</v>
      </c>
      <c r="T2039" t="s">
        <v>8305</v>
      </c>
    </row>
    <row r="2040" spans="1:20" ht="42.8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9">
        <f t="shared" si="156"/>
        <v>41456.75</v>
      </c>
      <c r="L2040">
        <v>1369895421</v>
      </c>
      <c r="M2040" s="9">
        <f t="shared" si="157"/>
        <v>41424.27107638889</v>
      </c>
      <c r="N2040" s="13">
        <f t="shared" si="158"/>
        <v>32</v>
      </c>
      <c r="O2040" t="b">
        <v>1</v>
      </c>
      <c r="P2040">
        <v>204</v>
      </c>
      <c r="Q2040" s="8">
        <f t="shared" si="159"/>
        <v>164.91</v>
      </c>
      <c r="R2040" t="b">
        <v>1</v>
      </c>
      <c r="S2040" t="s">
        <v>8275</v>
      </c>
      <c r="T2040" t="s">
        <v>8305</v>
      </c>
    </row>
    <row r="2041" spans="1:20" ht="28.5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9">
        <f t="shared" si="156"/>
        <v>42705.207638888889</v>
      </c>
      <c r="L2041">
        <v>1477996325</v>
      </c>
      <c r="M2041" s="9">
        <f t="shared" si="157"/>
        <v>42675.438946759255</v>
      </c>
      <c r="N2041" s="13">
        <f t="shared" si="158"/>
        <v>30</v>
      </c>
      <c r="O2041" t="b">
        <v>1</v>
      </c>
      <c r="P2041">
        <v>379</v>
      </c>
      <c r="Q2041" s="8">
        <f t="shared" si="159"/>
        <v>449.26</v>
      </c>
      <c r="R2041" t="b">
        <v>1</v>
      </c>
      <c r="S2041" t="s">
        <v>8275</v>
      </c>
      <c r="T2041" t="s">
        <v>8305</v>
      </c>
    </row>
    <row r="2042" spans="1:20" ht="28.55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9">
        <f t="shared" si="156"/>
        <v>41593.968784722223</v>
      </c>
      <c r="L2042">
        <v>1383257703</v>
      </c>
      <c r="M2042" s="9">
        <f t="shared" si="157"/>
        <v>41578.927118055559</v>
      </c>
      <c r="N2042" s="13">
        <f t="shared" si="158"/>
        <v>15</v>
      </c>
      <c r="O2042" t="b">
        <v>1</v>
      </c>
      <c r="P2042">
        <v>271</v>
      </c>
      <c r="Q2042" s="8">
        <f t="shared" si="159"/>
        <v>27.47</v>
      </c>
      <c r="R2042" t="b">
        <v>1</v>
      </c>
      <c r="S2042" t="s">
        <v>8275</v>
      </c>
      <c r="T2042" t="s">
        <v>8305</v>
      </c>
    </row>
    <row r="2043" spans="1:20" ht="42.8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9">
        <f t="shared" si="156"/>
        <v>42684.567442129628</v>
      </c>
      <c r="L2043">
        <v>1476189427</v>
      </c>
      <c r="M2043" s="9">
        <f t="shared" si="157"/>
        <v>42654.525775462964</v>
      </c>
      <c r="N2043" s="13">
        <f t="shared" si="158"/>
        <v>30</v>
      </c>
      <c r="O2043" t="b">
        <v>0</v>
      </c>
      <c r="P2043">
        <v>120</v>
      </c>
      <c r="Q2043" s="8">
        <f t="shared" si="159"/>
        <v>143.97999999999999</v>
      </c>
      <c r="R2043" t="b">
        <v>1</v>
      </c>
      <c r="S2043" t="s">
        <v>8275</v>
      </c>
      <c r="T2043" t="s">
        <v>8305</v>
      </c>
    </row>
    <row r="2044" spans="1:20" ht="42.8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9">
        <f t="shared" si="156"/>
        <v>42391.708032407405</v>
      </c>
      <c r="L2044">
        <v>1448297974</v>
      </c>
      <c r="M2044" s="9">
        <f t="shared" si="157"/>
        <v>42331.708032407405</v>
      </c>
      <c r="N2044" s="13">
        <f t="shared" si="158"/>
        <v>60</v>
      </c>
      <c r="O2044" t="b">
        <v>0</v>
      </c>
      <c r="P2044">
        <v>140</v>
      </c>
      <c r="Q2044" s="8">
        <f t="shared" si="159"/>
        <v>88.24</v>
      </c>
      <c r="R2044" t="b">
        <v>1</v>
      </c>
      <c r="S2044" t="s">
        <v>8275</v>
      </c>
      <c r="T2044" t="s">
        <v>8305</v>
      </c>
    </row>
    <row r="2045" spans="1:20" ht="42.8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9">
        <f t="shared" si="156"/>
        <v>42715.207638888889</v>
      </c>
      <c r="L2045">
        <v>1476764077</v>
      </c>
      <c r="M2045" s="9">
        <f t="shared" si="157"/>
        <v>42661.176817129628</v>
      </c>
      <c r="N2045" s="13">
        <f t="shared" si="158"/>
        <v>54</v>
      </c>
      <c r="O2045" t="b">
        <v>0</v>
      </c>
      <c r="P2045">
        <v>193</v>
      </c>
      <c r="Q2045" s="8">
        <f t="shared" si="159"/>
        <v>36.33</v>
      </c>
      <c r="R2045" t="b">
        <v>1</v>
      </c>
      <c r="S2045" t="s">
        <v>8275</v>
      </c>
      <c r="T2045" t="s">
        <v>8305</v>
      </c>
    </row>
    <row r="2046" spans="1:20" ht="42.8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9">
        <f t="shared" si="156"/>
        <v>42168.684189814812</v>
      </c>
      <c r="L2046">
        <v>1431620714</v>
      </c>
      <c r="M2046" s="9">
        <f t="shared" si="157"/>
        <v>42138.684189814812</v>
      </c>
      <c r="N2046" s="13">
        <f t="shared" si="158"/>
        <v>30</v>
      </c>
      <c r="O2046" t="b">
        <v>0</v>
      </c>
      <c r="P2046">
        <v>180</v>
      </c>
      <c r="Q2046" s="8">
        <f t="shared" si="159"/>
        <v>90.18</v>
      </c>
      <c r="R2046" t="b">
        <v>1</v>
      </c>
      <c r="S2046" t="s">
        <v>8275</v>
      </c>
      <c r="T2046" t="s">
        <v>8305</v>
      </c>
    </row>
    <row r="2047" spans="1:20" ht="42.8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9">
        <f t="shared" si="156"/>
        <v>41099.088506944441</v>
      </c>
      <c r="L2047">
        <v>1339207647</v>
      </c>
      <c r="M2047" s="9">
        <f t="shared" si="157"/>
        <v>41069.088506944441</v>
      </c>
      <c r="N2047" s="13">
        <f t="shared" si="158"/>
        <v>30</v>
      </c>
      <c r="O2047" t="b">
        <v>0</v>
      </c>
      <c r="P2047">
        <v>263</v>
      </c>
      <c r="Q2047" s="8">
        <f t="shared" si="159"/>
        <v>152.62</v>
      </c>
      <c r="R2047" t="b">
        <v>1</v>
      </c>
      <c r="S2047" t="s">
        <v>8275</v>
      </c>
      <c r="T2047" t="s">
        <v>8305</v>
      </c>
    </row>
    <row r="2048" spans="1:20" ht="42.8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9">
        <f t="shared" si="156"/>
        <v>41417.171805555554</v>
      </c>
      <c r="L2048">
        <v>1366690044</v>
      </c>
      <c r="M2048" s="9">
        <f t="shared" si="157"/>
        <v>41387.171805555554</v>
      </c>
      <c r="N2048" s="13">
        <f t="shared" si="158"/>
        <v>30</v>
      </c>
      <c r="O2048" t="b">
        <v>0</v>
      </c>
      <c r="P2048">
        <v>217</v>
      </c>
      <c r="Q2048" s="8">
        <f t="shared" si="159"/>
        <v>55.81</v>
      </c>
      <c r="R2048" t="b">
        <v>1</v>
      </c>
      <c r="S2048" t="s">
        <v>8275</v>
      </c>
      <c r="T2048" t="s">
        <v>8305</v>
      </c>
    </row>
    <row r="2049" spans="1:20" ht="42.8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9">
        <f t="shared" si="156"/>
        <v>42111</v>
      </c>
      <c r="L2049">
        <v>1426714870</v>
      </c>
      <c r="M2049" s="9">
        <f t="shared" si="157"/>
        <v>42081.903587962966</v>
      </c>
      <c r="N2049" s="13">
        <f t="shared" si="158"/>
        <v>29</v>
      </c>
      <c r="O2049" t="b">
        <v>0</v>
      </c>
      <c r="P2049">
        <v>443</v>
      </c>
      <c r="Q2049" s="8">
        <f t="shared" si="159"/>
        <v>227.85</v>
      </c>
      <c r="R2049" t="b">
        <v>1</v>
      </c>
      <c r="S2049" t="s">
        <v>8275</v>
      </c>
      <c r="T2049" t="s">
        <v>8305</v>
      </c>
    </row>
    <row r="2050" spans="1:20" ht="42.8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>
        <f t="shared" ref="F2050:F2113" si="160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9">
        <f t="shared" si="156"/>
        <v>41417.651516203703</v>
      </c>
      <c r="L2050">
        <v>1366731491</v>
      </c>
      <c r="M2050" s="9">
        <f t="shared" si="157"/>
        <v>41387.651516203703</v>
      </c>
      <c r="N2050" s="13">
        <f t="shared" si="158"/>
        <v>30</v>
      </c>
      <c r="O2050" t="b">
        <v>0</v>
      </c>
      <c r="P2050">
        <v>1373</v>
      </c>
      <c r="Q2050" s="8">
        <f t="shared" si="159"/>
        <v>91.83</v>
      </c>
      <c r="R2050" t="b">
        <v>1</v>
      </c>
      <c r="S2050" t="s">
        <v>8275</v>
      </c>
      <c r="T2050" t="s">
        <v>8305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>
        <f t="shared" si="160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9">
        <f t="shared" ref="K2051:K2114" si="161">(((J2051/60)/60)/24)+DATE(1970,1,1)</f>
        <v>41610.957638888889</v>
      </c>
      <c r="L2051">
        <v>1382963963</v>
      </c>
      <c r="M2051" s="9">
        <f t="shared" ref="M2051:M2114" si="162">(((L2051/60)/60)/24)+DATE(1970,1,1)</f>
        <v>41575.527349537035</v>
      </c>
      <c r="N2051" s="13">
        <f t="shared" ref="N2051:N2114" si="163">ROUND(K2051-M2051,0)</f>
        <v>35</v>
      </c>
      <c r="O2051" t="b">
        <v>0</v>
      </c>
      <c r="P2051">
        <v>742</v>
      </c>
      <c r="Q2051" s="8">
        <f t="shared" ref="Q2051:Q2114" si="164">IFERROR(ROUND(E2051/P2051,2),0)</f>
        <v>80.989999999999995</v>
      </c>
      <c r="R2051" t="b">
        <v>1</v>
      </c>
      <c r="S2051" t="s">
        <v>8275</v>
      </c>
      <c r="T2051" t="s">
        <v>8305</v>
      </c>
    </row>
    <row r="2052" spans="1:20" ht="42.8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9">
        <f t="shared" si="161"/>
        <v>42155.071504629625</v>
      </c>
      <c r="L2052">
        <v>1429580578</v>
      </c>
      <c r="M2052" s="9">
        <f t="shared" si="162"/>
        <v>42115.071504629625</v>
      </c>
      <c r="N2052" s="13">
        <f t="shared" si="163"/>
        <v>40</v>
      </c>
      <c r="O2052" t="b">
        <v>0</v>
      </c>
      <c r="P2052">
        <v>170</v>
      </c>
      <c r="Q2052" s="8">
        <f t="shared" si="164"/>
        <v>278.39</v>
      </c>
      <c r="R2052" t="b">
        <v>1</v>
      </c>
      <c r="S2052" t="s">
        <v>8275</v>
      </c>
      <c r="T2052" t="s">
        <v>8305</v>
      </c>
    </row>
    <row r="2053" spans="1:20" ht="42.8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9">
        <f t="shared" si="161"/>
        <v>41634.022418981483</v>
      </c>
      <c r="L2053">
        <v>1385425937</v>
      </c>
      <c r="M2053" s="9">
        <f t="shared" si="162"/>
        <v>41604.022418981483</v>
      </c>
      <c r="N2053" s="13">
        <f t="shared" si="163"/>
        <v>30</v>
      </c>
      <c r="O2053" t="b">
        <v>0</v>
      </c>
      <c r="P2053">
        <v>242</v>
      </c>
      <c r="Q2053" s="8">
        <f t="shared" si="164"/>
        <v>43.1</v>
      </c>
      <c r="R2053" t="b">
        <v>1</v>
      </c>
      <c r="S2053" t="s">
        <v>8275</v>
      </c>
      <c r="T2053" t="s">
        <v>8305</v>
      </c>
    </row>
    <row r="2054" spans="1:20" ht="42.8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9">
        <f t="shared" si="161"/>
        <v>42420.08394675926</v>
      </c>
      <c r="L2054">
        <v>1452045653</v>
      </c>
      <c r="M2054" s="9">
        <f t="shared" si="162"/>
        <v>42375.08394675926</v>
      </c>
      <c r="N2054" s="13">
        <f t="shared" si="163"/>
        <v>45</v>
      </c>
      <c r="O2054" t="b">
        <v>0</v>
      </c>
      <c r="P2054">
        <v>541</v>
      </c>
      <c r="Q2054" s="8">
        <f t="shared" si="164"/>
        <v>326.29000000000002</v>
      </c>
      <c r="R2054" t="b">
        <v>1</v>
      </c>
      <c r="S2054" t="s">
        <v>8275</v>
      </c>
      <c r="T2054" t="s">
        <v>8305</v>
      </c>
    </row>
    <row r="2055" spans="1:20" ht="42.8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9">
        <f t="shared" si="161"/>
        <v>42333.659155092595</v>
      </c>
      <c r="L2055">
        <v>1445870951</v>
      </c>
      <c r="M2055" s="9">
        <f t="shared" si="162"/>
        <v>42303.617488425924</v>
      </c>
      <c r="N2055" s="13">
        <f t="shared" si="163"/>
        <v>30</v>
      </c>
      <c r="O2055" t="b">
        <v>0</v>
      </c>
      <c r="P2055">
        <v>121</v>
      </c>
      <c r="Q2055" s="8">
        <f t="shared" si="164"/>
        <v>41.74</v>
      </c>
      <c r="R2055" t="b">
        <v>1</v>
      </c>
      <c r="S2055" t="s">
        <v>8275</v>
      </c>
      <c r="T2055" t="s">
        <v>8305</v>
      </c>
    </row>
    <row r="2056" spans="1:20" ht="42.8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9">
        <f t="shared" si="161"/>
        <v>41761.520949074074</v>
      </c>
      <c r="L2056">
        <v>1396441810</v>
      </c>
      <c r="M2056" s="9">
        <f t="shared" si="162"/>
        <v>41731.520949074074</v>
      </c>
      <c r="N2056" s="13">
        <f t="shared" si="163"/>
        <v>30</v>
      </c>
      <c r="O2056" t="b">
        <v>0</v>
      </c>
      <c r="P2056">
        <v>621</v>
      </c>
      <c r="Q2056" s="8">
        <f t="shared" si="164"/>
        <v>64.02</v>
      </c>
      <c r="R2056" t="b">
        <v>1</v>
      </c>
      <c r="S2056" t="s">
        <v>8275</v>
      </c>
      <c r="T2056" t="s">
        <v>8305</v>
      </c>
    </row>
    <row r="2057" spans="1:20" ht="42.8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9">
        <f t="shared" si="161"/>
        <v>41976.166666666672</v>
      </c>
      <c r="L2057">
        <v>1415031043</v>
      </c>
      <c r="M2057" s="9">
        <f t="shared" si="162"/>
        <v>41946.674108796295</v>
      </c>
      <c r="N2057" s="13">
        <f t="shared" si="163"/>
        <v>29</v>
      </c>
      <c r="O2057" t="b">
        <v>0</v>
      </c>
      <c r="P2057">
        <v>101</v>
      </c>
      <c r="Q2057" s="8">
        <f t="shared" si="164"/>
        <v>99.46</v>
      </c>
      <c r="R2057" t="b">
        <v>1</v>
      </c>
      <c r="S2057" t="s">
        <v>8275</v>
      </c>
      <c r="T2057" t="s">
        <v>8305</v>
      </c>
    </row>
    <row r="2058" spans="1:20" ht="42.8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9">
        <f t="shared" si="161"/>
        <v>41381.76090277778</v>
      </c>
      <c r="L2058">
        <v>1363630542</v>
      </c>
      <c r="M2058" s="9">
        <f t="shared" si="162"/>
        <v>41351.76090277778</v>
      </c>
      <c r="N2058" s="13">
        <f t="shared" si="163"/>
        <v>30</v>
      </c>
      <c r="O2058" t="b">
        <v>0</v>
      </c>
      <c r="P2058">
        <v>554</v>
      </c>
      <c r="Q2058" s="8">
        <f t="shared" si="164"/>
        <v>138.49</v>
      </c>
      <c r="R2058" t="b">
        <v>1</v>
      </c>
      <c r="S2058" t="s">
        <v>8275</v>
      </c>
      <c r="T2058" t="s">
        <v>8305</v>
      </c>
    </row>
    <row r="2059" spans="1:20" ht="57.1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9">
        <f t="shared" si="161"/>
        <v>42426.494583333333</v>
      </c>
      <c r="L2059">
        <v>1453895532</v>
      </c>
      <c r="M2059" s="9">
        <f t="shared" si="162"/>
        <v>42396.494583333333</v>
      </c>
      <c r="N2059" s="13">
        <f t="shared" si="163"/>
        <v>30</v>
      </c>
      <c r="O2059" t="b">
        <v>0</v>
      </c>
      <c r="P2059">
        <v>666</v>
      </c>
      <c r="Q2059" s="8">
        <f t="shared" si="164"/>
        <v>45.55</v>
      </c>
      <c r="R2059" t="b">
        <v>1</v>
      </c>
      <c r="S2059" t="s">
        <v>8275</v>
      </c>
      <c r="T2059" t="s">
        <v>8305</v>
      </c>
    </row>
    <row r="2060" spans="1:20" ht="28.55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9">
        <f t="shared" si="161"/>
        <v>42065.833333333328</v>
      </c>
      <c r="L2060">
        <v>1421916830</v>
      </c>
      <c r="M2060" s="9">
        <f t="shared" si="162"/>
        <v>42026.370717592596</v>
      </c>
      <c r="N2060" s="13">
        <f t="shared" si="163"/>
        <v>39</v>
      </c>
      <c r="O2060" t="b">
        <v>0</v>
      </c>
      <c r="P2060">
        <v>410</v>
      </c>
      <c r="Q2060" s="8">
        <f t="shared" si="164"/>
        <v>10.51</v>
      </c>
      <c r="R2060" t="b">
        <v>1</v>
      </c>
      <c r="S2060" t="s">
        <v>8275</v>
      </c>
      <c r="T2060" t="s">
        <v>8305</v>
      </c>
    </row>
    <row r="2061" spans="1:20" ht="42.8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9">
        <f t="shared" si="161"/>
        <v>42400.915972222225</v>
      </c>
      <c r="L2061">
        <v>1450880854</v>
      </c>
      <c r="M2061" s="9">
        <f t="shared" si="162"/>
        <v>42361.602476851855</v>
      </c>
      <c r="N2061" s="13">
        <f t="shared" si="163"/>
        <v>39</v>
      </c>
      <c r="O2061" t="b">
        <v>0</v>
      </c>
      <c r="P2061">
        <v>375</v>
      </c>
      <c r="Q2061" s="8">
        <f t="shared" si="164"/>
        <v>114.77</v>
      </c>
      <c r="R2061" t="b">
        <v>1</v>
      </c>
      <c r="S2061" t="s">
        <v>8275</v>
      </c>
      <c r="T2061" t="s">
        <v>8305</v>
      </c>
    </row>
    <row r="2062" spans="1:20" ht="42.8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9">
        <f t="shared" si="161"/>
        <v>41843.642939814818</v>
      </c>
      <c r="L2062">
        <v>1400945150</v>
      </c>
      <c r="M2062" s="9">
        <f t="shared" si="162"/>
        <v>41783.642939814818</v>
      </c>
      <c r="N2062" s="13">
        <f t="shared" si="163"/>
        <v>60</v>
      </c>
      <c r="O2062" t="b">
        <v>0</v>
      </c>
      <c r="P2062">
        <v>1364</v>
      </c>
      <c r="Q2062" s="8">
        <f t="shared" si="164"/>
        <v>36</v>
      </c>
      <c r="R2062" t="b">
        <v>1</v>
      </c>
      <c r="S2062" t="s">
        <v>8275</v>
      </c>
      <c r="T2062" t="s">
        <v>8305</v>
      </c>
    </row>
    <row r="2063" spans="1:20" ht="42.8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9">
        <f t="shared" si="161"/>
        <v>42735.764513888891</v>
      </c>
      <c r="L2063">
        <v>1480616454</v>
      </c>
      <c r="M2063" s="9">
        <f t="shared" si="162"/>
        <v>42705.764513888891</v>
      </c>
      <c r="N2063" s="13">
        <f t="shared" si="163"/>
        <v>30</v>
      </c>
      <c r="O2063" t="b">
        <v>0</v>
      </c>
      <c r="P2063">
        <v>35</v>
      </c>
      <c r="Q2063" s="8">
        <f t="shared" si="164"/>
        <v>154.16999999999999</v>
      </c>
      <c r="R2063" t="b">
        <v>1</v>
      </c>
      <c r="S2063" t="s">
        <v>8275</v>
      </c>
      <c r="T2063" t="s">
        <v>8305</v>
      </c>
    </row>
    <row r="2064" spans="1:20" ht="42.8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9">
        <f t="shared" si="161"/>
        <v>42453.341412037036</v>
      </c>
      <c r="L2064">
        <v>1456218698</v>
      </c>
      <c r="M2064" s="9">
        <f t="shared" si="162"/>
        <v>42423.3830787037</v>
      </c>
      <c r="N2064" s="13">
        <f t="shared" si="163"/>
        <v>30</v>
      </c>
      <c r="O2064" t="b">
        <v>0</v>
      </c>
      <c r="P2064">
        <v>203</v>
      </c>
      <c r="Q2064" s="8">
        <f t="shared" si="164"/>
        <v>566.39</v>
      </c>
      <c r="R2064" t="b">
        <v>1</v>
      </c>
      <c r="S2064" t="s">
        <v>8275</v>
      </c>
      <c r="T2064" t="s">
        <v>8305</v>
      </c>
    </row>
    <row r="2065" spans="1:20" ht="28.5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9">
        <f t="shared" si="161"/>
        <v>42505.73265046296</v>
      </c>
      <c r="L2065">
        <v>1460482501</v>
      </c>
      <c r="M2065" s="9">
        <f t="shared" si="162"/>
        <v>42472.73265046296</v>
      </c>
      <c r="N2065" s="13">
        <f t="shared" si="163"/>
        <v>33</v>
      </c>
      <c r="O2065" t="b">
        <v>0</v>
      </c>
      <c r="P2065">
        <v>49</v>
      </c>
      <c r="Q2065" s="8">
        <f t="shared" si="164"/>
        <v>120.86</v>
      </c>
      <c r="R2065" t="b">
        <v>1</v>
      </c>
      <c r="S2065" t="s">
        <v>8275</v>
      </c>
      <c r="T2065" t="s">
        <v>8305</v>
      </c>
    </row>
    <row r="2066" spans="1:20" ht="42.8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9">
        <f t="shared" si="161"/>
        <v>41425.5</v>
      </c>
      <c r="L2066">
        <v>1366879523</v>
      </c>
      <c r="M2066" s="9">
        <f t="shared" si="162"/>
        <v>41389.364849537036</v>
      </c>
      <c r="N2066" s="13">
        <f t="shared" si="163"/>
        <v>36</v>
      </c>
      <c r="O2066" t="b">
        <v>0</v>
      </c>
      <c r="P2066">
        <v>5812</v>
      </c>
      <c r="Q2066" s="8">
        <f t="shared" si="164"/>
        <v>86.16</v>
      </c>
      <c r="R2066" t="b">
        <v>1</v>
      </c>
      <c r="S2066" t="s">
        <v>8275</v>
      </c>
      <c r="T2066" t="s">
        <v>8305</v>
      </c>
    </row>
    <row r="2067" spans="1:20" ht="42.8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9">
        <f t="shared" si="161"/>
        <v>41633.333668981482</v>
      </c>
      <c r="L2067">
        <v>1385366429</v>
      </c>
      <c r="M2067" s="9">
        <f t="shared" si="162"/>
        <v>41603.333668981482</v>
      </c>
      <c r="N2067" s="13">
        <f t="shared" si="163"/>
        <v>30</v>
      </c>
      <c r="O2067" t="b">
        <v>0</v>
      </c>
      <c r="P2067">
        <v>1556</v>
      </c>
      <c r="Q2067" s="8">
        <f t="shared" si="164"/>
        <v>51.21</v>
      </c>
      <c r="R2067" t="b">
        <v>1</v>
      </c>
      <c r="S2067" t="s">
        <v>8275</v>
      </c>
      <c r="T2067" t="s">
        <v>8305</v>
      </c>
    </row>
    <row r="2068" spans="1:20" ht="42.8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9">
        <f t="shared" si="161"/>
        <v>41874.771793981483</v>
      </c>
      <c r="L2068">
        <v>1406226683</v>
      </c>
      <c r="M2068" s="9">
        <f t="shared" si="162"/>
        <v>41844.771793981483</v>
      </c>
      <c r="N2068" s="13">
        <f t="shared" si="163"/>
        <v>30</v>
      </c>
      <c r="O2068" t="b">
        <v>0</v>
      </c>
      <c r="P2068">
        <v>65</v>
      </c>
      <c r="Q2068" s="8">
        <f t="shared" si="164"/>
        <v>67.260000000000005</v>
      </c>
      <c r="R2068" t="b">
        <v>1</v>
      </c>
      <c r="S2068" t="s">
        <v>8275</v>
      </c>
      <c r="T2068" t="s">
        <v>8305</v>
      </c>
    </row>
    <row r="2069" spans="1:20" ht="42.8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9">
        <f t="shared" si="161"/>
        <v>42148.853888888887</v>
      </c>
      <c r="L2069">
        <v>1429648176</v>
      </c>
      <c r="M2069" s="9">
        <f t="shared" si="162"/>
        <v>42115.853888888887</v>
      </c>
      <c r="N2069" s="13">
        <f t="shared" si="163"/>
        <v>33</v>
      </c>
      <c r="O2069" t="b">
        <v>0</v>
      </c>
      <c r="P2069">
        <v>10</v>
      </c>
      <c r="Q2069" s="8">
        <f t="shared" si="164"/>
        <v>62.8</v>
      </c>
      <c r="R2069" t="b">
        <v>1</v>
      </c>
      <c r="S2069" t="s">
        <v>8275</v>
      </c>
      <c r="T2069" t="s">
        <v>8305</v>
      </c>
    </row>
    <row r="2070" spans="1:20" ht="42.8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9">
        <f t="shared" si="161"/>
        <v>42663.841608796298</v>
      </c>
      <c r="L2070">
        <v>1474402315</v>
      </c>
      <c r="M2070" s="9">
        <f t="shared" si="162"/>
        <v>42633.841608796298</v>
      </c>
      <c r="N2070" s="13">
        <f t="shared" si="163"/>
        <v>30</v>
      </c>
      <c r="O2070" t="b">
        <v>0</v>
      </c>
      <c r="P2070">
        <v>76</v>
      </c>
      <c r="Q2070" s="8">
        <f t="shared" si="164"/>
        <v>346.13</v>
      </c>
      <c r="R2070" t="b">
        <v>1</v>
      </c>
      <c r="S2070" t="s">
        <v>8275</v>
      </c>
      <c r="T2070" t="s">
        <v>8305</v>
      </c>
    </row>
    <row r="2071" spans="1:20" ht="57.1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9">
        <f t="shared" si="161"/>
        <v>42371.972118055557</v>
      </c>
      <c r="L2071">
        <v>1449098391</v>
      </c>
      <c r="M2071" s="9">
        <f t="shared" si="162"/>
        <v>42340.972118055557</v>
      </c>
      <c r="N2071" s="13">
        <f t="shared" si="163"/>
        <v>31</v>
      </c>
      <c r="O2071" t="b">
        <v>0</v>
      </c>
      <c r="P2071">
        <v>263</v>
      </c>
      <c r="Q2071" s="8">
        <f t="shared" si="164"/>
        <v>244.12</v>
      </c>
      <c r="R2071" t="b">
        <v>1</v>
      </c>
      <c r="S2071" t="s">
        <v>8275</v>
      </c>
      <c r="T2071" t="s">
        <v>8305</v>
      </c>
    </row>
    <row r="2072" spans="1:20" ht="42.8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9">
        <f t="shared" si="161"/>
        <v>42549.6565162037</v>
      </c>
      <c r="L2072">
        <v>1464536723</v>
      </c>
      <c r="M2072" s="9">
        <f t="shared" si="162"/>
        <v>42519.6565162037</v>
      </c>
      <c r="N2072" s="13">
        <f t="shared" si="163"/>
        <v>30</v>
      </c>
      <c r="O2072" t="b">
        <v>0</v>
      </c>
      <c r="P2072">
        <v>1530</v>
      </c>
      <c r="Q2072" s="8">
        <f t="shared" si="164"/>
        <v>259.25</v>
      </c>
      <c r="R2072" t="b">
        <v>1</v>
      </c>
      <c r="S2072" t="s">
        <v>8275</v>
      </c>
      <c r="T2072" t="s">
        <v>8305</v>
      </c>
    </row>
    <row r="2073" spans="1:20" ht="42.8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9">
        <f t="shared" si="161"/>
        <v>42645.278749999998</v>
      </c>
      <c r="L2073">
        <v>1471502484</v>
      </c>
      <c r="M2073" s="9">
        <f t="shared" si="162"/>
        <v>42600.278749999998</v>
      </c>
      <c r="N2073" s="13">
        <f t="shared" si="163"/>
        <v>45</v>
      </c>
      <c r="O2073" t="b">
        <v>0</v>
      </c>
      <c r="P2073">
        <v>278</v>
      </c>
      <c r="Q2073" s="8">
        <f t="shared" si="164"/>
        <v>201.96</v>
      </c>
      <c r="R2073" t="b">
        <v>1</v>
      </c>
      <c r="S2073" t="s">
        <v>8275</v>
      </c>
      <c r="T2073" t="s">
        <v>8305</v>
      </c>
    </row>
    <row r="2074" spans="1:20" ht="57.1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9">
        <f t="shared" si="161"/>
        <v>42497.581388888888</v>
      </c>
      <c r="L2074">
        <v>1460037432</v>
      </c>
      <c r="M2074" s="9">
        <f t="shared" si="162"/>
        <v>42467.581388888888</v>
      </c>
      <c r="N2074" s="13">
        <f t="shared" si="163"/>
        <v>30</v>
      </c>
      <c r="O2074" t="b">
        <v>0</v>
      </c>
      <c r="P2074">
        <v>350</v>
      </c>
      <c r="Q2074" s="8">
        <f t="shared" si="164"/>
        <v>226.21</v>
      </c>
      <c r="R2074" t="b">
        <v>1</v>
      </c>
      <c r="S2074" t="s">
        <v>8275</v>
      </c>
      <c r="T2074" t="s">
        <v>8305</v>
      </c>
    </row>
    <row r="2075" spans="1:20" ht="42.8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9">
        <f t="shared" si="161"/>
        <v>42132.668032407411</v>
      </c>
      <c r="L2075">
        <v>1427212918</v>
      </c>
      <c r="M2075" s="9">
        <f t="shared" si="162"/>
        <v>42087.668032407411</v>
      </c>
      <c r="N2075" s="13">
        <f t="shared" si="163"/>
        <v>45</v>
      </c>
      <c r="O2075" t="b">
        <v>0</v>
      </c>
      <c r="P2075">
        <v>470</v>
      </c>
      <c r="Q2075" s="8">
        <f t="shared" si="164"/>
        <v>324.69</v>
      </c>
      <c r="R2075" t="b">
        <v>1</v>
      </c>
      <c r="S2075" t="s">
        <v>8275</v>
      </c>
      <c r="T2075" t="s">
        <v>8305</v>
      </c>
    </row>
    <row r="2076" spans="1:20" ht="28.55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9">
        <f t="shared" si="161"/>
        <v>42496.826180555552</v>
      </c>
      <c r="L2076">
        <v>1459972182</v>
      </c>
      <c r="M2076" s="9">
        <f t="shared" si="162"/>
        <v>42466.826180555552</v>
      </c>
      <c r="N2076" s="13">
        <f t="shared" si="163"/>
        <v>30</v>
      </c>
      <c r="O2076" t="b">
        <v>0</v>
      </c>
      <c r="P2076">
        <v>3</v>
      </c>
      <c r="Q2076" s="8">
        <f t="shared" si="164"/>
        <v>205</v>
      </c>
      <c r="R2076" t="b">
        <v>1</v>
      </c>
      <c r="S2076" t="s">
        <v>8275</v>
      </c>
      <c r="T2076" t="s">
        <v>8305</v>
      </c>
    </row>
    <row r="2077" spans="1:20" ht="42.8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9">
        <f t="shared" si="161"/>
        <v>41480.681574074071</v>
      </c>
      <c r="L2077">
        <v>1372177288</v>
      </c>
      <c r="M2077" s="9">
        <f t="shared" si="162"/>
        <v>41450.681574074071</v>
      </c>
      <c r="N2077" s="13">
        <f t="shared" si="163"/>
        <v>30</v>
      </c>
      <c r="O2077" t="b">
        <v>0</v>
      </c>
      <c r="P2077">
        <v>8200</v>
      </c>
      <c r="Q2077" s="8">
        <f t="shared" si="164"/>
        <v>20.47</v>
      </c>
      <c r="R2077" t="b">
        <v>1</v>
      </c>
      <c r="S2077" t="s">
        <v>8275</v>
      </c>
      <c r="T2077" t="s">
        <v>8305</v>
      </c>
    </row>
    <row r="2078" spans="1:20" ht="28.55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9">
        <f t="shared" si="161"/>
        <v>41843.880659722221</v>
      </c>
      <c r="L2078">
        <v>1402693689</v>
      </c>
      <c r="M2078" s="9">
        <f t="shared" si="162"/>
        <v>41803.880659722221</v>
      </c>
      <c r="N2078" s="13">
        <f t="shared" si="163"/>
        <v>40</v>
      </c>
      <c r="O2078" t="b">
        <v>0</v>
      </c>
      <c r="P2078">
        <v>8359</v>
      </c>
      <c r="Q2078" s="8">
        <f t="shared" si="164"/>
        <v>116.35</v>
      </c>
      <c r="R2078" t="b">
        <v>1</v>
      </c>
      <c r="S2078" t="s">
        <v>8275</v>
      </c>
      <c r="T2078" t="s">
        <v>8305</v>
      </c>
    </row>
    <row r="2079" spans="1:20" ht="42.8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9">
        <f t="shared" si="161"/>
        <v>42160.875</v>
      </c>
      <c r="L2079">
        <v>1428541276</v>
      </c>
      <c r="M2079" s="9">
        <f t="shared" si="162"/>
        <v>42103.042546296296</v>
      </c>
      <c r="N2079" s="13">
        <f t="shared" si="163"/>
        <v>58</v>
      </c>
      <c r="O2079" t="b">
        <v>0</v>
      </c>
      <c r="P2079">
        <v>188</v>
      </c>
      <c r="Q2079" s="8">
        <f t="shared" si="164"/>
        <v>307.2</v>
      </c>
      <c r="R2079" t="b">
        <v>1</v>
      </c>
      <c r="S2079" t="s">
        <v>8275</v>
      </c>
      <c r="T2079" t="s">
        <v>8305</v>
      </c>
    </row>
    <row r="2080" spans="1:20" ht="42.8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9">
        <f t="shared" si="161"/>
        <v>42722.771493055552</v>
      </c>
      <c r="L2080">
        <v>1479493857</v>
      </c>
      <c r="M2080" s="9">
        <f t="shared" si="162"/>
        <v>42692.771493055552</v>
      </c>
      <c r="N2080" s="13">
        <f t="shared" si="163"/>
        <v>30</v>
      </c>
      <c r="O2080" t="b">
        <v>0</v>
      </c>
      <c r="P2080">
        <v>48</v>
      </c>
      <c r="Q2080" s="8">
        <f t="shared" si="164"/>
        <v>546.69000000000005</v>
      </c>
      <c r="R2080" t="b">
        <v>1</v>
      </c>
      <c r="S2080" t="s">
        <v>8275</v>
      </c>
      <c r="T2080" t="s">
        <v>8305</v>
      </c>
    </row>
    <row r="2081" spans="1:20" ht="57.1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9">
        <f t="shared" si="161"/>
        <v>42180.791666666672</v>
      </c>
      <c r="L2081">
        <v>1432659793</v>
      </c>
      <c r="M2081" s="9">
        <f t="shared" si="162"/>
        <v>42150.71056712963</v>
      </c>
      <c r="N2081" s="13">
        <f t="shared" si="163"/>
        <v>30</v>
      </c>
      <c r="O2081" t="b">
        <v>0</v>
      </c>
      <c r="P2081">
        <v>607</v>
      </c>
      <c r="Q2081" s="8">
        <f t="shared" si="164"/>
        <v>47.47</v>
      </c>
      <c r="R2081" t="b">
        <v>1</v>
      </c>
      <c r="S2081" t="s">
        <v>8275</v>
      </c>
      <c r="T2081" t="s">
        <v>8305</v>
      </c>
    </row>
    <row r="2082" spans="1:20" ht="42.8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9">
        <f t="shared" si="161"/>
        <v>42319.998842592591</v>
      </c>
      <c r="L2082">
        <v>1444690700</v>
      </c>
      <c r="M2082" s="9">
        <f t="shared" si="162"/>
        <v>42289.957175925927</v>
      </c>
      <c r="N2082" s="13">
        <f t="shared" si="163"/>
        <v>30</v>
      </c>
      <c r="O2082" t="b">
        <v>0</v>
      </c>
      <c r="P2082">
        <v>50</v>
      </c>
      <c r="Q2082" s="8">
        <f t="shared" si="164"/>
        <v>101.56</v>
      </c>
      <c r="R2082" t="b">
        <v>1</v>
      </c>
      <c r="S2082" t="s">
        <v>8275</v>
      </c>
      <c r="T2082" t="s">
        <v>8305</v>
      </c>
    </row>
    <row r="2083" spans="1:20" ht="42.8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9">
        <f t="shared" si="161"/>
        <v>41045.207638888889</v>
      </c>
      <c r="L2083">
        <v>1333597555</v>
      </c>
      <c r="M2083" s="9">
        <f t="shared" si="162"/>
        <v>41004.156886574077</v>
      </c>
      <c r="N2083" s="13">
        <f t="shared" si="163"/>
        <v>41</v>
      </c>
      <c r="O2083" t="b">
        <v>0</v>
      </c>
      <c r="P2083">
        <v>55</v>
      </c>
      <c r="Q2083" s="8">
        <f t="shared" si="164"/>
        <v>72.91</v>
      </c>
      <c r="R2083" t="b">
        <v>1</v>
      </c>
      <c r="S2083" t="s">
        <v>8281</v>
      </c>
      <c r="T2083" t="s">
        <v>8285</v>
      </c>
    </row>
    <row r="2084" spans="1:20" ht="42.8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9">
        <f t="shared" si="161"/>
        <v>40871.161990740737</v>
      </c>
      <c r="L2084">
        <v>1316919196</v>
      </c>
      <c r="M2084" s="9">
        <f t="shared" si="162"/>
        <v>40811.120324074072</v>
      </c>
      <c r="N2084" s="13">
        <f t="shared" si="163"/>
        <v>60</v>
      </c>
      <c r="O2084" t="b">
        <v>0</v>
      </c>
      <c r="P2084">
        <v>38</v>
      </c>
      <c r="Q2084" s="8">
        <f t="shared" si="164"/>
        <v>43.71</v>
      </c>
      <c r="R2084" t="b">
        <v>1</v>
      </c>
      <c r="S2084" t="s">
        <v>8281</v>
      </c>
      <c r="T2084" t="s">
        <v>8285</v>
      </c>
    </row>
    <row r="2085" spans="1:20" ht="42.8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9">
        <f t="shared" si="161"/>
        <v>41064.72216435185</v>
      </c>
      <c r="L2085">
        <v>1336238395</v>
      </c>
      <c r="M2085" s="9">
        <f t="shared" si="162"/>
        <v>41034.72216435185</v>
      </c>
      <c r="N2085" s="13">
        <f t="shared" si="163"/>
        <v>30</v>
      </c>
      <c r="O2085" t="b">
        <v>0</v>
      </c>
      <c r="P2085">
        <v>25</v>
      </c>
      <c r="Q2085" s="8">
        <f t="shared" si="164"/>
        <v>34</v>
      </c>
      <c r="R2085" t="b">
        <v>1</v>
      </c>
      <c r="S2085" t="s">
        <v>8281</v>
      </c>
      <c r="T2085" t="s">
        <v>8285</v>
      </c>
    </row>
    <row r="2086" spans="1:20" ht="42.8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9">
        <f t="shared" si="161"/>
        <v>41763.290972222225</v>
      </c>
      <c r="L2086">
        <v>1396468782</v>
      </c>
      <c r="M2086" s="9">
        <f t="shared" si="162"/>
        <v>41731.833124999997</v>
      </c>
      <c r="N2086" s="13">
        <f t="shared" si="163"/>
        <v>31</v>
      </c>
      <c r="O2086" t="b">
        <v>0</v>
      </c>
      <c r="P2086">
        <v>46</v>
      </c>
      <c r="Q2086" s="8">
        <f t="shared" si="164"/>
        <v>70.650000000000006</v>
      </c>
      <c r="R2086" t="b">
        <v>1</v>
      </c>
      <c r="S2086" t="s">
        <v>8281</v>
      </c>
      <c r="T2086" t="s">
        <v>8285</v>
      </c>
    </row>
    <row r="2087" spans="1:20" ht="57.1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9">
        <f t="shared" si="161"/>
        <v>41105.835497685184</v>
      </c>
      <c r="L2087">
        <v>1339790587</v>
      </c>
      <c r="M2087" s="9">
        <f t="shared" si="162"/>
        <v>41075.835497685184</v>
      </c>
      <c r="N2087" s="13">
        <f t="shared" si="163"/>
        <v>30</v>
      </c>
      <c r="O2087" t="b">
        <v>0</v>
      </c>
      <c r="P2087">
        <v>83</v>
      </c>
      <c r="Q2087" s="8">
        <f t="shared" si="164"/>
        <v>89.3</v>
      </c>
      <c r="R2087" t="b">
        <v>1</v>
      </c>
      <c r="S2087" t="s">
        <v>8281</v>
      </c>
      <c r="T2087" t="s">
        <v>8285</v>
      </c>
    </row>
    <row r="2088" spans="1:20" ht="42.8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9">
        <f t="shared" si="161"/>
        <v>40891.207638888889</v>
      </c>
      <c r="L2088">
        <v>1321200332</v>
      </c>
      <c r="M2088" s="9">
        <f t="shared" si="162"/>
        <v>40860.67050925926</v>
      </c>
      <c r="N2088" s="13">
        <f t="shared" si="163"/>
        <v>31</v>
      </c>
      <c r="O2088" t="b">
        <v>0</v>
      </c>
      <c r="P2088">
        <v>35</v>
      </c>
      <c r="Q2088" s="8">
        <f t="shared" si="164"/>
        <v>115.09</v>
      </c>
      <c r="R2088" t="b">
        <v>1</v>
      </c>
      <c r="S2088" t="s">
        <v>8281</v>
      </c>
      <c r="T2088" t="s">
        <v>8285</v>
      </c>
    </row>
    <row r="2089" spans="1:20" ht="57.1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9">
        <f t="shared" si="161"/>
        <v>40794.204375000001</v>
      </c>
      <c r="L2089">
        <v>1312865658</v>
      </c>
      <c r="M2089" s="9">
        <f t="shared" si="162"/>
        <v>40764.204375000001</v>
      </c>
      <c r="N2089" s="13">
        <f t="shared" si="163"/>
        <v>30</v>
      </c>
      <c r="O2089" t="b">
        <v>0</v>
      </c>
      <c r="P2089">
        <v>25</v>
      </c>
      <c r="Q2089" s="8">
        <f t="shared" si="164"/>
        <v>62.12</v>
      </c>
      <c r="R2089" t="b">
        <v>1</v>
      </c>
      <c r="S2089" t="s">
        <v>8281</v>
      </c>
      <c r="T2089" t="s">
        <v>8285</v>
      </c>
    </row>
    <row r="2090" spans="1:20" ht="42.8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9">
        <f t="shared" si="161"/>
        <v>40432.165972222225</v>
      </c>
      <c r="L2090">
        <v>1281028152</v>
      </c>
      <c r="M2090" s="9">
        <f t="shared" si="162"/>
        <v>40395.714722222219</v>
      </c>
      <c r="N2090" s="13">
        <f t="shared" si="163"/>
        <v>36</v>
      </c>
      <c r="O2090" t="b">
        <v>0</v>
      </c>
      <c r="P2090">
        <v>75</v>
      </c>
      <c r="Q2090" s="8">
        <f t="shared" si="164"/>
        <v>46.2</v>
      </c>
      <c r="R2090" t="b">
        <v>1</v>
      </c>
      <c r="S2090" t="s">
        <v>8281</v>
      </c>
      <c r="T2090" t="s">
        <v>8285</v>
      </c>
    </row>
    <row r="2091" spans="1:20" ht="28.55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9">
        <f t="shared" si="161"/>
        <v>41488.076319444444</v>
      </c>
      <c r="L2091">
        <v>1372384194</v>
      </c>
      <c r="M2091" s="9">
        <f t="shared" si="162"/>
        <v>41453.076319444444</v>
      </c>
      <c r="N2091" s="13">
        <f t="shared" si="163"/>
        <v>35</v>
      </c>
      <c r="O2091" t="b">
        <v>0</v>
      </c>
      <c r="P2091">
        <v>62</v>
      </c>
      <c r="Q2091" s="8">
        <f t="shared" si="164"/>
        <v>48.55</v>
      </c>
      <c r="R2091" t="b">
        <v>1</v>
      </c>
      <c r="S2091" t="s">
        <v>8281</v>
      </c>
      <c r="T2091" t="s">
        <v>8285</v>
      </c>
    </row>
    <row r="2092" spans="1:20" ht="42.8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9">
        <f t="shared" si="161"/>
        <v>41329.381423611114</v>
      </c>
      <c r="L2092">
        <v>1359104955</v>
      </c>
      <c r="M2092" s="9">
        <f t="shared" si="162"/>
        <v>41299.381423611114</v>
      </c>
      <c r="N2092" s="13">
        <f t="shared" si="163"/>
        <v>30</v>
      </c>
      <c r="O2092" t="b">
        <v>0</v>
      </c>
      <c r="P2092">
        <v>160</v>
      </c>
      <c r="Q2092" s="8">
        <f t="shared" si="164"/>
        <v>57.52</v>
      </c>
      <c r="R2092" t="b">
        <v>1</v>
      </c>
      <c r="S2092" t="s">
        <v>8281</v>
      </c>
      <c r="T2092" t="s">
        <v>8285</v>
      </c>
    </row>
    <row r="2093" spans="1:20" ht="57.1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9">
        <f t="shared" si="161"/>
        <v>40603.833333333336</v>
      </c>
      <c r="L2093">
        <v>1294818278</v>
      </c>
      <c r="M2093" s="9">
        <f t="shared" si="162"/>
        <v>40555.322662037033</v>
      </c>
      <c r="N2093" s="13">
        <f t="shared" si="163"/>
        <v>49</v>
      </c>
      <c r="O2093" t="b">
        <v>0</v>
      </c>
      <c r="P2093">
        <v>246</v>
      </c>
      <c r="Q2093" s="8">
        <f t="shared" si="164"/>
        <v>88.15</v>
      </c>
      <c r="R2093" t="b">
        <v>1</v>
      </c>
      <c r="S2093" t="s">
        <v>8281</v>
      </c>
      <c r="T2093" t="s">
        <v>8285</v>
      </c>
    </row>
    <row r="2094" spans="1:20" ht="42.8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9">
        <f t="shared" si="161"/>
        <v>40823.707546296297</v>
      </c>
      <c r="L2094">
        <v>1312822732</v>
      </c>
      <c r="M2094" s="9">
        <f t="shared" si="162"/>
        <v>40763.707546296297</v>
      </c>
      <c r="N2094" s="13">
        <f t="shared" si="163"/>
        <v>60</v>
      </c>
      <c r="O2094" t="b">
        <v>0</v>
      </c>
      <c r="P2094">
        <v>55</v>
      </c>
      <c r="Q2094" s="8">
        <f t="shared" si="164"/>
        <v>110.49</v>
      </c>
      <c r="R2094" t="b">
        <v>1</v>
      </c>
      <c r="S2094" t="s">
        <v>8281</v>
      </c>
      <c r="T2094" t="s">
        <v>8285</v>
      </c>
    </row>
    <row r="2095" spans="1:20" ht="42.8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9">
        <f t="shared" si="161"/>
        <v>41265.896203703705</v>
      </c>
      <c r="L2095">
        <v>1351024232</v>
      </c>
      <c r="M2095" s="9">
        <f t="shared" si="162"/>
        <v>41205.854537037041</v>
      </c>
      <c r="N2095" s="13">
        <f t="shared" si="163"/>
        <v>60</v>
      </c>
      <c r="O2095" t="b">
        <v>0</v>
      </c>
      <c r="P2095">
        <v>23</v>
      </c>
      <c r="Q2095" s="8">
        <f t="shared" si="164"/>
        <v>66.83</v>
      </c>
      <c r="R2095" t="b">
        <v>1</v>
      </c>
      <c r="S2095" t="s">
        <v>8281</v>
      </c>
      <c r="T2095" t="s">
        <v>8285</v>
      </c>
    </row>
    <row r="2096" spans="1:20" ht="57.1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9">
        <f t="shared" si="161"/>
        <v>40973.125</v>
      </c>
      <c r="L2096">
        <v>1327969730</v>
      </c>
      <c r="M2096" s="9">
        <f t="shared" si="162"/>
        <v>40939.02002314815</v>
      </c>
      <c r="N2096" s="13">
        <f t="shared" si="163"/>
        <v>34</v>
      </c>
      <c r="O2096" t="b">
        <v>0</v>
      </c>
      <c r="P2096">
        <v>72</v>
      </c>
      <c r="Q2096" s="8">
        <f t="shared" si="164"/>
        <v>58.6</v>
      </c>
      <c r="R2096" t="b">
        <v>1</v>
      </c>
      <c r="S2096" t="s">
        <v>8281</v>
      </c>
      <c r="T2096" t="s">
        <v>8285</v>
      </c>
    </row>
    <row r="2097" spans="1:20" ht="42.8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9">
        <f t="shared" si="161"/>
        <v>40818.733483796292</v>
      </c>
      <c r="L2097">
        <v>1312392973</v>
      </c>
      <c r="M2097" s="9">
        <f t="shared" si="162"/>
        <v>40758.733483796292</v>
      </c>
      <c r="N2097" s="13">
        <f t="shared" si="163"/>
        <v>60</v>
      </c>
      <c r="O2097" t="b">
        <v>0</v>
      </c>
      <c r="P2097">
        <v>22</v>
      </c>
      <c r="Q2097" s="8">
        <f t="shared" si="164"/>
        <v>113.64</v>
      </c>
      <c r="R2097" t="b">
        <v>1</v>
      </c>
      <c r="S2097" t="s">
        <v>8281</v>
      </c>
      <c r="T2097" t="s">
        <v>8285</v>
      </c>
    </row>
    <row r="2098" spans="1:20" ht="42.8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9">
        <f t="shared" si="161"/>
        <v>41208.165972222225</v>
      </c>
      <c r="L2098">
        <v>1349892735</v>
      </c>
      <c r="M2098" s="9">
        <f t="shared" si="162"/>
        <v>41192.758506944447</v>
      </c>
      <c r="N2098" s="13">
        <f t="shared" si="163"/>
        <v>15</v>
      </c>
      <c r="O2098" t="b">
        <v>0</v>
      </c>
      <c r="P2098">
        <v>14</v>
      </c>
      <c r="Q2098" s="8">
        <f t="shared" si="164"/>
        <v>43.57</v>
      </c>
      <c r="R2098" t="b">
        <v>1</v>
      </c>
      <c r="S2098" t="s">
        <v>8281</v>
      </c>
      <c r="T2098" t="s">
        <v>8285</v>
      </c>
    </row>
    <row r="2099" spans="1:20" ht="42.8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9">
        <f t="shared" si="161"/>
        <v>40878.626562500001</v>
      </c>
      <c r="L2099">
        <v>1317564135</v>
      </c>
      <c r="M2099" s="9">
        <f t="shared" si="162"/>
        <v>40818.58489583333</v>
      </c>
      <c r="N2099" s="13">
        <f t="shared" si="163"/>
        <v>60</v>
      </c>
      <c r="O2099" t="b">
        <v>0</v>
      </c>
      <c r="P2099">
        <v>38</v>
      </c>
      <c r="Q2099" s="8">
        <f t="shared" si="164"/>
        <v>78.95</v>
      </c>
      <c r="R2099" t="b">
        <v>1</v>
      </c>
      <c r="S2099" t="s">
        <v>8281</v>
      </c>
      <c r="T2099" t="s">
        <v>8285</v>
      </c>
    </row>
    <row r="2100" spans="1:20" ht="42.8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9">
        <f t="shared" si="161"/>
        <v>40976.11383101852</v>
      </c>
      <c r="L2100">
        <v>1328582635</v>
      </c>
      <c r="M2100" s="9">
        <f t="shared" si="162"/>
        <v>40946.11383101852</v>
      </c>
      <c r="N2100" s="13">
        <f t="shared" si="163"/>
        <v>30</v>
      </c>
      <c r="O2100" t="b">
        <v>0</v>
      </c>
      <c r="P2100">
        <v>32</v>
      </c>
      <c r="Q2100" s="8">
        <f t="shared" si="164"/>
        <v>188.13</v>
      </c>
      <c r="R2100" t="b">
        <v>1</v>
      </c>
      <c r="S2100" t="s">
        <v>8281</v>
      </c>
      <c r="T2100" t="s">
        <v>8285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9">
        <f t="shared" si="161"/>
        <v>42187.152777777781</v>
      </c>
      <c r="L2101">
        <v>1434650084</v>
      </c>
      <c r="M2101" s="9">
        <f t="shared" si="162"/>
        <v>42173.746342592596</v>
      </c>
      <c r="N2101" s="13">
        <f t="shared" si="163"/>
        <v>13</v>
      </c>
      <c r="O2101" t="b">
        <v>0</v>
      </c>
      <c r="P2101">
        <v>63</v>
      </c>
      <c r="Q2101" s="8">
        <f t="shared" si="164"/>
        <v>63.03</v>
      </c>
      <c r="R2101" t="b">
        <v>1</v>
      </c>
      <c r="S2101" t="s">
        <v>8281</v>
      </c>
      <c r="T2101" t="s">
        <v>8285</v>
      </c>
    </row>
    <row r="2102" spans="1:20" ht="42.8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9">
        <f t="shared" si="161"/>
        <v>41090.165972222225</v>
      </c>
      <c r="L2102">
        <v>1339704141</v>
      </c>
      <c r="M2102" s="9">
        <f t="shared" si="162"/>
        <v>41074.834965277776</v>
      </c>
      <c r="N2102" s="13">
        <f t="shared" si="163"/>
        <v>15</v>
      </c>
      <c r="O2102" t="b">
        <v>0</v>
      </c>
      <c r="P2102">
        <v>27</v>
      </c>
      <c r="Q2102" s="8">
        <f t="shared" si="164"/>
        <v>30.37</v>
      </c>
      <c r="R2102" t="b">
        <v>1</v>
      </c>
      <c r="S2102" t="s">
        <v>8281</v>
      </c>
      <c r="T2102" t="s">
        <v>8285</v>
      </c>
    </row>
    <row r="2103" spans="1:20" ht="42.8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9">
        <f t="shared" si="161"/>
        <v>40952.149467592593</v>
      </c>
      <c r="L2103">
        <v>1323920114</v>
      </c>
      <c r="M2103" s="9">
        <f t="shared" si="162"/>
        <v>40892.149467592593</v>
      </c>
      <c r="N2103" s="13">
        <f t="shared" si="163"/>
        <v>60</v>
      </c>
      <c r="O2103" t="b">
        <v>0</v>
      </c>
      <c r="P2103">
        <v>44</v>
      </c>
      <c r="Q2103" s="8">
        <f t="shared" si="164"/>
        <v>51.48</v>
      </c>
      <c r="R2103" t="b">
        <v>1</v>
      </c>
      <c r="S2103" t="s">
        <v>8281</v>
      </c>
      <c r="T2103" t="s">
        <v>8285</v>
      </c>
    </row>
    <row r="2104" spans="1:20" ht="42.8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9">
        <f t="shared" si="161"/>
        <v>40668.868611111109</v>
      </c>
      <c r="L2104">
        <v>1302036648</v>
      </c>
      <c r="M2104" s="9">
        <f t="shared" si="162"/>
        <v>40638.868611111109</v>
      </c>
      <c r="N2104" s="13">
        <f t="shared" si="163"/>
        <v>30</v>
      </c>
      <c r="O2104" t="b">
        <v>0</v>
      </c>
      <c r="P2104">
        <v>38</v>
      </c>
      <c r="Q2104" s="8">
        <f t="shared" si="164"/>
        <v>35.79</v>
      </c>
      <c r="R2104" t="b">
        <v>1</v>
      </c>
      <c r="S2104" t="s">
        <v>8281</v>
      </c>
      <c r="T2104" t="s">
        <v>8285</v>
      </c>
    </row>
    <row r="2105" spans="1:20" ht="28.55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9">
        <f t="shared" si="161"/>
        <v>41222.7966087963</v>
      </c>
      <c r="L2105">
        <v>1349892427</v>
      </c>
      <c r="M2105" s="9">
        <f t="shared" si="162"/>
        <v>41192.754942129628</v>
      </c>
      <c r="N2105" s="13">
        <f t="shared" si="163"/>
        <v>30</v>
      </c>
      <c r="O2105" t="b">
        <v>0</v>
      </c>
      <c r="P2105">
        <v>115</v>
      </c>
      <c r="Q2105" s="8">
        <f t="shared" si="164"/>
        <v>98.82</v>
      </c>
      <c r="R2105" t="b">
        <v>1</v>
      </c>
      <c r="S2105" t="s">
        <v>8281</v>
      </c>
      <c r="T2105" t="s">
        <v>8285</v>
      </c>
    </row>
    <row r="2106" spans="1:20" ht="42.8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9">
        <f t="shared" si="161"/>
        <v>41425</v>
      </c>
      <c r="L2106">
        <v>1367286434</v>
      </c>
      <c r="M2106" s="9">
        <f t="shared" si="162"/>
        <v>41394.074467592596</v>
      </c>
      <c r="N2106" s="13">
        <f t="shared" si="163"/>
        <v>31</v>
      </c>
      <c r="O2106" t="b">
        <v>0</v>
      </c>
      <c r="P2106">
        <v>37</v>
      </c>
      <c r="Q2106" s="8">
        <f t="shared" si="164"/>
        <v>28</v>
      </c>
      <c r="R2106" t="b">
        <v>1</v>
      </c>
      <c r="S2106" t="s">
        <v>8281</v>
      </c>
      <c r="T2106" t="s">
        <v>8285</v>
      </c>
    </row>
    <row r="2107" spans="1:20" ht="42.8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9">
        <f t="shared" si="161"/>
        <v>41964.166666666672</v>
      </c>
      <c r="L2107">
        <v>1415472953</v>
      </c>
      <c r="M2107" s="9">
        <f t="shared" si="162"/>
        <v>41951.788807870369</v>
      </c>
      <c r="N2107" s="13">
        <f t="shared" si="163"/>
        <v>12</v>
      </c>
      <c r="O2107" t="b">
        <v>0</v>
      </c>
      <c r="P2107">
        <v>99</v>
      </c>
      <c r="Q2107" s="8">
        <f t="shared" si="164"/>
        <v>51.31</v>
      </c>
      <c r="R2107" t="b">
        <v>1</v>
      </c>
      <c r="S2107" t="s">
        <v>8281</v>
      </c>
      <c r="T2107" t="s">
        <v>8285</v>
      </c>
    </row>
    <row r="2108" spans="1:20" ht="42.8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9">
        <f t="shared" si="161"/>
        <v>41300.21497685185</v>
      </c>
      <c r="L2108">
        <v>1356584974</v>
      </c>
      <c r="M2108" s="9">
        <f t="shared" si="162"/>
        <v>41270.21497685185</v>
      </c>
      <c r="N2108" s="13">
        <f t="shared" si="163"/>
        <v>30</v>
      </c>
      <c r="O2108" t="b">
        <v>0</v>
      </c>
      <c r="P2108">
        <v>44</v>
      </c>
      <c r="Q2108" s="8">
        <f t="shared" si="164"/>
        <v>53.52</v>
      </c>
      <c r="R2108" t="b">
        <v>1</v>
      </c>
      <c r="S2108" t="s">
        <v>8281</v>
      </c>
      <c r="T2108" t="s">
        <v>8285</v>
      </c>
    </row>
    <row r="2109" spans="1:20" ht="42.8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9">
        <f t="shared" si="161"/>
        <v>41955.752233796295</v>
      </c>
      <c r="L2109">
        <v>1413997393</v>
      </c>
      <c r="M2109" s="9">
        <f t="shared" si="162"/>
        <v>41934.71056712963</v>
      </c>
      <c r="N2109" s="13">
        <f t="shared" si="163"/>
        <v>21</v>
      </c>
      <c r="O2109" t="b">
        <v>0</v>
      </c>
      <c r="P2109">
        <v>58</v>
      </c>
      <c r="Q2109" s="8">
        <f t="shared" si="164"/>
        <v>37.15</v>
      </c>
      <c r="R2109" t="b">
        <v>1</v>
      </c>
      <c r="S2109" t="s">
        <v>8281</v>
      </c>
      <c r="T2109" t="s">
        <v>8285</v>
      </c>
    </row>
    <row r="2110" spans="1:20" ht="57.1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9">
        <f t="shared" si="161"/>
        <v>41162.163194444445</v>
      </c>
      <c r="L2110">
        <v>1344917580</v>
      </c>
      <c r="M2110" s="9">
        <f t="shared" si="162"/>
        <v>41135.175694444442</v>
      </c>
      <c r="N2110" s="13">
        <f t="shared" si="163"/>
        <v>27</v>
      </c>
      <c r="O2110" t="b">
        <v>0</v>
      </c>
      <c r="P2110">
        <v>191</v>
      </c>
      <c r="Q2110" s="8">
        <f t="shared" si="164"/>
        <v>89.9</v>
      </c>
      <c r="R2110" t="b">
        <v>1</v>
      </c>
      <c r="S2110" t="s">
        <v>8281</v>
      </c>
      <c r="T2110" t="s">
        <v>8285</v>
      </c>
    </row>
    <row r="2111" spans="1:20" ht="42.8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9">
        <f t="shared" si="161"/>
        <v>42190.708530092597</v>
      </c>
      <c r="L2111">
        <v>1433523617</v>
      </c>
      <c r="M2111" s="9">
        <f t="shared" si="162"/>
        <v>42160.708530092597</v>
      </c>
      <c r="N2111" s="13">
        <f t="shared" si="163"/>
        <v>30</v>
      </c>
      <c r="O2111" t="b">
        <v>0</v>
      </c>
      <c r="P2111">
        <v>40</v>
      </c>
      <c r="Q2111" s="8">
        <f t="shared" si="164"/>
        <v>106.53</v>
      </c>
      <c r="R2111" t="b">
        <v>1</v>
      </c>
      <c r="S2111" t="s">
        <v>8281</v>
      </c>
      <c r="T2111" t="s">
        <v>8285</v>
      </c>
    </row>
    <row r="2112" spans="1:20" ht="28.55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9">
        <f t="shared" si="161"/>
        <v>41787.207638888889</v>
      </c>
      <c r="L2112">
        <v>1398873969</v>
      </c>
      <c r="M2112" s="9">
        <f t="shared" si="162"/>
        <v>41759.670937499999</v>
      </c>
      <c r="N2112" s="13">
        <f t="shared" si="163"/>
        <v>28</v>
      </c>
      <c r="O2112" t="b">
        <v>0</v>
      </c>
      <c r="P2112">
        <v>38</v>
      </c>
      <c r="Q2112" s="8">
        <f t="shared" si="164"/>
        <v>52.82</v>
      </c>
      <c r="R2112" t="b">
        <v>1</v>
      </c>
      <c r="S2112" t="s">
        <v>8281</v>
      </c>
      <c r="T2112" t="s">
        <v>8285</v>
      </c>
    </row>
    <row r="2113" spans="1:20" ht="42.8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9">
        <f t="shared" si="161"/>
        <v>40770.041666666664</v>
      </c>
      <c r="L2113">
        <v>1307594625</v>
      </c>
      <c r="M2113" s="9">
        <f t="shared" si="162"/>
        <v>40703.197048611109</v>
      </c>
      <c r="N2113" s="13">
        <f t="shared" si="163"/>
        <v>67</v>
      </c>
      <c r="O2113" t="b">
        <v>0</v>
      </c>
      <c r="P2113">
        <v>39</v>
      </c>
      <c r="Q2113" s="8">
        <f t="shared" si="164"/>
        <v>54.62</v>
      </c>
      <c r="R2113" t="b">
        <v>1</v>
      </c>
      <c r="S2113" t="s">
        <v>8281</v>
      </c>
      <c r="T2113" t="s">
        <v>8285</v>
      </c>
    </row>
    <row r="2114" spans="1:20" ht="42.8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>
        <f t="shared" ref="F2114:F2177" si="165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9">
        <f t="shared" si="161"/>
        <v>41379.928159722222</v>
      </c>
      <c r="L2114">
        <v>1364854593</v>
      </c>
      <c r="M2114" s="9">
        <f t="shared" si="162"/>
        <v>41365.928159722222</v>
      </c>
      <c r="N2114" s="13">
        <f t="shared" si="163"/>
        <v>14</v>
      </c>
      <c r="O2114" t="b">
        <v>0</v>
      </c>
      <c r="P2114">
        <v>11</v>
      </c>
      <c r="Q2114" s="8">
        <f t="shared" si="164"/>
        <v>27.27</v>
      </c>
      <c r="R2114" t="b">
        <v>1</v>
      </c>
      <c r="S2114" t="s">
        <v>8281</v>
      </c>
      <c r="T2114" t="s">
        <v>8285</v>
      </c>
    </row>
    <row r="2115" spans="1:20" ht="28.55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>
        <f t="shared" si="165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9">
        <f t="shared" ref="K2115:K2178" si="166">(((J2115/60)/60)/24)+DATE(1970,1,1)</f>
        <v>41905.86546296296</v>
      </c>
      <c r="L2115">
        <v>1408481176</v>
      </c>
      <c r="M2115" s="9">
        <f t="shared" ref="M2115:M2178" si="167">(((L2115/60)/60)/24)+DATE(1970,1,1)</f>
        <v>41870.86546296296</v>
      </c>
      <c r="N2115" s="13">
        <f t="shared" ref="N2115:N2178" si="168">ROUND(K2115-M2115,0)</f>
        <v>35</v>
      </c>
      <c r="O2115" t="b">
        <v>0</v>
      </c>
      <c r="P2115">
        <v>107</v>
      </c>
      <c r="Q2115" s="8">
        <f t="shared" ref="Q2115:Q2178" si="169">IFERROR(ROUND(E2115/P2115,2),0)</f>
        <v>68.599999999999994</v>
      </c>
      <c r="R2115" t="b">
        <v>1</v>
      </c>
      <c r="S2115" t="s">
        <v>8281</v>
      </c>
      <c r="T2115" t="s">
        <v>8285</v>
      </c>
    </row>
    <row r="2116" spans="1:20" ht="42.8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9">
        <f t="shared" si="166"/>
        <v>40521.207638888889</v>
      </c>
      <c r="L2116">
        <v>1286480070</v>
      </c>
      <c r="M2116" s="9">
        <f t="shared" si="167"/>
        <v>40458.815625000003</v>
      </c>
      <c r="N2116" s="13">
        <f t="shared" si="168"/>
        <v>62</v>
      </c>
      <c r="O2116" t="b">
        <v>0</v>
      </c>
      <c r="P2116">
        <v>147</v>
      </c>
      <c r="Q2116" s="8">
        <f t="shared" si="169"/>
        <v>35.61</v>
      </c>
      <c r="R2116" t="b">
        <v>1</v>
      </c>
      <c r="S2116" t="s">
        <v>8281</v>
      </c>
      <c r="T2116" t="s">
        <v>8285</v>
      </c>
    </row>
    <row r="2117" spans="1:20" ht="42.8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9">
        <f t="shared" si="166"/>
        <v>40594.081030092595</v>
      </c>
      <c r="L2117">
        <v>1295575001</v>
      </c>
      <c r="M2117" s="9">
        <f t="shared" si="167"/>
        <v>40564.081030092595</v>
      </c>
      <c r="N2117" s="13">
        <f t="shared" si="168"/>
        <v>30</v>
      </c>
      <c r="O2117" t="b">
        <v>0</v>
      </c>
      <c r="P2117">
        <v>36</v>
      </c>
      <c r="Q2117" s="8">
        <f t="shared" si="169"/>
        <v>94.03</v>
      </c>
      <c r="R2117" t="b">
        <v>1</v>
      </c>
      <c r="S2117" t="s">
        <v>8281</v>
      </c>
      <c r="T2117" t="s">
        <v>8285</v>
      </c>
    </row>
    <row r="2118" spans="1:20" ht="42.8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9">
        <f t="shared" si="166"/>
        <v>41184.777812500004</v>
      </c>
      <c r="L2118">
        <v>1345056003</v>
      </c>
      <c r="M2118" s="9">
        <f t="shared" si="167"/>
        <v>41136.777812500004</v>
      </c>
      <c r="N2118" s="13">
        <f t="shared" si="168"/>
        <v>48</v>
      </c>
      <c r="O2118" t="b">
        <v>0</v>
      </c>
      <c r="P2118">
        <v>92</v>
      </c>
      <c r="Q2118" s="8">
        <f t="shared" si="169"/>
        <v>526.46</v>
      </c>
      <c r="R2118" t="b">
        <v>1</v>
      </c>
      <c r="S2118" t="s">
        <v>8281</v>
      </c>
      <c r="T2118" t="s">
        <v>8285</v>
      </c>
    </row>
    <row r="2119" spans="1:20" ht="42.8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9">
        <f t="shared" si="166"/>
        <v>42304.207638888889</v>
      </c>
      <c r="L2119">
        <v>1444699549</v>
      </c>
      <c r="M2119" s="9">
        <f t="shared" si="167"/>
        <v>42290.059594907405</v>
      </c>
      <c r="N2119" s="13">
        <f t="shared" si="168"/>
        <v>14</v>
      </c>
      <c r="O2119" t="b">
        <v>0</v>
      </c>
      <c r="P2119">
        <v>35</v>
      </c>
      <c r="Q2119" s="8">
        <f t="shared" si="169"/>
        <v>50.66</v>
      </c>
      <c r="R2119" t="b">
        <v>1</v>
      </c>
      <c r="S2119" t="s">
        <v>8281</v>
      </c>
      <c r="T2119" t="s">
        <v>8285</v>
      </c>
    </row>
    <row r="2120" spans="1:20" ht="28.55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9">
        <f t="shared" si="166"/>
        <v>40748.839537037034</v>
      </c>
      <c r="L2120">
        <v>1308946136</v>
      </c>
      <c r="M2120" s="9">
        <f t="shared" si="167"/>
        <v>40718.839537037034</v>
      </c>
      <c r="N2120" s="13">
        <f t="shared" si="168"/>
        <v>30</v>
      </c>
      <c r="O2120" t="b">
        <v>0</v>
      </c>
      <c r="P2120">
        <v>17</v>
      </c>
      <c r="Q2120" s="8">
        <f t="shared" si="169"/>
        <v>79.180000000000007</v>
      </c>
      <c r="R2120" t="b">
        <v>1</v>
      </c>
      <c r="S2120" t="s">
        <v>8281</v>
      </c>
      <c r="T2120" t="s">
        <v>8285</v>
      </c>
    </row>
    <row r="2121" spans="1:20" ht="42.8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9">
        <f t="shared" si="166"/>
        <v>41137.130150462966</v>
      </c>
      <c r="L2121">
        <v>1342494445</v>
      </c>
      <c r="M2121" s="9">
        <f t="shared" si="167"/>
        <v>41107.130150462966</v>
      </c>
      <c r="N2121" s="13">
        <f t="shared" si="168"/>
        <v>30</v>
      </c>
      <c r="O2121" t="b">
        <v>0</v>
      </c>
      <c r="P2121">
        <v>22</v>
      </c>
      <c r="Q2121" s="8">
        <f t="shared" si="169"/>
        <v>91.59</v>
      </c>
      <c r="R2121" t="b">
        <v>1</v>
      </c>
      <c r="S2121" t="s">
        <v>8281</v>
      </c>
      <c r="T2121" t="s">
        <v>8285</v>
      </c>
    </row>
    <row r="2122" spans="1:20" ht="42.8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9">
        <f t="shared" si="166"/>
        <v>41640.964537037034</v>
      </c>
      <c r="L2122">
        <v>1384384136</v>
      </c>
      <c r="M2122" s="9">
        <f t="shared" si="167"/>
        <v>41591.964537037034</v>
      </c>
      <c r="N2122" s="13">
        <f t="shared" si="168"/>
        <v>49</v>
      </c>
      <c r="O2122" t="b">
        <v>0</v>
      </c>
      <c r="P2122">
        <v>69</v>
      </c>
      <c r="Q2122" s="8">
        <f t="shared" si="169"/>
        <v>116.96</v>
      </c>
      <c r="R2122" t="b">
        <v>1</v>
      </c>
      <c r="S2122" t="s">
        <v>8281</v>
      </c>
      <c r="T2122" t="s">
        <v>8285</v>
      </c>
    </row>
    <row r="2123" spans="1:20" ht="42.8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9">
        <f t="shared" si="166"/>
        <v>42746.7424537037</v>
      </c>
      <c r="L2123">
        <v>1481564948</v>
      </c>
      <c r="M2123" s="9">
        <f t="shared" si="167"/>
        <v>42716.7424537037</v>
      </c>
      <c r="N2123" s="13">
        <f t="shared" si="168"/>
        <v>30</v>
      </c>
      <c r="O2123" t="b">
        <v>0</v>
      </c>
      <c r="P2123">
        <v>10</v>
      </c>
      <c r="Q2123" s="8">
        <f t="shared" si="169"/>
        <v>28.4</v>
      </c>
      <c r="R2123" t="b">
        <v>0</v>
      </c>
      <c r="S2123" t="s">
        <v>8289</v>
      </c>
      <c r="T2123" t="s">
        <v>8290</v>
      </c>
    </row>
    <row r="2124" spans="1:20" ht="42.8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9">
        <f t="shared" si="166"/>
        <v>42742.300567129627</v>
      </c>
      <c r="L2124">
        <v>1481181169</v>
      </c>
      <c r="M2124" s="9">
        <f t="shared" si="167"/>
        <v>42712.300567129627</v>
      </c>
      <c r="N2124" s="13">
        <f t="shared" si="168"/>
        <v>30</v>
      </c>
      <c r="O2124" t="b">
        <v>0</v>
      </c>
      <c r="P2124">
        <v>3</v>
      </c>
      <c r="Q2124" s="8">
        <f t="shared" si="169"/>
        <v>103.33</v>
      </c>
      <c r="R2124" t="b">
        <v>0</v>
      </c>
      <c r="S2124" t="s">
        <v>8289</v>
      </c>
      <c r="T2124" t="s">
        <v>8290</v>
      </c>
    </row>
    <row r="2125" spans="1:20" ht="57.1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9">
        <f t="shared" si="166"/>
        <v>40252.290972222225</v>
      </c>
      <c r="L2125">
        <v>1263982307</v>
      </c>
      <c r="M2125" s="9">
        <f t="shared" si="167"/>
        <v>40198.424849537041</v>
      </c>
      <c r="N2125" s="13">
        <f t="shared" si="168"/>
        <v>54</v>
      </c>
      <c r="O2125" t="b">
        <v>0</v>
      </c>
      <c r="P2125">
        <v>5</v>
      </c>
      <c r="Q2125" s="8">
        <f t="shared" si="169"/>
        <v>10</v>
      </c>
      <c r="R2125" t="b">
        <v>0</v>
      </c>
      <c r="S2125" t="s">
        <v>8289</v>
      </c>
      <c r="T2125" t="s">
        <v>8290</v>
      </c>
    </row>
    <row r="2126" spans="1:20" ht="57.1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9">
        <f t="shared" si="166"/>
        <v>40512.208333333336</v>
      </c>
      <c r="L2126">
        <v>1286930435</v>
      </c>
      <c r="M2126" s="9">
        <f t="shared" si="167"/>
        <v>40464.028182870366</v>
      </c>
      <c r="N2126" s="13">
        <f t="shared" si="168"/>
        <v>48</v>
      </c>
      <c r="O2126" t="b">
        <v>0</v>
      </c>
      <c r="P2126">
        <v>5</v>
      </c>
      <c r="Q2126" s="8">
        <f t="shared" si="169"/>
        <v>23</v>
      </c>
      <c r="R2126" t="b">
        <v>0</v>
      </c>
      <c r="S2126" t="s">
        <v>8289</v>
      </c>
      <c r="T2126" t="s">
        <v>8290</v>
      </c>
    </row>
    <row r="2127" spans="1:20" ht="42.8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9">
        <f t="shared" si="166"/>
        <v>42221.023530092592</v>
      </c>
      <c r="L2127">
        <v>1436142833</v>
      </c>
      <c r="M2127" s="9">
        <f t="shared" si="167"/>
        <v>42191.023530092592</v>
      </c>
      <c r="N2127" s="13">
        <f t="shared" si="168"/>
        <v>30</v>
      </c>
      <c r="O2127" t="b">
        <v>0</v>
      </c>
      <c r="P2127">
        <v>27</v>
      </c>
      <c r="Q2127" s="8">
        <f t="shared" si="169"/>
        <v>31.56</v>
      </c>
      <c r="R2127" t="b">
        <v>0</v>
      </c>
      <c r="S2127" t="s">
        <v>8289</v>
      </c>
      <c r="T2127" t="s">
        <v>8290</v>
      </c>
    </row>
    <row r="2128" spans="1:20" ht="42.8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9">
        <f t="shared" si="166"/>
        <v>41981.973229166666</v>
      </c>
      <c r="L2128">
        <v>1415488887</v>
      </c>
      <c r="M2128" s="9">
        <f t="shared" si="167"/>
        <v>41951.973229166666</v>
      </c>
      <c r="N2128" s="13">
        <f t="shared" si="168"/>
        <v>30</v>
      </c>
      <c r="O2128" t="b">
        <v>0</v>
      </c>
      <c r="P2128">
        <v>2</v>
      </c>
      <c r="Q2128" s="8">
        <f t="shared" si="169"/>
        <v>5</v>
      </c>
      <c r="R2128" t="b">
        <v>0</v>
      </c>
      <c r="S2128" t="s">
        <v>8289</v>
      </c>
      <c r="T2128" t="s">
        <v>8290</v>
      </c>
    </row>
    <row r="2129" spans="1:20" ht="28.55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9">
        <f t="shared" si="166"/>
        <v>42075.463692129633</v>
      </c>
      <c r="L2129">
        <v>1423570063</v>
      </c>
      <c r="M2129" s="9">
        <f t="shared" si="167"/>
        <v>42045.50535879629</v>
      </c>
      <c r="N2129" s="13">
        <f t="shared" si="168"/>
        <v>30</v>
      </c>
      <c r="O2129" t="b">
        <v>0</v>
      </c>
      <c r="P2129">
        <v>236</v>
      </c>
      <c r="Q2129" s="8">
        <f t="shared" si="169"/>
        <v>34.22</v>
      </c>
      <c r="R2129" t="b">
        <v>0</v>
      </c>
      <c r="S2129" t="s">
        <v>8289</v>
      </c>
      <c r="T2129" t="s">
        <v>8290</v>
      </c>
    </row>
    <row r="2130" spans="1:20" ht="42.8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9">
        <f t="shared" si="166"/>
        <v>41903.772789351853</v>
      </c>
      <c r="L2130">
        <v>1406140369</v>
      </c>
      <c r="M2130" s="9">
        <f t="shared" si="167"/>
        <v>41843.772789351853</v>
      </c>
      <c r="N2130" s="13">
        <f t="shared" si="168"/>
        <v>60</v>
      </c>
      <c r="O2130" t="b">
        <v>0</v>
      </c>
      <c r="P2130">
        <v>1</v>
      </c>
      <c r="Q2130" s="8">
        <f t="shared" si="169"/>
        <v>25</v>
      </c>
      <c r="R2130" t="b">
        <v>0</v>
      </c>
      <c r="S2130" t="s">
        <v>8289</v>
      </c>
      <c r="T2130" t="s">
        <v>8290</v>
      </c>
    </row>
    <row r="2131" spans="1:20" ht="42.8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9">
        <f t="shared" si="166"/>
        <v>42439.024305555555</v>
      </c>
      <c r="L2131">
        <v>1454978100</v>
      </c>
      <c r="M2131" s="9">
        <f t="shared" si="167"/>
        <v>42409.024305555555</v>
      </c>
      <c r="N2131" s="13">
        <f t="shared" si="168"/>
        <v>30</v>
      </c>
      <c r="O2131" t="b">
        <v>0</v>
      </c>
      <c r="P2131">
        <v>12</v>
      </c>
      <c r="Q2131" s="8">
        <f t="shared" si="169"/>
        <v>19.670000000000002</v>
      </c>
      <c r="R2131" t="b">
        <v>0</v>
      </c>
      <c r="S2131" t="s">
        <v>8289</v>
      </c>
      <c r="T2131" t="s">
        <v>8290</v>
      </c>
    </row>
    <row r="2132" spans="1:20" ht="28.55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9">
        <f t="shared" si="166"/>
        <v>41867.086377314816</v>
      </c>
      <c r="L2132">
        <v>1405130663</v>
      </c>
      <c r="M2132" s="9">
        <f t="shared" si="167"/>
        <v>41832.086377314816</v>
      </c>
      <c r="N2132" s="13">
        <f t="shared" si="168"/>
        <v>35</v>
      </c>
      <c r="O2132" t="b">
        <v>0</v>
      </c>
      <c r="P2132">
        <v>4</v>
      </c>
      <c r="Q2132" s="8">
        <f t="shared" si="169"/>
        <v>21.25</v>
      </c>
      <c r="R2132" t="b">
        <v>0</v>
      </c>
      <c r="S2132" t="s">
        <v>8289</v>
      </c>
      <c r="T2132" t="s">
        <v>8290</v>
      </c>
    </row>
    <row r="2133" spans="1:20" ht="42.8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9">
        <f t="shared" si="166"/>
        <v>42197.207071759258</v>
      </c>
      <c r="L2133">
        <v>1434085091</v>
      </c>
      <c r="M2133" s="9">
        <f t="shared" si="167"/>
        <v>42167.207071759258</v>
      </c>
      <c r="N2133" s="13">
        <f t="shared" si="168"/>
        <v>30</v>
      </c>
      <c r="O2133" t="b">
        <v>0</v>
      </c>
      <c r="P2133">
        <v>3</v>
      </c>
      <c r="Q2133" s="8">
        <f t="shared" si="169"/>
        <v>8.33</v>
      </c>
      <c r="R2133" t="b">
        <v>0</v>
      </c>
      <c r="S2133" t="s">
        <v>8289</v>
      </c>
      <c r="T2133" t="s">
        <v>8290</v>
      </c>
    </row>
    <row r="2134" spans="1:20" ht="42.8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9">
        <f t="shared" si="166"/>
        <v>41673.487175925926</v>
      </c>
      <c r="L2134">
        <v>1388835692</v>
      </c>
      <c r="M2134" s="9">
        <f t="shared" si="167"/>
        <v>41643.487175925926</v>
      </c>
      <c r="N2134" s="13">
        <f t="shared" si="168"/>
        <v>30</v>
      </c>
      <c r="O2134" t="b">
        <v>0</v>
      </c>
      <c r="P2134">
        <v>99</v>
      </c>
      <c r="Q2134" s="8">
        <f t="shared" si="169"/>
        <v>21.34</v>
      </c>
      <c r="R2134" t="b">
        <v>0</v>
      </c>
      <c r="S2134" t="s">
        <v>8289</v>
      </c>
      <c r="T2134" t="s">
        <v>8290</v>
      </c>
    </row>
    <row r="2135" spans="1:20" ht="42.8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9">
        <f t="shared" si="166"/>
        <v>40657.290972222225</v>
      </c>
      <c r="L2135">
        <v>1300328399</v>
      </c>
      <c r="M2135" s="9">
        <f t="shared" si="167"/>
        <v>40619.097210648149</v>
      </c>
      <c r="N2135" s="13">
        <f t="shared" si="168"/>
        <v>38</v>
      </c>
      <c r="O2135" t="b">
        <v>0</v>
      </c>
      <c r="P2135">
        <v>3</v>
      </c>
      <c r="Q2135" s="8">
        <f t="shared" si="169"/>
        <v>5.33</v>
      </c>
      <c r="R2135" t="b">
        <v>0</v>
      </c>
      <c r="S2135" t="s">
        <v>8289</v>
      </c>
      <c r="T2135" t="s">
        <v>8290</v>
      </c>
    </row>
    <row r="2136" spans="1:20" ht="42.8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9">
        <f t="shared" si="166"/>
        <v>41391.886469907404</v>
      </c>
      <c r="L2136">
        <v>1364505391</v>
      </c>
      <c r="M2136" s="9">
        <f t="shared" si="167"/>
        <v>41361.886469907404</v>
      </c>
      <c r="N2136" s="13">
        <f t="shared" si="168"/>
        <v>30</v>
      </c>
      <c r="O2136" t="b">
        <v>0</v>
      </c>
      <c r="P2136">
        <v>3</v>
      </c>
      <c r="Q2136" s="8">
        <f t="shared" si="169"/>
        <v>34.67</v>
      </c>
      <c r="R2136" t="b">
        <v>0</v>
      </c>
      <c r="S2136" t="s">
        <v>8289</v>
      </c>
      <c r="T2136" t="s">
        <v>8290</v>
      </c>
    </row>
    <row r="2137" spans="1:20" ht="42.8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9">
        <f t="shared" si="166"/>
        <v>41186.963344907403</v>
      </c>
      <c r="L2137">
        <v>1346800033</v>
      </c>
      <c r="M2137" s="9">
        <f t="shared" si="167"/>
        <v>41156.963344907403</v>
      </c>
      <c r="N2137" s="13">
        <f t="shared" si="168"/>
        <v>30</v>
      </c>
      <c r="O2137" t="b">
        <v>0</v>
      </c>
      <c r="P2137">
        <v>22</v>
      </c>
      <c r="Q2137" s="8">
        <f t="shared" si="169"/>
        <v>21.73</v>
      </c>
      <c r="R2137" t="b">
        <v>0</v>
      </c>
      <c r="S2137" t="s">
        <v>8289</v>
      </c>
      <c r="T2137" t="s">
        <v>8290</v>
      </c>
    </row>
    <row r="2138" spans="1:20" ht="42.8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9">
        <f t="shared" si="166"/>
        <v>41566.509097222224</v>
      </c>
      <c r="L2138">
        <v>1379592786</v>
      </c>
      <c r="M2138" s="9">
        <f t="shared" si="167"/>
        <v>41536.509097222224</v>
      </c>
      <c r="N2138" s="13">
        <f t="shared" si="168"/>
        <v>30</v>
      </c>
      <c r="O2138" t="b">
        <v>0</v>
      </c>
      <c r="P2138">
        <v>4</v>
      </c>
      <c r="Q2138" s="8">
        <f t="shared" si="169"/>
        <v>11.92</v>
      </c>
      <c r="R2138" t="b">
        <v>0</v>
      </c>
      <c r="S2138" t="s">
        <v>8289</v>
      </c>
      <c r="T2138" t="s">
        <v>8290</v>
      </c>
    </row>
    <row r="2139" spans="1:20" ht="42.8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9">
        <f t="shared" si="166"/>
        <v>41978.771168981482</v>
      </c>
      <c r="L2139">
        <v>1415212229</v>
      </c>
      <c r="M2139" s="9">
        <f t="shared" si="167"/>
        <v>41948.771168981482</v>
      </c>
      <c r="N2139" s="13">
        <f t="shared" si="168"/>
        <v>30</v>
      </c>
      <c r="O2139" t="b">
        <v>0</v>
      </c>
      <c r="P2139">
        <v>534</v>
      </c>
      <c r="Q2139" s="8">
        <f t="shared" si="169"/>
        <v>26.6</v>
      </c>
      <c r="R2139" t="b">
        <v>0</v>
      </c>
      <c r="S2139" t="s">
        <v>8289</v>
      </c>
      <c r="T2139" t="s">
        <v>8290</v>
      </c>
    </row>
    <row r="2140" spans="1:20" ht="28.5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9">
        <f t="shared" si="166"/>
        <v>41587.054849537039</v>
      </c>
      <c r="L2140">
        <v>1381364339</v>
      </c>
      <c r="M2140" s="9">
        <f t="shared" si="167"/>
        <v>41557.013182870374</v>
      </c>
      <c r="N2140" s="13">
        <f t="shared" si="168"/>
        <v>30</v>
      </c>
      <c r="O2140" t="b">
        <v>0</v>
      </c>
      <c r="P2140">
        <v>12</v>
      </c>
      <c r="Q2140" s="8">
        <f t="shared" si="169"/>
        <v>10.67</v>
      </c>
      <c r="R2140" t="b">
        <v>0</v>
      </c>
      <c r="S2140" t="s">
        <v>8289</v>
      </c>
      <c r="T2140" t="s">
        <v>8290</v>
      </c>
    </row>
    <row r="2141" spans="1:20" ht="57.1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9">
        <f t="shared" si="166"/>
        <v>42677.750092592592</v>
      </c>
      <c r="L2141">
        <v>1475604008</v>
      </c>
      <c r="M2141" s="9">
        <f t="shared" si="167"/>
        <v>42647.750092592592</v>
      </c>
      <c r="N2141" s="13">
        <f t="shared" si="168"/>
        <v>30</v>
      </c>
      <c r="O2141" t="b">
        <v>0</v>
      </c>
      <c r="P2141">
        <v>56</v>
      </c>
      <c r="Q2141" s="8">
        <f t="shared" si="169"/>
        <v>29.04</v>
      </c>
      <c r="R2141" t="b">
        <v>0</v>
      </c>
      <c r="S2141" t="s">
        <v>8289</v>
      </c>
      <c r="T2141" t="s">
        <v>8290</v>
      </c>
    </row>
    <row r="2142" spans="1:20" ht="42.8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9">
        <f t="shared" si="166"/>
        <v>41285.833611111113</v>
      </c>
      <c r="L2142">
        <v>1355342424</v>
      </c>
      <c r="M2142" s="9">
        <f t="shared" si="167"/>
        <v>41255.833611111113</v>
      </c>
      <c r="N2142" s="13">
        <f t="shared" si="168"/>
        <v>30</v>
      </c>
      <c r="O2142" t="b">
        <v>0</v>
      </c>
      <c r="P2142">
        <v>11</v>
      </c>
      <c r="Q2142" s="8">
        <f t="shared" si="169"/>
        <v>50.91</v>
      </c>
      <c r="R2142" t="b">
        <v>0</v>
      </c>
      <c r="S2142" t="s">
        <v>8289</v>
      </c>
      <c r="T2142" t="s">
        <v>8290</v>
      </c>
    </row>
    <row r="2143" spans="1:20" ht="57.1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9">
        <f t="shared" si="166"/>
        <v>41957.277303240742</v>
      </c>
      <c r="L2143">
        <v>1413351559</v>
      </c>
      <c r="M2143" s="9">
        <f t="shared" si="167"/>
        <v>41927.235636574071</v>
      </c>
      <c r="N2143" s="13">
        <f t="shared" si="168"/>
        <v>30</v>
      </c>
      <c r="O2143" t="b">
        <v>0</v>
      </c>
      <c r="P2143">
        <v>0</v>
      </c>
      <c r="Q2143" s="8">
        <f t="shared" si="169"/>
        <v>0</v>
      </c>
      <c r="R2143" t="b">
        <v>0</v>
      </c>
      <c r="S2143" t="s">
        <v>8289</v>
      </c>
      <c r="T2143" t="s">
        <v>8290</v>
      </c>
    </row>
    <row r="2144" spans="1:20" ht="42.8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9">
        <f t="shared" si="166"/>
        <v>42368.701504629629</v>
      </c>
      <c r="L2144">
        <v>1449075010</v>
      </c>
      <c r="M2144" s="9">
        <f t="shared" si="167"/>
        <v>42340.701504629629</v>
      </c>
      <c r="N2144" s="13">
        <f t="shared" si="168"/>
        <v>28</v>
      </c>
      <c r="O2144" t="b">
        <v>0</v>
      </c>
      <c r="P2144">
        <v>12</v>
      </c>
      <c r="Q2144" s="8">
        <f t="shared" si="169"/>
        <v>50.08</v>
      </c>
      <c r="R2144" t="b">
        <v>0</v>
      </c>
      <c r="S2144" t="s">
        <v>8289</v>
      </c>
      <c r="T2144" t="s">
        <v>8290</v>
      </c>
    </row>
    <row r="2145" spans="1:20" ht="42.8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9">
        <f t="shared" si="166"/>
        <v>40380.791666666664</v>
      </c>
      <c r="L2145">
        <v>1275599812</v>
      </c>
      <c r="M2145" s="9">
        <f t="shared" si="167"/>
        <v>40332.886712962965</v>
      </c>
      <c r="N2145" s="13">
        <f t="shared" si="168"/>
        <v>48</v>
      </c>
      <c r="O2145" t="b">
        <v>0</v>
      </c>
      <c r="P2145">
        <v>5</v>
      </c>
      <c r="Q2145" s="8">
        <f t="shared" si="169"/>
        <v>45</v>
      </c>
      <c r="R2145" t="b">
        <v>0</v>
      </c>
      <c r="S2145" t="s">
        <v>8289</v>
      </c>
      <c r="T2145" t="s">
        <v>8290</v>
      </c>
    </row>
    <row r="2146" spans="1:20" ht="42.8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9">
        <f t="shared" si="166"/>
        <v>41531.546759259261</v>
      </c>
      <c r="L2146">
        <v>1376399240</v>
      </c>
      <c r="M2146" s="9">
        <f t="shared" si="167"/>
        <v>41499.546759259261</v>
      </c>
      <c r="N2146" s="13">
        <f t="shared" si="168"/>
        <v>32</v>
      </c>
      <c r="O2146" t="b">
        <v>0</v>
      </c>
      <c r="P2146">
        <v>24</v>
      </c>
      <c r="Q2146" s="8">
        <f t="shared" si="169"/>
        <v>25.29</v>
      </c>
      <c r="R2146" t="b">
        <v>0</v>
      </c>
      <c r="S2146" t="s">
        <v>8289</v>
      </c>
      <c r="T2146" t="s">
        <v>8290</v>
      </c>
    </row>
    <row r="2147" spans="1:20" ht="42.8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9">
        <f t="shared" si="166"/>
        <v>41605.279097222221</v>
      </c>
      <c r="L2147">
        <v>1382938914</v>
      </c>
      <c r="M2147" s="9">
        <f t="shared" si="167"/>
        <v>41575.237430555557</v>
      </c>
      <c r="N2147" s="13">
        <f t="shared" si="168"/>
        <v>30</v>
      </c>
      <c r="O2147" t="b">
        <v>0</v>
      </c>
      <c r="P2147">
        <v>89</v>
      </c>
      <c r="Q2147" s="8">
        <f t="shared" si="169"/>
        <v>51.29</v>
      </c>
      <c r="R2147" t="b">
        <v>0</v>
      </c>
      <c r="S2147" t="s">
        <v>8289</v>
      </c>
      <c r="T2147" t="s">
        <v>8290</v>
      </c>
    </row>
    <row r="2148" spans="1:20" ht="57.1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9">
        <f t="shared" si="166"/>
        <v>42411.679513888885</v>
      </c>
      <c r="L2148">
        <v>1453997910</v>
      </c>
      <c r="M2148" s="9">
        <f t="shared" si="167"/>
        <v>42397.679513888885</v>
      </c>
      <c r="N2148" s="13">
        <f t="shared" si="168"/>
        <v>14</v>
      </c>
      <c r="O2148" t="b">
        <v>0</v>
      </c>
      <c r="P2148">
        <v>1</v>
      </c>
      <c r="Q2148" s="8">
        <f t="shared" si="169"/>
        <v>1</v>
      </c>
      <c r="R2148" t="b">
        <v>0</v>
      </c>
      <c r="S2148" t="s">
        <v>8289</v>
      </c>
      <c r="T2148" t="s">
        <v>8290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9">
        <f t="shared" si="166"/>
        <v>41959.337361111116</v>
      </c>
      <c r="L2149">
        <v>1413356748</v>
      </c>
      <c r="M2149" s="9">
        <f t="shared" si="167"/>
        <v>41927.295694444445</v>
      </c>
      <c r="N2149" s="13">
        <f t="shared" si="168"/>
        <v>32</v>
      </c>
      <c r="O2149" t="b">
        <v>0</v>
      </c>
      <c r="P2149">
        <v>55</v>
      </c>
      <c r="Q2149" s="8">
        <f t="shared" si="169"/>
        <v>49.38</v>
      </c>
      <c r="R2149" t="b">
        <v>0</v>
      </c>
      <c r="S2149" t="s">
        <v>8289</v>
      </c>
      <c r="T2149" t="s">
        <v>8290</v>
      </c>
    </row>
    <row r="2150" spans="1:20" ht="42.8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9">
        <f t="shared" si="166"/>
        <v>42096.691921296297</v>
      </c>
      <c r="L2150">
        <v>1425404182</v>
      </c>
      <c r="M2150" s="9">
        <f t="shared" si="167"/>
        <v>42066.733587962968</v>
      </c>
      <c r="N2150" s="13">
        <f t="shared" si="168"/>
        <v>30</v>
      </c>
      <c r="O2150" t="b">
        <v>0</v>
      </c>
      <c r="P2150">
        <v>2</v>
      </c>
      <c r="Q2150" s="8">
        <f t="shared" si="169"/>
        <v>1</v>
      </c>
      <c r="R2150" t="b">
        <v>0</v>
      </c>
      <c r="S2150" t="s">
        <v>8289</v>
      </c>
      <c r="T2150" t="s">
        <v>8290</v>
      </c>
    </row>
    <row r="2151" spans="1:20" ht="57.1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9">
        <f t="shared" si="166"/>
        <v>40390</v>
      </c>
      <c r="L2151">
        <v>1277512556</v>
      </c>
      <c r="M2151" s="9">
        <f t="shared" si="167"/>
        <v>40355.024953703702</v>
      </c>
      <c r="N2151" s="13">
        <f t="shared" si="168"/>
        <v>35</v>
      </c>
      <c r="O2151" t="b">
        <v>0</v>
      </c>
      <c r="P2151">
        <v>0</v>
      </c>
      <c r="Q2151" s="8">
        <f t="shared" si="169"/>
        <v>0</v>
      </c>
      <c r="R2151" t="b">
        <v>0</v>
      </c>
      <c r="S2151" t="s">
        <v>8289</v>
      </c>
      <c r="T2151" t="s">
        <v>8290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9">
        <f t="shared" si="166"/>
        <v>42564.284710648149</v>
      </c>
      <c r="L2152">
        <v>1465800599</v>
      </c>
      <c r="M2152" s="9">
        <f t="shared" si="167"/>
        <v>42534.284710648149</v>
      </c>
      <c r="N2152" s="13">
        <f t="shared" si="168"/>
        <v>30</v>
      </c>
      <c r="O2152" t="b">
        <v>0</v>
      </c>
      <c r="P2152">
        <v>4</v>
      </c>
      <c r="Q2152" s="8">
        <f t="shared" si="169"/>
        <v>101.25</v>
      </c>
      <c r="R2152" t="b">
        <v>0</v>
      </c>
      <c r="S2152" t="s">
        <v>8289</v>
      </c>
      <c r="T2152" t="s">
        <v>8290</v>
      </c>
    </row>
    <row r="2153" spans="1:20" ht="42.8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9">
        <f t="shared" si="166"/>
        <v>42550.847384259265</v>
      </c>
      <c r="L2153">
        <v>1464639614</v>
      </c>
      <c r="M2153" s="9">
        <f t="shared" si="167"/>
        <v>42520.847384259265</v>
      </c>
      <c r="N2153" s="13">
        <f t="shared" si="168"/>
        <v>30</v>
      </c>
      <c r="O2153" t="b">
        <v>0</v>
      </c>
      <c r="P2153">
        <v>6</v>
      </c>
      <c r="Q2153" s="8">
        <f t="shared" si="169"/>
        <v>19.670000000000002</v>
      </c>
      <c r="R2153" t="b">
        <v>0</v>
      </c>
      <c r="S2153" t="s">
        <v>8289</v>
      </c>
      <c r="T2153" t="s">
        <v>8290</v>
      </c>
    </row>
    <row r="2154" spans="1:20" ht="42.8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9">
        <f t="shared" si="166"/>
        <v>41713.790613425925</v>
      </c>
      <c r="L2154">
        <v>1392321509</v>
      </c>
      <c r="M2154" s="9">
        <f t="shared" si="167"/>
        <v>41683.832280092596</v>
      </c>
      <c r="N2154" s="13">
        <f t="shared" si="168"/>
        <v>30</v>
      </c>
      <c r="O2154" t="b">
        <v>0</v>
      </c>
      <c r="P2154">
        <v>4</v>
      </c>
      <c r="Q2154" s="8">
        <f t="shared" si="169"/>
        <v>12.5</v>
      </c>
      <c r="R2154" t="b">
        <v>0</v>
      </c>
      <c r="S2154" t="s">
        <v>8289</v>
      </c>
      <c r="T2154" t="s">
        <v>8290</v>
      </c>
    </row>
    <row r="2155" spans="1:20" ht="42.8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9">
        <f t="shared" si="166"/>
        <v>42014.332638888889</v>
      </c>
      <c r="L2155">
        <v>1417470718</v>
      </c>
      <c r="M2155" s="9">
        <f t="shared" si="167"/>
        <v>41974.911087962959</v>
      </c>
      <c r="N2155" s="13">
        <f t="shared" si="168"/>
        <v>39</v>
      </c>
      <c r="O2155" t="b">
        <v>0</v>
      </c>
      <c r="P2155">
        <v>4</v>
      </c>
      <c r="Q2155" s="8">
        <f t="shared" si="169"/>
        <v>8.5</v>
      </c>
      <c r="R2155" t="b">
        <v>0</v>
      </c>
      <c r="S2155" t="s">
        <v>8289</v>
      </c>
      <c r="T2155" t="s">
        <v>8290</v>
      </c>
    </row>
    <row r="2156" spans="1:20" ht="28.55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9">
        <f t="shared" si="166"/>
        <v>41667.632256944446</v>
      </c>
      <c r="L2156">
        <v>1389193827</v>
      </c>
      <c r="M2156" s="9">
        <f t="shared" si="167"/>
        <v>41647.632256944446</v>
      </c>
      <c r="N2156" s="13">
        <f t="shared" si="168"/>
        <v>20</v>
      </c>
      <c r="O2156" t="b">
        <v>0</v>
      </c>
      <c r="P2156">
        <v>2</v>
      </c>
      <c r="Q2156" s="8">
        <f t="shared" si="169"/>
        <v>1</v>
      </c>
      <c r="R2156" t="b">
        <v>0</v>
      </c>
      <c r="S2156" t="s">
        <v>8289</v>
      </c>
      <c r="T2156" t="s">
        <v>8290</v>
      </c>
    </row>
    <row r="2157" spans="1:20" ht="42.8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9">
        <f t="shared" si="166"/>
        <v>42460.70584490741</v>
      </c>
      <c r="L2157">
        <v>1456854985</v>
      </c>
      <c r="M2157" s="9">
        <f t="shared" si="167"/>
        <v>42430.747511574074</v>
      </c>
      <c r="N2157" s="13">
        <f t="shared" si="168"/>
        <v>30</v>
      </c>
      <c r="O2157" t="b">
        <v>0</v>
      </c>
      <c r="P2157">
        <v>5</v>
      </c>
      <c r="Q2157" s="8">
        <f t="shared" si="169"/>
        <v>23</v>
      </c>
      <c r="R2157" t="b">
        <v>0</v>
      </c>
      <c r="S2157" t="s">
        <v>8289</v>
      </c>
      <c r="T2157" t="s">
        <v>8290</v>
      </c>
    </row>
    <row r="2158" spans="1:20" ht="42.8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9">
        <f t="shared" si="166"/>
        <v>41533.85423611111</v>
      </c>
      <c r="L2158">
        <v>1375475406</v>
      </c>
      <c r="M2158" s="9">
        <f t="shared" si="167"/>
        <v>41488.85423611111</v>
      </c>
      <c r="N2158" s="13">
        <f t="shared" si="168"/>
        <v>45</v>
      </c>
      <c r="O2158" t="b">
        <v>0</v>
      </c>
      <c r="P2158">
        <v>83</v>
      </c>
      <c r="Q2158" s="8">
        <f t="shared" si="169"/>
        <v>17.989999999999998</v>
      </c>
      <c r="R2158" t="b">
        <v>0</v>
      </c>
      <c r="S2158" t="s">
        <v>8289</v>
      </c>
      <c r="T2158" t="s">
        <v>8290</v>
      </c>
    </row>
    <row r="2159" spans="1:20" ht="28.55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9">
        <f t="shared" si="166"/>
        <v>42727.332638888889</v>
      </c>
      <c r="L2159">
        <v>1479684783</v>
      </c>
      <c r="M2159" s="9">
        <f t="shared" si="167"/>
        <v>42694.98128472222</v>
      </c>
      <c r="N2159" s="13">
        <f t="shared" si="168"/>
        <v>32</v>
      </c>
      <c r="O2159" t="b">
        <v>0</v>
      </c>
      <c r="P2159">
        <v>57</v>
      </c>
      <c r="Q2159" s="8">
        <f t="shared" si="169"/>
        <v>370.95</v>
      </c>
      <c r="R2159" t="b">
        <v>0</v>
      </c>
      <c r="S2159" t="s">
        <v>8289</v>
      </c>
      <c r="T2159" t="s">
        <v>8290</v>
      </c>
    </row>
    <row r="2160" spans="1:20" ht="42.8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9">
        <f t="shared" si="166"/>
        <v>41309.853865740741</v>
      </c>
      <c r="L2160">
        <v>1356121774</v>
      </c>
      <c r="M2160" s="9">
        <f t="shared" si="167"/>
        <v>41264.853865740741</v>
      </c>
      <c r="N2160" s="13">
        <f t="shared" si="168"/>
        <v>45</v>
      </c>
      <c r="O2160" t="b">
        <v>0</v>
      </c>
      <c r="P2160">
        <v>311</v>
      </c>
      <c r="Q2160" s="8">
        <f t="shared" si="169"/>
        <v>63.57</v>
      </c>
      <c r="R2160" t="b">
        <v>0</v>
      </c>
      <c r="S2160" t="s">
        <v>8289</v>
      </c>
      <c r="T2160" t="s">
        <v>8290</v>
      </c>
    </row>
    <row r="2161" spans="1:20" ht="57.1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9">
        <f t="shared" si="166"/>
        <v>40740.731180555551</v>
      </c>
      <c r="L2161">
        <v>1308245574</v>
      </c>
      <c r="M2161" s="9">
        <f t="shared" si="167"/>
        <v>40710.731180555551</v>
      </c>
      <c r="N2161" s="13">
        <f t="shared" si="168"/>
        <v>30</v>
      </c>
      <c r="O2161" t="b">
        <v>0</v>
      </c>
      <c r="P2161">
        <v>2</v>
      </c>
      <c r="Q2161" s="8">
        <f t="shared" si="169"/>
        <v>13</v>
      </c>
      <c r="R2161" t="b">
        <v>0</v>
      </c>
      <c r="S2161" t="s">
        <v>8289</v>
      </c>
      <c r="T2161" t="s">
        <v>8290</v>
      </c>
    </row>
    <row r="2162" spans="1:20" ht="42.8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9">
        <f t="shared" si="166"/>
        <v>41048.711863425924</v>
      </c>
      <c r="L2162">
        <v>1334855105</v>
      </c>
      <c r="M2162" s="9">
        <f t="shared" si="167"/>
        <v>41018.711863425924</v>
      </c>
      <c r="N2162" s="13">
        <f t="shared" si="168"/>
        <v>30</v>
      </c>
      <c r="O2162" t="b">
        <v>0</v>
      </c>
      <c r="P2162">
        <v>16</v>
      </c>
      <c r="Q2162" s="8">
        <f t="shared" si="169"/>
        <v>5.31</v>
      </c>
      <c r="R2162" t="b">
        <v>0</v>
      </c>
      <c r="S2162" t="s">
        <v>8289</v>
      </c>
      <c r="T2162" t="s">
        <v>8290</v>
      </c>
    </row>
    <row r="2163" spans="1:20" ht="28.55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9">
        <f t="shared" si="166"/>
        <v>42270.852534722217</v>
      </c>
      <c r="L2163">
        <v>1440448059</v>
      </c>
      <c r="M2163" s="9">
        <f t="shared" si="167"/>
        <v>42240.852534722217</v>
      </c>
      <c r="N2163" s="13">
        <f t="shared" si="168"/>
        <v>30</v>
      </c>
      <c r="O2163" t="b">
        <v>0</v>
      </c>
      <c r="P2163">
        <v>13</v>
      </c>
      <c r="Q2163" s="8">
        <f t="shared" si="169"/>
        <v>35.619999999999997</v>
      </c>
      <c r="R2163" t="b">
        <v>1</v>
      </c>
      <c r="S2163" t="s">
        <v>8281</v>
      </c>
      <c r="T2163" t="s">
        <v>8282</v>
      </c>
    </row>
    <row r="2164" spans="1:20" ht="42.8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9">
        <f t="shared" si="166"/>
        <v>41844.766099537039</v>
      </c>
      <c r="L2164">
        <v>1403547791</v>
      </c>
      <c r="M2164" s="9">
        <f t="shared" si="167"/>
        <v>41813.766099537039</v>
      </c>
      <c r="N2164" s="13">
        <f t="shared" si="168"/>
        <v>31</v>
      </c>
      <c r="O2164" t="b">
        <v>0</v>
      </c>
      <c r="P2164">
        <v>58</v>
      </c>
      <c r="Q2164" s="8">
        <f t="shared" si="169"/>
        <v>87.1</v>
      </c>
      <c r="R2164" t="b">
        <v>1</v>
      </c>
      <c r="S2164" t="s">
        <v>8281</v>
      </c>
      <c r="T2164" t="s">
        <v>8282</v>
      </c>
    </row>
    <row r="2165" spans="1:20" ht="42.8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9">
        <f t="shared" si="166"/>
        <v>42163.159722222219</v>
      </c>
      <c r="L2165">
        <v>1429306520</v>
      </c>
      <c r="M2165" s="9">
        <f t="shared" si="167"/>
        <v>42111.899537037039</v>
      </c>
      <c r="N2165" s="13">
        <f t="shared" si="168"/>
        <v>51</v>
      </c>
      <c r="O2165" t="b">
        <v>0</v>
      </c>
      <c r="P2165">
        <v>44</v>
      </c>
      <c r="Q2165" s="8">
        <f t="shared" si="169"/>
        <v>75.11</v>
      </c>
      <c r="R2165" t="b">
        <v>1</v>
      </c>
      <c r="S2165" t="s">
        <v>8281</v>
      </c>
      <c r="T2165" t="s">
        <v>8282</v>
      </c>
    </row>
    <row r="2166" spans="1:20" ht="28.55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9">
        <f t="shared" si="166"/>
        <v>42546.165972222225</v>
      </c>
      <c r="L2166">
        <v>1464196414</v>
      </c>
      <c r="M2166" s="9">
        <f t="shared" si="167"/>
        <v>42515.71775462963</v>
      </c>
      <c r="N2166" s="13">
        <f t="shared" si="168"/>
        <v>30</v>
      </c>
      <c r="O2166" t="b">
        <v>0</v>
      </c>
      <c r="P2166">
        <v>83</v>
      </c>
      <c r="Q2166" s="8">
        <f t="shared" si="169"/>
        <v>68.010000000000005</v>
      </c>
      <c r="R2166" t="b">
        <v>1</v>
      </c>
      <c r="S2166" t="s">
        <v>8281</v>
      </c>
      <c r="T2166" t="s">
        <v>8282</v>
      </c>
    </row>
    <row r="2167" spans="1:20" ht="42.8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9">
        <f t="shared" si="166"/>
        <v>42468.625405092593</v>
      </c>
      <c r="L2167">
        <v>1457539235</v>
      </c>
      <c r="M2167" s="9">
        <f t="shared" si="167"/>
        <v>42438.667071759264</v>
      </c>
      <c r="N2167" s="13">
        <f t="shared" si="168"/>
        <v>30</v>
      </c>
      <c r="O2167" t="b">
        <v>0</v>
      </c>
      <c r="P2167">
        <v>117</v>
      </c>
      <c r="Q2167" s="8">
        <f t="shared" si="169"/>
        <v>29.62</v>
      </c>
      <c r="R2167" t="b">
        <v>1</v>
      </c>
      <c r="S2167" t="s">
        <v>8281</v>
      </c>
      <c r="T2167" t="s">
        <v>8282</v>
      </c>
    </row>
    <row r="2168" spans="1:20" ht="57.1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9">
        <f t="shared" si="166"/>
        <v>41978.879837962959</v>
      </c>
      <c r="L2168">
        <v>1413922018</v>
      </c>
      <c r="M2168" s="9">
        <f t="shared" si="167"/>
        <v>41933.838171296295</v>
      </c>
      <c r="N2168" s="13">
        <f t="shared" si="168"/>
        <v>45</v>
      </c>
      <c r="O2168" t="b">
        <v>0</v>
      </c>
      <c r="P2168">
        <v>32</v>
      </c>
      <c r="Q2168" s="8">
        <f t="shared" si="169"/>
        <v>91.63</v>
      </c>
      <c r="R2168" t="b">
        <v>1</v>
      </c>
      <c r="S2168" t="s">
        <v>8281</v>
      </c>
      <c r="T2168" t="s">
        <v>8282</v>
      </c>
    </row>
    <row r="2169" spans="1:20" ht="28.55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9">
        <f t="shared" si="166"/>
        <v>41167.066400462965</v>
      </c>
      <c r="L2169">
        <v>1346463337</v>
      </c>
      <c r="M2169" s="9">
        <f t="shared" si="167"/>
        <v>41153.066400462965</v>
      </c>
      <c r="N2169" s="13">
        <f t="shared" si="168"/>
        <v>14</v>
      </c>
      <c r="O2169" t="b">
        <v>0</v>
      </c>
      <c r="P2169">
        <v>8</v>
      </c>
      <c r="Q2169" s="8">
        <f t="shared" si="169"/>
        <v>22.5</v>
      </c>
      <c r="R2169" t="b">
        <v>1</v>
      </c>
      <c r="S2169" t="s">
        <v>8281</v>
      </c>
      <c r="T2169" t="s">
        <v>8282</v>
      </c>
    </row>
    <row r="2170" spans="1:20" ht="28.5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9">
        <f t="shared" si="166"/>
        <v>42776.208333333328</v>
      </c>
      <c r="L2170">
        <v>1484058261</v>
      </c>
      <c r="M2170" s="9">
        <f t="shared" si="167"/>
        <v>42745.600243055553</v>
      </c>
      <c r="N2170" s="13">
        <f t="shared" si="168"/>
        <v>31</v>
      </c>
      <c r="O2170" t="b">
        <v>0</v>
      </c>
      <c r="P2170">
        <v>340</v>
      </c>
      <c r="Q2170" s="8">
        <f t="shared" si="169"/>
        <v>64.37</v>
      </c>
      <c r="R2170" t="b">
        <v>1</v>
      </c>
      <c r="S2170" t="s">
        <v>8281</v>
      </c>
      <c r="T2170" t="s">
        <v>8282</v>
      </c>
    </row>
    <row r="2171" spans="1:20" ht="57.1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9">
        <f t="shared" si="166"/>
        <v>42796.700821759259</v>
      </c>
      <c r="L2171">
        <v>1488214151</v>
      </c>
      <c r="M2171" s="9">
        <f t="shared" si="167"/>
        <v>42793.700821759259</v>
      </c>
      <c r="N2171" s="13">
        <f t="shared" si="168"/>
        <v>3</v>
      </c>
      <c r="O2171" t="b">
        <v>0</v>
      </c>
      <c r="P2171">
        <v>7</v>
      </c>
      <c r="Q2171" s="8">
        <f t="shared" si="169"/>
        <v>21.86</v>
      </c>
      <c r="R2171" t="b">
        <v>1</v>
      </c>
      <c r="S2171" t="s">
        <v>8281</v>
      </c>
      <c r="T2171" t="s">
        <v>8282</v>
      </c>
    </row>
    <row r="2172" spans="1:20" ht="42.8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9">
        <f t="shared" si="166"/>
        <v>42238.750254629631</v>
      </c>
      <c r="L2172">
        <v>1436810422</v>
      </c>
      <c r="M2172" s="9">
        <f t="shared" si="167"/>
        <v>42198.750254629631</v>
      </c>
      <c r="N2172" s="13">
        <f t="shared" si="168"/>
        <v>40</v>
      </c>
      <c r="O2172" t="b">
        <v>0</v>
      </c>
      <c r="P2172">
        <v>19</v>
      </c>
      <c r="Q2172" s="8">
        <f t="shared" si="169"/>
        <v>33.32</v>
      </c>
      <c r="R2172" t="b">
        <v>1</v>
      </c>
      <c r="S2172" t="s">
        <v>8281</v>
      </c>
      <c r="T2172" t="s">
        <v>8282</v>
      </c>
    </row>
    <row r="2173" spans="1:20" ht="42.8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9">
        <f t="shared" si="166"/>
        <v>42177.208333333328</v>
      </c>
      <c r="L2173">
        <v>1431903495</v>
      </c>
      <c r="M2173" s="9">
        <f t="shared" si="167"/>
        <v>42141.95711805555</v>
      </c>
      <c r="N2173" s="13">
        <f t="shared" si="168"/>
        <v>35</v>
      </c>
      <c r="O2173" t="b">
        <v>0</v>
      </c>
      <c r="P2173">
        <v>47</v>
      </c>
      <c r="Q2173" s="8">
        <f t="shared" si="169"/>
        <v>90.28</v>
      </c>
      <c r="R2173" t="b">
        <v>1</v>
      </c>
      <c r="S2173" t="s">
        <v>8281</v>
      </c>
      <c r="T2173" t="s">
        <v>8282</v>
      </c>
    </row>
    <row r="2174" spans="1:20" ht="42.8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9">
        <f t="shared" si="166"/>
        <v>42112.580092592587</v>
      </c>
      <c r="L2174">
        <v>1426773320</v>
      </c>
      <c r="M2174" s="9">
        <f t="shared" si="167"/>
        <v>42082.580092592587</v>
      </c>
      <c r="N2174" s="13">
        <f t="shared" si="168"/>
        <v>30</v>
      </c>
      <c r="O2174" t="b">
        <v>0</v>
      </c>
      <c r="P2174">
        <v>13</v>
      </c>
      <c r="Q2174" s="8">
        <f t="shared" si="169"/>
        <v>76.92</v>
      </c>
      <c r="R2174" t="b">
        <v>1</v>
      </c>
      <c r="S2174" t="s">
        <v>8281</v>
      </c>
      <c r="T2174" t="s">
        <v>8282</v>
      </c>
    </row>
    <row r="2175" spans="1:20" ht="42.8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9">
        <f t="shared" si="166"/>
        <v>41527.165972222225</v>
      </c>
      <c r="L2175">
        <v>1376066243</v>
      </c>
      <c r="M2175" s="9">
        <f t="shared" si="167"/>
        <v>41495.692627314813</v>
      </c>
      <c r="N2175" s="13">
        <f t="shared" si="168"/>
        <v>31</v>
      </c>
      <c r="O2175" t="b">
        <v>0</v>
      </c>
      <c r="P2175">
        <v>90</v>
      </c>
      <c r="Q2175" s="8">
        <f t="shared" si="169"/>
        <v>59.23</v>
      </c>
      <c r="R2175" t="b">
        <v>1</v>
      </c>
      <c r="S2175" t="s">
        <v>8281</v>
      </c>
      <c r="T2175" t="s">
        <v>8282</v>
      </c>
    </row>
    <row r="2176" spans="1:20" ht="57.1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9">
        <f t="shared" si="166"/>
        <v>42495.542905092589</v>
      </c>
      <c r="L2176">
        <v>1459861307</v>
      </c>
      <c r="M2176" s="9">
        <f t="shared" si="167"/>
        <v>42465.542905092589</v>
      </c>
      <c r="N2176" s="13">
        <f t="shared" si="168"/>
        <v>30</v>
      </c>
      <c r="O2176" t="b">
        <v>0</v>
      </c>
      <c r="P2176">
        <v>63</v>
      </c>
      <c r="Q2176" s="8">
        <f t="shared" si="169"/>
        <v>65.38</v>
      </c>
      <c r="R2176" t="b">
        <v>1</v>
      </c>
      <c r="S2176" t="s">
        <v>8281</v>
      </c>
      <c r="T2176" t="s">
        <v>8282</v>
      </c>
    </row>
    <row r="2177" spans="1:20" ht="42.8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9">
        <f t="shared" si="166"/>
        <v>42572.009097222224</v>
      </c>
      <c r="L2177">
        <v>1468455186</v>
      </c>
      <c r="M2177" s="9">
        <f t="shared" si="167"/>
        <v>42565.009097222224</v>
      </c>
      <c r="N2177" s="13">
        <f t="shared" si="168"/>
        <v>7</v>
      </c>
      <c r="O2177" t="b">
        <v>0</v>
      </c>
      <c r="P2177">
        <v>26</v>
      </c>
      <c r="Q2177" s="8">
        <f t="shared" si="169"/>
        <v>67.31</v>
      </c>
      <c r="R2177" t="b">
        <v>1</v>
      </c>
      <c r="S2177" t="s">
        <v>8281</v>
      </c>
      <c r="T2177" t="s">
        <v>8282</v>
      </c>
    </row>
    <row r="2178" spans="1:20" ht="42.8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>
        <f t="shared" ref="F2178:F2241" si="170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9">
        <f t="shared" si="166"/>
        <v>42126.633206018523</v>
      </c>
      <c r="L2178">
        <v>1427987509</v>
      </c>
      <c r="M2178" s="9">
        <f t="shared" si="167"/>
        <v>42096.633206018523</v>
      </c>
      <c r="N2178" s="13">
        <f t="shared" si="168"/>
        <v>30</v>
      </c>
      <c r="O2178" t="b">
        <v>0</v>
      </c>
      <c r="P2178">
        <v>71</v>
      </c>
      <c r="Q2178" s="8">
        <f t="shared" si="169"/>
        <v>88.75</v>
      </c>
      <c r="R2178" t="b">
        <v>1</v>
      </c>
      <c r="S2178" t="s">
        <v>8281</v>
      </c>
      <c r="T2178" t="s">
        <v>8282</v>
      </c>
    </row>
    <row r="2179" spans="1:20" ht="71.349999999999994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>
        <f t="shared" si="170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9">
        <f t="shared" ref="K2179:K2242" si="171">(((J2179/60)/60)/24)+DATE(1970,1,1)</f>
        <v>42527.250775462962</v>
      </c>
      <c r="L2179">
        <v>1463032867</v>
      </c>
      <c r="M2179" s="9">
        <f t="shared" ref="M2179:M2242" si="172">(((L2179/60)/60)/24)+DATE(1970,1,1)</f>
        <v>42502.250775462962</v>
      </c>
      <c r="N2179" s="13">
        <f t="shared" ref="N2179:N2242" si="173">ROUND(K2179-M2179,0)</f>
        <v>25</v>
      </c>
      <c r="O2179" t="b">
        <v>0</v>
      </c>
      <c r="P2179">
        <v>38</v>
      </c>
      <c r="Q2179" s="8">
        <f t="shared" ref="Q2179:Q2242" si="174">IFERROR(ROUND(E2179/P2179,2),0)</f>
        <v>65.87</v>
      </c>
      <c r="R2179" t="b">
        <v>1</v>
      </c>
      <c r="S2179" t="s">
        <v>8281</v>
      </c>
      <c r="T2179" t="s">
        <v>8282</v>
      </c>
    </row>
    <row r="2180" spans="1:20" ht="42.8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9">
        <f t="shared" si="171"/>
        <v>42753.63653935185</v>
      </c>
      <c r="L2180">
        <v>1482160597</v>
      </c>
      <c r="M2180" s="9">
        <f t="shared" si="172"/>
        <v>42723.63653935185</v>
      </c>
      <c r="N2180" s="13">
        <f t="shared" si="173"/>
        <v>30</v>
      </c>
      <c r="O2180" t="b">
        <v>0</v>
      </c>
      <c r="P2180">
        <v>859</v>
      </c>
      <c r="Q2180" s="8">
        <f t="shared" si="174"/>
        <v>40.35</v>
      </c>
      <c r="R2180" t="b">
        <v>1</v>
      </c>
      <c r="S2180" t="s">
        <v>8281</v>
      </c>
      <c r="T2180" t="s">
        <v>8282</v>
      </c>
    </row>
    <row r="2181" spans="1:20" ht="42.8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9">
        <f t="shared" si="171"/>
        <v>42105.171203703707</v>
      </c>
      <c r="L2181">
        <v>1426133192</v>
      </c>
      <c r="M2181" s="9">
        <f t="shared" si="172"/>
        <v>42075.171203703707</v>
      </c>
      <c r="N2181" s="13">
        <f t="shared" si="173"/>
        <v>30</v>
      </c>
      <c r="O2181" t="b">
        <v>0</v>
      </c>
      <c r="P2181">
        <v>21</v>
      </c>
      <c r="Q2181" s="8">
        <f t="shared" si="174"/>
        <v>76.86</v>
      </c>
      <c r="R2181" t="b">
        <v>1</v>
      </c>
      <c r="S2181" t="s">
        <v>8281</v>
      </c>
      <c r="T2181" t="s">
        <v>8282</v>
      </c>
    </row>
    <row r="2182" spans="1:20" ht="28.5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9">
        <f t="shared" si="171"/>
        <v>42321.711435185185</v>
      </c>
      <c r="L2182">
        <v>1443801868</v>
      </c>
      <c r="M2182" s="9">
        <f t="shared" si="172"/>
        <v>42279.669768518521</v>
      </c>
      <c r="N2182" s="13">
        <f t="shared" si="173"/>
        <v>42</v>
      </c>
      <c r="O2182" t="b">
        <v>0</v>
      </c>
      <c r="P2182">
        <v>78</v>
      </c>
      <c r="Q2182" s="8">
        <f t="shared" si="174"/>
        <v>68.709999999999994</v>
      </c>
      <c r="R2182" t="b">
        <v>1</v>
      </c>
      <c r="S2182" t="s">
        <v>8281</v>
      </c>
      <c r="T2182" t="s">
        <v>8282</v>
      </c>
    </row>
    <row r="2183" spans="1:20" ht="57.1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9">
        <f t="shared" si="171"/>
        <v>42787.005243055552</v>
      </c>
      <c r="L2183">
        <v>1486426053</v>
      </c>
      <c r="M2183" s="9">
        <f t="shared" si="172"/>
        <v>42773.005243055552</v>
      </c>
      <c r="N2183" s="13">
        <f t="shared" si="173"/>
        <v>14</v>
      </c>
      <c r="O2183" t="b">
        <v>0</v>
      </c>
      <c r="P2183">
        <v>53</v>
      </c>
      <c r="Q2183" s="8">
        <f t="shared" si="174"/>
        <v>57.77</v>
      </c>
      <c r="R2183" t="b">
        <v>1</v>
      </c>
      <c r="S2183" t="s">
        <v>8289</v>
      </c>
      <c r="T2183" t="s">
        <v>8307</v>
      </c>
    </row>
    <row r="2184" spans="1:20" ht="42.8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9">
        <f t="shared" si="171"/>
        <v>41914.900752314818</v>
      </c>
      <c r="L2184">
        <v>1409261825</v>
      </c>
      <c r="M2184" s="9">
        <f t="shared" si="172"/>
        <v>41879.900752314818</v>
      </c>
      <c r="N2184" s="13">
        <f t="shared" si="173"/>
        <v>35</v>
      </c>
      <c r="O2184" t="b">
        <v>0</v>
      </c>
      <c r="P2184">
        <v>356</v>
      </c>
      <c r="Q2184" s="8">
        <f t="shared" si="174"/>
        <v>44.17</v>
      </c>
      <c r="R2184" t="b">
        <v>1</v>
      </c>
      <c r="S2184" t="s">
        <v>8289</v>
      </c>
      <c r="T2184" t="s">
        <v>8307</v>
      </c>
    </row>
    <row r="2185" spans="1:20" ht="42.8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9">
        <f t="shared" si="171"/>
        <v>42775.208333333328</v>
      </c>
      <c r="L2185">
        <v>1484037977</v>
      </c>
      <c r="M2185" s="9">
        <f t="shared" si="172"/>
        <v>42745.365474537044</v>
      </c>
      <c r="N2185" s="13">
        <f t="shared" si="173"/>
        <v>30</v>
      </c>
      <c r="O2185" t="b">
        <v>0</v>
      </c>
      <c r="P2185">
        <v>279</v>
      </c>
      <c r="Q2185" s="8">
        <f t="shared" si="174"/>
        <v>31.57</v>
      </c>
      <c r="R2185" t="b">
        <v>1</v>
      </c>
      <c r="S2185" t="s">
        <v>8289</v>
      </c>
      <c r="T2185" t="s">
        <v>8307</v>
      </c>
    </row>
    <row r="2186" spans="1:20" ht="57.1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9">
        <f t="shared" si="171"/>
        <v>42394.666666666672</v>
      </c>
      <c r="L2186">
        <v>1452530041</v>
      </c>
      <c r="M2186" s="9">
        <f t="shared" si="172"/>
        <v>42380.690289351856</v>
      </c>
      <c r="N2186" s="13">
        <f t="shared" si="173"/>
        <v>14</v>
      </c>
      <c r="O2186" t="b">
        <v>1</v>
      </c>
      <c r="P2186">
        <v>266</v>
      </c>
      <c r="Q2186" s="8">
        <f t="shared" si="174"/>
        <v>107.05</v>
      </c>
      <c r="R2186" t="b">
        <v>1</v>
      </c>
      <c r="S2186" t="s">
        <v>8289</v>
      </c>
      <c r="T2186" t="s">
        <v>8307</v>
      </c>
    </row>
    <row r="2187" spans="1:20" ht="42.8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9">
        <f t="shared" si="171"/>
        <v>41359.349988425929</v>
      </c>
      <c r="L2187">
        <v>1360830239</v>
      </c>
      <c r="M2187" s="9">
        <f t="shared" si="172"/>
        <v>41319.349988425929</v>
      </c>
      <c r="N2187" s="13">
        <f t="shared" si="173"/>
        <v>40</v>
      </c>
      <c r="O2187" t="b">
        <v>0</v>
      </c>
      <c r="P2187">
        <v>623</v>
      </c>
      <c r="Q2187" s="8">
        <f t="shared" si="174"/>
        <v>149.03</v>
      </c>
      <c r="R2187" t="b">
        <v>1</v>
      </c>
      <c r="S2187" t="s">
        <v>8289</v>
      </c>
      <c r="T2187" t="s">
        <v>8307</v>
      </c>
    </row>
    <row r="2188" spans="1:20" ht="42.8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9">
        <f t="shared" si="171"/>
        <v>42620.083333333328</v>
      </c>
      <c r="L2188">
        <v>1470062743</v>
      </c>
      <c r="M2188" s="9">
        <f t="shared" si="172"/>
        <v>42583.615081018521</v>
      </c>
      <c r="N2188" s="13">
        <f t="shared" si="173"/>
        <v>36</v>
      </c>
      <c r="O2188" t="b">
        <v>0</v>
      </c>
      <c r="P2188">
        <v>392</v>
      </c>
      <c r="Q2188" s="8">
        <f t="shared" si="174"/>
        <v>55.96</v>
      </c>
      <c r="R2188" t="b">
        <v>1</v>
      </c>
      <c r="S2188" t="s">
        <v>8289</v>
      </c>
      <c r="T2188" t="s">
        <v>8307</v>
      </c>
    </row>
    <row r="2189" spans="1:20" ht="42.8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9">
        <f t="shared" si="171"/>
        <v>42097.165972222225</v>
      </c>
      <c r="L2189">
        <v>1425531666</v>
      </c>
      <c r="M2189" s="9">
        <f t="shared" si="172"/>
        <v>42068.209097222221</v>
      </c>
      <c r="N2189" s="13">
        <f t="shared" si="173"/>
        <v>29</v>
      </c>
      <c r="O2189" t="b">
        <v>1</v>
      </c>
      <c r="P2189">
        <v>3562</v>
      </c>
      <c r="Q2189" s="8">
        <f t="shared" si="174"/>
        <v>56.97</v>
      </c>
      <c r="R2189" t="b">
        <v>1</v>
      </c>
      <c r="S2189" t="s">
        <v>8289</v>
      </c>
      <c r="T2189" t="s">
        <v>8307</v>
      </c>
    </row>
    <row r="2190" spans="1:20" ht="42.8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9">
        <f t="shared" si="171"/>
        <v>42668.708333333328</v>
      </c>
      <c r="L2190">
        <v>1474380241</v>
      </c>
      <c r="M2190" s="9">
        <f t="shared" si="172"/>
        <v>42633.586122685185</v>
      </c>
      <c r="N2190" s="13">
        <f t="shared" si="173"/>
        <v>35</v>
      </c>
      <c r="O2190" t="b">
        <v>0</v>
      </c>
      <c r="P2190">
        <v>514</v>
      </c>
      <c r="Q2190" s="8">
        <f t="shared" si="174"/>
        <v>44.06</v>
      </c>
      <c r="R2190" t="b">
        <v>1</v>
      </c>
      <c r="S2190" t="s">
        <v>8289</v>
      </c>
      <c r="T2190" t="s">
        <v>8307</v>
      </c>
    </row>
    <row r="2191" spans="1:20" ht="42.8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9">
        <f t="shared" si="171"/>
        <v>42481.916666666672</v>
      </c>
      <c r="L2191">
        <v>1460055300</v>
      </c>
      <c r="M2191" s="9">
        <f t="shared" si="172"/>
        <v>42467.788194444445</v>
      </c>
      <c r="N2191" s="13">
        <f t="shared" si="173"/>
        <v>14</v>
      </c>
      <c r="O2191" t="b">
        <v>0</v>
      </c>
      <c r="P2191">
        <v>88</v>
      </c>
      <c r="Q2191" s="8">
        <f t="shared" si="174"/>
        <v>68.63</v>
      </c>
      <c r="R2191" t="b">
        <v>1</v>
      </c>
      <c r="S2191" t="s">
        <v>8289</v>
      </c>
      <c r="T2191" t="s">
        <v>8307</v>
      </c>
    </row>
    <row r="2192" spans="1:20" ht="42.8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9">
        <f t="shared" si="171"/>
        <v>42452.290972222225</v>
      </c>
      <c r="L2192">
        <v>1455721204</v>
      </c>
      <c r="M2192" s="9">
        <f t="shared" si="172"/>
        <v>42417.625046296293</v>
      </c>
      <c r="N2192" s="13">
        <f t="shared" si="173"/>
        <v>35</v>
      </c>
      <c r="O2192" t="b">
        <v>0</v>
      </c>
      <c r="P2192">
        <v>537</v>
      </c>
      <c r="Q2192" s="8">
        <f t="shared" si="174"/>
        <v>65.319999999999993</v>
      </c>
      <c r="R2192" t="b">
        <v>1</v>
      </c>
      <c r="S2192" t="s">
        <v>8289</v>
      </c>
      <c r="T2192" t="s">
        <v>8307</v>
      </c>
    </row>
    <row r="2193" spans="1:20" ht="57.1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9">
        <f t="shared" si="171"/>
        <v>42780.833645833336</v>
      </c>
      <c r="L2193">
        <v>1486065627</v>
      </c>
      <c r="M2193" s="9">
        <f t="shared" si="172"/>
        <v>42768.833645833336</v>
      </c>
      <c r="N2193" s="13">
        <f t="shared" si="173"/>
        <v>12</v>
      </c>
      <c r="O2193" t="b">
        <v>0</v>
      </c>
      <c r="P2193">
        <v>25</v>
      </c>
      <c r="Q2193" s="8">
        <f t="shared" si="174"/>
        <v>35.92</v>
      </c>
      <c r="R2193" t="b">
        <v>1</v>
      </c>
      <c r="S2193" t="s">
        <v>8289</v>
      </c>
      <c r="T2193" t="s">
        <v>8307</v>
      </c>
    </row>
    <row r="2194" spans="1:20" ht="42.8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9">
        <f t="shared" si="171"/>
        <v>42719.958333333328</v>
      </c>
      <c r="L2194">
        <v>1479414344</v>
      </c>
      <c r="M2194" s="9">
        <f t="shared" si="172"/>
        <v>42691.8512037037</v>
      </c>
      <c r="N2194" s="13">
        <f t="shared" si="173"/>
        <v>28</v>
      </c>
      <c r="O2194" t="b">
        <v>0</v>
      </c>
      <c r="P2194">
        <v>3238</v>
      </c>
      <c r="Q2194" s="8">
        <f t="shared" si="174"/>
        <v>40.07</v>
      </c>
      <c r="R2194" t="b">
        <v>1</v>
      </c>
      <c r="S2194" t="s">
        <v>8289</v>
      </c>
      <c r="T2194" t="s">
        <v>8307</v>
      </c>
    </row>
    <row r="2195" spans="1:20" ht="42.8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9">
        <f t="shared" si="171"/>
        <v>42695.207638888889</v>
      </c>
      <c r="L2195">
        <v>1477043072</v>
      </c>
      <c r="M2195" s="9">
        <f t="shared" si="172"/>
        <v>42664.405925925923</v>
      </c>
      <c r="N2195" s="13">
        <f t="shared" si="173"/>
        <v>31</v>
      </c>
      <c r="O2195" t="b">
        <v>0</v>
      </c>
      <c r="P2195">
        <v>897</v>
      </c>
      <c r="Q2195" s="8">
        <f t="shared" si="174"/>
        <v>75.650000000000006</v>
      </c>
      <c r="R2195" t="b">
        <v>1</v>
      </c>
      <c r="S2195" t="s">
        <v>8289</v>
      </c>
      <c r="T2195" t="s">
        <v>8307</v>
      </c>
    </row>
    <row r="2196" spans="1:20" ht="57.1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9">
        <f t="shared" si="171"/>
        <v>42455.716319444444</v>
      </c>
      <c r="L2196">
        <v>1456423890</v>
      </c>
      <c r="M2196" s="9">
        <f t="shared" si="172"/>
        <v>42425.757986111115</v>
      </c>
      <c r="N2196" s="13">
        <f t="shared" si="173"/>
        <v>30</v>
      </c>
      <c r="O2196" t="b">
        <v>0</v>
      </c>
      <c r="P2196">
        <v>878</v>
      </c>
      <c r="Q2196" s="8">
        <f t="shared" si="174"/>
        <v>61.2</v>
      </c>
      <c r="R2196" t="b">
        <v>1</v>
      </c>
      <c r="S2196" t="s">
        <v>8289</v>
      </c>
      <c r="T2196" t="s">
        <v>8307</v>
      </c>
    </row>
    <row r="2197" spans="1:20" ht="28.55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9">
        <f t="shared" si="171"/>
        <v>42227.771990740745</v>
      </c>
      <c r="L2197">
        <v>1436725900</v>
      </c>
      <c r="M2197" s="9">
        <f t="shared" si="172"/>
        <v>42197.771990740745</v>
      </c>
      <c r="N2197" s="13">
        <f t="shared" si="173"/>
        <v>30</v>
      </c>
      <c r="O2197" t="b">
        <v>0</v>
      </c>
      <c r="P2197">
        <v>115</v>
      </c>
      <c r="Q2197" s="8">
        <f t="shared" si="174"/>
        <v>48.13</v>
      </c>
      <c r="R2197" t="b">
        <v>1</v>
      </c>
      <c r="S2197" t="s">
        <v>8289</v>
      </c>
      <c r="T2197" t="s">
        <v>8307</v>
      </c>
    </row>
    <row r="2198" spans="1:20" ht="28.55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9">
        <f t="shared" si="171"/>
        <v>42706.291666666672</v>
      </c>
      <c r="L2198">
        <v>1478000502</v>
      </c>
      <c r="M2198" s="9">
        <f t="shared" si="172"/>
        <v>42675.487291666665</v>
      </c>
      <c r="N2198" s="13">
        <f t="shared" si="173"/>
        <v>31</v>
      </c>
      <c r="O2198" t="b">
        <v>0</v>
      </c>
      <c r="P2198">
        <v>234</v>
      </c>
      <c r="Q2198" s="8">
        <f t="shared" si="174"/>
        <v>68.11</v>
      </c>
      <c r="R2198" t="b">
        <v>1</v>
      </c>
      <c r="S2198" t="s">
        <v>8289</v>
      </c>
      <c r="T2198" t="s">
        <v>8307</v>
      </c>
    </row>
    <row r="2199" spans="1:20" ht="42.8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9">
        <f t="shared" si="171"/>
        <v>42063.584016203706</v>
      </c>
      <c r="L2199">
        <v>1422540059</v>
      </c>
      <c r="M2199" s="9">
        <f t="shared" si="172"/>
        <v>42033.584016203706</v>
      </c>
      <c r="N2199" s="13">
        <f t="shared" si="173"/>
        <v>30</v>
      </c>
      <c r="O2199" t="b">
        <v>0</v>
      </c>
      <c r="P2199">
        <v>4330</v>
      </c>
      <c r="Q2199" s="8">
        <f t="shared" si="174"/>
        <v>65.89</v>
      </c>
      <c r="R2199" t="b">
        <v>1</v>
      </c>
      <c r="S2199" t="s">
        <v>8289</v>
      </c>
      <c r="T2199" t="s">
        <v>8307</v>
      </c>
    </row>
    <row r="2200" spans="1:20" ht="42.8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9">
        <f t="shared" si="171"/>
        <v>42322.555555555555</v>
      </c>
      <c r="L2200">
        <v>1444911600</v>
      </c>
      <c r="M2200" s="9">
        <f t="shared" si="172"/>
        <v>42292.513888888891</v>
      </c>
      <c r="N2200" s="13">
        <f t="shared" si="173"/>
        <v>30</v>
      </c>
      <c r="O2200" t="b">
        <v>0</v>
      </c>
      <c r="P2200">
        <v>651</v>
      </c>
      <c r="Q2200" s="8">
        <f t="shared" si="174"/>
        <v>81.650000000000006</v>
      </c>
      <c r="R2200" t="b">
        <v>1</v>
      </c>
      <c r="S2200" t="s">
        <v>8289</v>
      </c>
      <c r="T2200" t="s">
        <v>8307</v>
      </c>
    </row>
    <row r="2201" spans="1:20" ht="28.55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9">
        <f t="shared" si="171"/>
        <v>42292.416643518518</v>
      </c>
      <c r="L2201">
        <v>1442311198</v>
      </c>
      <c r="M2201" s="9">
        <f t="shared" si="172"/>
        <v>42262.416643518518</v>
      </c>
      <c r="N2201" s="13">
        <f t="shared" si="173"/>
        <v>30</v>
      </c>
      <c r="O2201" t="b">
        <v>1</v>
      </c>
      <c r="P2201">
        <v>251</v>
      </c>
      <c r="Q2201" s="8">
        <f t="shared" si="174"/>
        <v>52.7</v>
      </c>
      <c r="R2201" t="b">
        <v>1</v>
      </c>
      <c r="S2201" t="s">
        <v>8289</v>
      </c>
      <c r="T2201" t="s">
        <v>8307</v>
      </c>
    </row>
    <row r="2202" spans="1:20" ht="42.8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9">
        <f t="shared" si="171"/>
        <v>42191.125</v>
      </c>
      <c r="L2202">
        <v>1433775668</v>
      </c>
      <c r="M2202" s="9">
        <f t="shared" si="172"/>
        <v>42163.625787037032</v>
      </c>
      <c r="N2202" s="13">
        <f t="shared" si="173"/>
        <v>27</v>
      </c>
      <c r="O2202" t="b">
        <v>0</v>
      </c>
      <c r="P2202">
        <v>263</v>
      </c>
      <c r="Q2202" s="8">
        <f t="shared" si="174"/>
        <v>41.23</v>
      </c>
      <c r="R2202" t="b">
        <v>1</v>
      </c>
      <c r="S2202" t="s">
        <v>8289</v>
      </c>
      <c r="T2202" t="s">
        <v>8307</v>
      </c>
    </row>
    <row r="2203" spans="1:20" ht="42.8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9">
        <f t="shared" si="171"/>
        <v>41290.846817129634</v>
      </c>
      <c r="L2203">
        <v>1357157965</v>
      </c>
      <c r="M2203" s="9">
        <f t="shared" si="172"/>
        <v>41276.846817129634</v>
      </c>
      <c r="N2203" s="13">
        <f t="shared" si="173"/>
        <v>14</v>
      </c>
      <c r="O2203" t="b">
        <v>0</v>
      </c>
      <c r="P2203">
        <v>28</v>
      </c>
      <c r="Q2203" s="8">
        <f t="shared" si="174"/>
        <v>15.04</v>
      </c>
      <c r="R2203" t="b">
        <v>1</v>
      </c>
      <c r="S2203" t="s">
        <v>8281</v>
      </c>
      <c r="T2203" t="s">
        <v>8286</v>
      </c>
    </row>
    <row r="2204" spans="1:20" ht="28.5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9">
        <f t="shared" si="171"/>
        <v>41214.849166666667</v>
      </c>
      <c r="L2204">
        <v>1349209368</v>
      </c>
      <c r="M2204" s="9">
        <f t="shared" si="172"/>
        <v>41184.849166666667</v>
      </c>
      <c r="N2204" s="13">
        <f t="shared" si="173"/>
        <v>30</v>
      </c>
      <c r="O2204" t="b">
        <v>0</v>
      </c>
      <c r="P2204">
        <v>721</v>
      </c>
      <c r="Q2204" s="8">
        <f t="shared" si="174"/>
        <v>39.07</v>
      </c>
      <c r="R2204" t="b">
        <v>1</v>
      </c>
      <c r="S2204" t="s">
        <v>8281</v>
      </c>
      <c r="T2204" t="s">
        <v>8286</v>
      </c>
    </row>
    <row r="2205" spans="1:20" ht="42.8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9">
        <f t="shared" si="171"/>
        <v>42271.85974537037</v>
      </c>
      <c r="L2205">
        <v>1440535082</v>
      </c>
      <c r="M2205" s="9">
        <f t="shared" si="172"/>
        <v>42241.85974537037</v>
      </c>
      <c r="N2205" s="13">
        <f t="shared" si="173"/>
        <v>30</v>
      </c>
      <c r="O2205" t="b">
        <v>0</v>
      </c>
      <c r="P2205">
        <v>50</v>
      </c>
      <c r="Q2205" s="8">
        <f t="shared" si="174"/>
        <v>43.82</v>
      </c>
      <c r="R2205" t="b">
        <v>1</v>
      </c>
      <c r="S2205" t="s">
        <v>8281</v>
      </c>
      <c r="T2205" t="s">
        <v>8286</v>
      </c>
    </row>
    <row r="2206" spans="1:20" ht="42.8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9">
        <f t="shared" si="171"/>
        <v>41342.311562499999</v>
      </c>
      <c r="L2206">
        <v>1360222119</v>
      </c>
      <c r="M2206" s="9">
        <f t="shared" si="172"/>
        <v>41312.311562499999</v>
      </c>
      <c r="N2206" s="13">
        <f t="shared" si="173"/>
        <v>30</v>
      </c>
      <c r="O2206" t="b">
        <v>0</v>
      </c>
      <c r="P2206">
        <v>73</v>
      </c>
      <c r="Q2206" s="8">
        <f t="shared" si="174"/>
        <v>27.3</v>
      </c>
      <c r="R2206" t="b">
        <v>1</v>
      </c>
      <c r="S2206" t="s">
        <v>8281</v>
      </c>
      <c r="T2206" t="s">
        <v>8286</v>
      </c>
    </row>
    <row r="2207" spans="1:20" ht="42.8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9">
        <f t="shared" si="171"/>
        <v>41061.82163194444</v>
      </c>
      <c r="L2207">
        <v>1335987789</v>
      </c>
      <c r="M2207" s="9">
        <f t="shared" si="172"/>
        <v>41031.82163194444</v>
      </c>
      <c r="N2207" s="13">
        <f t="shared" si="173"/>
        <v>30</v>
      </c>
      <c r="O2207" t="b">
        <v>0</v>
      </c>
      <c r="P2207">
        <v>27</v>
      </c>
      <c r="Q2207" s="8">
        <f t="shared" si="174"/>
        <v>42.22</v>
      </c>
      <c r="R2207" t="b">
        <v>1</v>
      </c>
      <c r="S2207" t="s">
        <v>8281</v>
      </c>
      <c r="T2207" t="s">
        <v>8286</v>
      </c>
    </row>
    <row r="2208" spans="1:20" ht="42.8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9">
        <f t="shared" si="171"/>
        <v>41015.257222222222</v>
      </c>
      <c r="L2208">
        <v>1333001424</v>
      </c>
      <c r="M2208" s="9">
        <f t="shared" si="172"/>
        <v>40997.257222222222</v>
      </c>
      <c r="N2208" s="13">
        <f t="shared" si="173"/>
        <v>18</v>
      </c>
      <c r="O2208" t="b">
        <v>0</v>
      </c>
      <c r="P2208">
        <v>34</v>
      </c>
      <c r="Q2208" s="8">
        <f t="shared" si="174"/>
        <v>33.24</v>
      </c>
      <c r="R2208" t="b">
        <v>1</v>
      </c>
      <c r="S2208" t="s">
        <v>8281</v>
      </c>
      <c r="T2208" t="s">
        <v>8286</v>
      </c>
    </row>
    <row r="2209" spans="1:20" ht="42.8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9">
        <f t="shared" si="171"/>
        <v>41594.235798611109</v>
      </c>
      <c r="L2209">
        <v>1381984773</v>
      </c>
      <c r="M2209" s="9">
        <f t="shared" si="172"/>
        <v>41564.194131944445</v>
      </c>
      <c r="N2209" s="13">
        <f t="shared" si="173"/>
        <v>30</v>
      </c>
      <c r="O2209" t="b">
        <v>0</v>
      </c>
      <c r="P2209">
        <v>7</v>
      </c>
      <c r="Q2209" s="8">
        <f t="shared" si="174"/>
        <v>285.70999999999998</v>
      </c>
      <c r="R2209" t="b">
        <v>1</v>
      </c>
      <c r="S2209" t="s">
        <v>8281</v>
      </c>
      <c r="T2209" t="s">
        <v>8286</v>
      </c>
    </row>
    <row r="2210" spans="1:20" ht="42.8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9">
        <f t="shared" si="171"/>
        <v>41006.166666666664</v>
      </c>
      <c r="L2210">
        <v>1328649026</v>
      </c>
      <c r="M2210" s="9">
        <f t="shared" si="172"/>
        <v>40946.882245370369</v>
      </c>
      <c r="N2210" s="13">
        <f t="shared" si="173"/>
        <v>59</v>
      </c>
      <c r="O2210" t="b">
        <v>0</v>
      </c>
      <c r="P2210">
        <v>24</v>
      </c>
      <c r="Q2210" s="8">
        <f t="shared" si="174"/>
        <v>42.33</v>
      </c>
      <c r="R2210" t="b">
        <v>1</v>
      </c>
      <c r="S2210" t="s">
        <v>8281</v>
      </c>
      <c r="T2210" t="s">
        <v>8286</v>
      </c>
    </row>
    <row r="2211" spans="1:20" ht="28.5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9">
        <f t="shared" si="171"/>
        <v>41743.958333333336</v>
      </c>
      <c r="L2211">
        <v>1396524644</v>
      </c>
      <c r="M2211" s="9">
        <f t="shared" si="172"/>
        <v>41732.479675925926</v>
      </c>
      <c r="N2211" s="13">
        <f t="shared" si="173"/>
        <v>11</v>
      </c>
      <c r="O2211" t="b">
        <v>0</v>
      </c>
      <c r="P2211">
        <v>15</v>
      </c>
      <c r="Q2211" s="8">
        <f t="shared" si="174"/>
        <v>50.27</v>
      </c>
      <c r="R2211" t="b">
        <v>1</v>
      </c>
      <c r="S2211" t="s">
        <v>8281</v>
      </c>
      <c r="T2211" t="s">
        <v>8286</v>
      </c>
    </row>
    <row r="2212" spans="1:20" ht="42.8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9">
        <f t="shared" si="171"/>
        <v>41013.73333333333</v>
      </c>
      <c r="L2212">
        <v>1329442510</v>
      </c>
      <c r="M2212" s="9">
        <f t="shared" si="172"/>
        <v>40956.066087962965</v>
      </c>
      <c r="N2212" s="13">
        <f t="shared" si="173"/>
        <v>58</v>
      </c>
      <c r="O2212" t="b">
        <v>0</v>
      </c>
      <c r="P2212">
        <v>72</v>
      </c>
      <c r="Q2212" s="8">
        <f t="shared" si="174"/>
        <v>61.9</v>
      </c>
      <c r="R2212" t="b">
        <v>1</v>
      </c>
      <c r="S2212" t="s">
        <v>8281</v>
      </c>
      <c r="T2212" t="s">
        <v>8286</v>
      </c>
    </row>
    <row r="2213" spans="1:20" ht="57.1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9">
        <f t="shared" si="171"/>
        <v>41739.290972222225</v>
      </c>
      <c r="L2213">
        <v>1395168625</v>
      </c>
      <c r="M2213" s="9">
        <f t="shared" si="172"/>
        <v>41716.785011574073</v>
      </c>
      <c r="N2213" s="13">
        <f t="shared" si="173"/>
        <v>23</v>
      </c>
      <c r="O2213" t="b">
        <v>0</v>
      </c>
      <c r="P2213">
        <v>120</v>
      </c>
      <c r="Q2213" s="8">
        <f t="shared" si="174"/>
        <v>40.75</v>
      </c>
      <c r="R2213" t="b">
        <v>1</v>
      </c>
      <c r="S2213" t="s">
        <v>8281</v>
      </c>
      <c r="T2213" t="s">
        <v>8286</v>
      </c>
    </row>
    <row r="2214" spans="1:20" ht="57.1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9">
        <f t="shared" si="171"/>
        <v>41582.041666666664</v>
      </c>
      <c r="L2214">
        <v>1380650177</v>
      </c>
      <c r="M2214" s="9">
        <f t="shared" si="172"/>
        <v>41548.747418981482</v>
      </c>
      <c r="N2214" s="13">
        <f t="shared" si="173"/>
        <v>33</v>
      </c>
      <c r="O2214" t="b">
        <v>0</v>
      </c>
      <c r="P2214">
        <v>123</v>
      </c>
      <c r="Q2214" s="8">
        <f t="shared" si="174"/>
        <v>55.8</v>
      </c>
      <c r="R2214" t="b">
        <v>1</v>
      </c>
      <c r="S2214" t="s">
        <v>8281</v>
      </c>
      <c r="T2214" t="s">
        <v>8286</v>
      </c>
    </row>
    <row r="2215" spans="1:20" ht="57.1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9">
        <f t="shared" si="171"/>
        <v>42139.826145833329</v>
      </c>
      <c r="L2215">
        <v>1429127379</v>
      </c>
      <c r="M2215" s="9">
        <f t="shared" si="172"/>
        <v>42109.826145833329</v>
      </c>
      <c r="N2215" s="13">
        <f t="shared" si="173"/>
        <v>30</v>
      </c>
      <c r="O2215" t="b">
        <v>0</v>
      </c>
      <c r="P2215">
        <v>1</v>
      </c>
      <c r="Q2215" s="8">
        <f t="shared" si="174"/>
        <v>10</v>
      </c>
      <c r="R2215" t="b">
        <v>1</v>
      </c>
      <c r="S2215" t="s">
        <v>8281</v>
      </c>
      <c r="T2215" t="s">
        <v>8286</v>
      </c>
    </row>
    <row r="2216" spans="1:20" ht="42.8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9">
        <f t="shared" si="171"/>
        <v>41676.792222222226</v>
      </c>
      <c r="L2216">
        <v>1389121248</v>
      </c>
      <c r="M2216" s="9">
        <f t="shared" si="172"/>
        <v>41646.792222222226</v>
      </c>
      <c r="N2216" s="13">
        <f t="shared" si="173"/>
        <v>30</v>
      </c>
      <c r="O2216" t="b">
        <v>0</v>
      </c>
      <c r="P2216">
        <v>24</v>
      </c>
      <c r="Q2216" s="8">
        <f t="shared" si="174"/>
        <v>73.13</v>
      </c>
      <c r="R2216" t="b">
        <v>1</v>
      </c>
      <c r="S2216" t="s">
        <v>8281</v>
      </c>
      <c r="T2216" t="s">
        <v>8286</v>
      </c>
    </row>
    <row r="2217" spans="1:20" ht="28.55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9">
        <f t="shared" si="171"/>
        <v>40981.290972222225</v>
      </c>
      <c r="L2217">
        <v>1329671572</v>
      </c>
      <c r="M2217" s="9">
        <f t="shared" si="172"/>
        <v>40958.717268518521</v>
      </c>
      <c r="N2217" s="13">
        <f t="shared" si="173"/>
        <v>23</v>
      </c>
      <c r="O2217" t="b">
        <v>0</v>
      </c>
      <c r="P2217">
        <v>33</v>
      </c>
      <c r="Q2217" s="8">
        <f t="shared" si="174"/>
        <v>26.06</v>
      </c>
      <c r="R2217" t="b">
        <v>1</v>
      </c>
      <c r="S2217" t="s">
        <v>8281</v>
      </c>
      <c r="T2217" t="s">
        <v>8286</v>
      </c>
    </row>
    <row r="2218" spans="1:20" ht="42.8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9">
        <f t="shared" si="171"/>
        <v>42208.751678240747</v>
      </c>
      <c r="L2218">
        <v>1436464945</v>
      </c>
      <c r="M2218" s="9">
        <f t="shared" si="172"/>
        <v>42194.751678240747</v>
      </c>
      <c r="N2218" s="13">
        <f t="shared" si="173"/>
        <v>14</v>
      </c>
      <c r="O2218" t="b">
        <v>0</v>
      </c>
      <c r="P2218">
        <v>14</v>
      </c>
      <c r="Q2218" s="8">
        <f t="shared" si="174"/>
        <v>22.64</v>
      </c>
      <c r="R2218" t="b">
        <v>1</v>
      </c>
      <c r="S2218" t="s">
        <v>8281</v>
      </c>
      <c r="T2218" t="s">
        <v>8286</v>
      </c>
    </row>
    <row r="2219" spans="1:20" ht="42.8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9">
        <f t="shared" si="171"/>
        <v>42310.333333333328</v>
      </c>
      <c r="L2219">
        <v>1445539113</v>
      </c>
      <c r="M2219" s="9">
        <f t="shared" si="172"/>
        <v>42299.776770833334</v>
      </c>
      <c r="N2219" s="13">
        <f t="shared" si="173"/>
        <v>11</v>
      </c>
      <c r="O2219" t="b">
        <v>0</v>
      </c>
      <c r="P2219">
        <v>9</v>
      </c>
      <c r="Q2219" s="8">
        <f t="shared" si="174"/>
        <v>47.22</v>
      </c>
      <c r="R2219" t="b">
        <v>1</v>
      </c>
      <c r="S2219" t="s">
        <v>8281</v>
      </c>
      <c r="T2219" t="s">
        <v>8286</v>
      </c>
    </row>
    <row r="2220" spans="1:20" ht="42.8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9">
        <f t="shared" si="171"/>
        <v>41150</v>
      </c>
      <c r="L2220">
        <v>1344281383</v>
      </c>
      <c r="M2220" s="9">
        <f t="shared" si="172"/>
        <v>41127.812303240738</v>
      </c>
      <c r="N2220" s="13">
        <f t="shared" si="173"/>
        <v>22</v>
      </c>
      <c r="O2220" t="b">
        <v>0</v>
      </c>
      <c r="P2220">
        <v>76</v>
      </c>
      <c r="Q2220" s="8">
        <f t="shared" si="174"/>
        <v>32.32</v>
      </c>
      <c r="R2220" t="b">
        <v>1</v>
      </c>
      <c r="S2220" t="s">
        <v>8281</v>
      </c>
      <c r="T2220" t="s">
        <v>8286</v>
      </c>
    </row>
    <row r="2221" spans="1:20" ht="42.8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9">
        <f t="shared" si="171"/>
        <v>42235.718888888892</v>
      </c>
      <c r="L2221">
        <v>1437412512</v>
      </c>
      <c r="M2221" s="9">
        <f t="shared" si="172"/>
        <v>42205.718888888892</v>
      </c>
      <c r="N2221" s="13">
        <f t="shared" si="173"/>
        <v>30</v>
      </c>
      <c r="O2221" t="b">
        <v>0</v>
      </c>
      <c r="P2221">
        <v>19</v>
      </c>
      <c r="Q2221" s="8">
        <f t="shared" si="174"/>
        <v>53.42</v>
      </c>
      <c r="R2221" t="b">
        <v>1</v>
      </c>
      <c r="S2221" t="s">
        <v>8281</v>
      </c>
      <c r="T2221" t="s">
        <v>8286</v>
      </c>
    </row>
    <row r="2222" spans="1:20" ht="42.8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9">
        <f t="shared" si="171"/>
        <v>41482.060601851852</v>
      </c>
      <c r="L2222">
        <v>1372296436</v>
      </c>
      <c r="M2222" s="9">
        <f t="shared" si="172"/>
        <v>41452.060601851852</v>
      </c>
      <c r="N2222" s="13">
        <f t="shared" si="173"/>
        <v>30</v>
      </c>
      <c r="O2222" t="b">
        <v>0</v>
      </c>
      <c r="P2222">
        <v>69</v>
      </c>
      <c r="Q2222" s="8">
        <f t="shared" si="174"/>
        <v>51.3</v>
      </c>
      <c r="R2222" t="b">
        <v>1</v>
      </c>
      <c r="S2222" t="s">
        <v>8281</v>
      </c>
      <c r="T2222" t="s">
        <v>8286</v>
      </c>
    </row>
    <row r="2223" spans="1:20" ht="42.8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9">
        <f t="shared" si="171"/>
        <v>42483</v>
      </c>
      <c r="L2223">
        <v>1458748809</v>
      </c>
      <c r="M2223" s="9">
        <f t="shared" si="172"/>
        <v>42452.666770833333</v>
      </c>
      <c r="N2223" s="13">
        <f t="shared" si="173"/>
        <v>30</v>
      </c>
      <c r="O2223" t="b">
        <v>0</v>
      </c>
      <c r="P2223">
        <v>218</v>
      </c>
      <c r="Q2223" s="8">
        <f t="shared" si="174"/>
        <v>37.200000000000003</v>
      </c>
      <c r="R2223" t="b">
        <v>1</v>
      </c>
      <c r="S2223" t="s">
        <v>8289</v>
      </c>
      <c r="T2223" t="s">
        <v>8307</v>
      </c>
    </row>
    <row r="2224" spans="1:20" ht="42.8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9">
        <f t="shared" si="171"/>
        <v>40936.787581018521</v>
      </c>
      <c r="L2224">
        <v>1325184847</v>
      </c>
      <c r="M2224" s="9">
        <f t="shared" si="172"/>
        <v>40906.787581018521</v>
      </c>
      <c r="N2224" s="13">
        <f t="shared" si="173"/>
        <v>30</v>
      </c>
      <c r="O2224" t="b">
        <v>0</v>
      </c>
      <c r="P2224">
        <v>30</v>
      </c>
      <c r="Q2224" s="8">
        <f t="shared" si="174"/>
        <v>27.1</v>
      </c>
      <c r="R2224" t="b">
        <v>1</v>
      </c>
      <c r="S2224" t="s">
        <v>8289</v>
      </c>
      <c r="T2224" t="s">
        <v>8307</v>
      </c>
    </row>
    <row r="2225" spans="1:20" ht="57.1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9">
        <f t="shared" si="171"/>
        <v>42182.640833333338</v>
      </c>
      <c r="L2225">
        <v>1432826568</v>
      </c>
      <c r="M2225" s="9">
        <f t="shared" si="172"/>
        <v>42152.640833333338</v>
      </c>
      <c r="N2225" s="13">
        <f t="shared" si="173"/>
        <v>30</v>
      </c>
      <c r="O2225" t="b">
        <v>0</v>
      </c>
      <c r="P2225">
        <v>100</v>
      </c>
      <c r="Q2225" s="8">
        <f t="shared" si="174"/>
        <v>206.31</v>
      </c>
      <c r="R2225" t="b">
        <v>1</v>
      </c>
      <c r="S2225" t="s">
        <v>8289</v>
      </c>
      <c r="T2225" t="s">
        <v>8307</v>
      </c>
    </row>
    <row r="2226" spans="1:20" ht="42.8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9">
        <f t="shared" si="171"/>
        <v>42672.791666666672</v>
      </c>
      <c r="L2226">
        <v>1475337675</v>
      </c>
      <c r="M2226" s="9">
        <f t="shared" si="172"/>
        <v>42644.667534722219</v>
      </c>
      <c r="N2226" s="13">
        <f t="shared" si="173"/>
        <v>28</v>
      </c>
      <c r="O2226" t="b">
        <v>0</v>
      </c>
      <c r="P2226">
        <v>296</v>
      </c>
      <c r="Q2226" s="8">
        <f t="shared" si="174"/>
        <v>82.15</v>
      </c>
      <c r="R2226" t="b">
        <v>1</v>
      </c>
      <c r="S2226" t="s">
        <v>8289</v>
      </c>
      <c r="T2226" t="s">
        <v>8307</v>
      </c>
    </row>
    <row r="2227" spans="1:20" ht="42.8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9">
        <f t="shared" si="171"/>
        <v>41903.79184027778</v>
      </c>
      <c r="L2227">
        <v>1408734015</v>
      </c>
      <c r="M2227" s="9">
        <f t="shared" si="172"/>
        <v>41873.79184027778</v>
      </c>
      <c r="N2227" s="13">
        <f t="shared" si="173"/>
        <v>30</v>
      </c>
      <c r="O2227" t="b">
        <v>0</v>
      </c>
      <c r="P2227">
        <v>1204</v>
      </c>
      <c r="Q2227" s="8">
        <f t="shared" si="174"/>
        <v>164.8</v>
      </c>
      <c r="R2227" t="b">
        <v>1</v>
      </c>
      <c r="S2227" t="s">
        <v>8289</v>
      </c>
      <c r="T2227" t="s">
        <v>8307</v>
      </c>
    </row>
    <row r="2228" spans="1:20" ht="42.8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9">
        <f t="shared" si="171"/>
        <v>42412.207638888889</v>
      </c>
      <c r="L2228">
        <v>1452625822</v>
      </c>
      <c r="M2228" s="9">
        <f t="shared" si="172"/>
        <v>42381.79886574074</v>
      </c>
      <c r="N2228" s="13">
        <f t="shared" si="173"/>
        <v>30</v>
      </c>
      <c r="O2228" t="b">
        <v>0</v>
      </c>
      <c r="P2228">
        <v>321</v>
      </c>
      <c r="Q2228" s="8">
        <f t="shared" si="174"/>
        <v>60.82</v>
      </c>
      <c r="R2228" t="b">
        <v>1</v>
      </c>
      <c r="S2228" t="s">
        <v>8289</v>
      </c>
      <c r="T2228" t="s">
        <v>8307</v>
      </c>
    </row>
    <row r="2229" spans="1:20" ht="42.8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9">
        <f t="shared" si="171"/>
        <v>41591.849016203705</v>
      </c>
      <c r="L2229">
        <v>1381778555</v>
      </c>
      <c r="M2229" s="9">
        <f t="shared" si="172"/>
        <v>41561.807349537034</v>
      </c>
      <c r="N2229" s="13">
        <f t="shared" si="173"/>
        <v>30</v>
      </c>
      <c r="O2229" t="b">
        <v>0</v>
      </c>
      <c r="P2229">
        <v>301</v>
      </c>
      <c r="Q2229" s="8">
        <f t="shared" si="174"/>
        <v>67.97</v>
      </c>
      <c r="R2229" t="b">
        <v>1</v>
      </c>
      <c r="S2229" t="s">
        <v>8289</v>
      </c>
      <c r="T2229" t="s">
        <v>8307</v>
      </c>
    </row>
    <row r="2230" spans="1:20" ht="57.1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9">
        <f t="shared" si="171"/>
        <v>42232.278194444443</v>
      </c>
      <c r="L2230">
        <v>1437115236</v>
      </c>
      <c r="M2230" s="9">
        <f t="shared" si="172"/>
        <v>42202.278194444443</v>
      </c>
      <c r="N2230" s="13">
        <f t="shared" si="173"/>
        <v>30</v>
      </c>
      <c r="O2230" t="b">
        <v>0</v>
      </c>
      <c r="P2230">
        <v>144</v>
      </c>
      <c r="Q2230" s="8">
        <f t="shared" si="174"/>
        <v>81.56</v>
      </c>
      <c r="R2230" t="b">
        <v>1</v>
      </c>
      <c r="S2230" t="s">
        <v>8289</v>
      </c>
      <c r="T2230" t="s">
        <v>8307</v>
      </c>
    </row>
    <row r="2231" spans="1:20" ht="42.8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9">
        <f t="shared" si="171"/>
        <v>41520.166666666664</v>
      </c>
      <c r="L2231">
        <v>1375113391</v>
      </c>
      <c r="M2231" s="9">
        <f t="shared" si="172"/>
        <v>41484.664247685185</v>
      </c>
      <c r="N2231" s="13">
        <f t="shared" si="173"/>
        <v>36</v>
      </c>
      <c r="O2231" t="b">
        <v>0</v>
      </c>
      <c r="P2231">
        <v>539</v>
      </c>
      <c r="Q2231" s="8">
        <f t="shared" si="174"/>
        <v>25.43</v>
      </c>
      <c r="R2231" t="b">
        <v>1</v>
      </c>
      <c r="S2231" t="s">
        <v>8289</v>
      </c>
      <c r="T2231" t="s">
        <v>8307</v>
      </c>
    </row>
    <row r="2232" spans="1:20" ht="42.8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9">
        <f t="shared" si="171"/>
        <v>41754.881099537037</v>
      </c>
      <c r="L2232">
        <v>1395868127</v>
      </c>
      <c r="M2232" s="9">
        <f t="shared" si="172"/>
        <v>41724.881099537037</v>
      </c>
      <c r="N2232" s="13">
        <f t="shared" si="173"/>
        <v>30</v>
      </c>
      <c r="O2232" t="b">
        <v>0</v>
      </c>
      <c r="P2232">
        <v>498</v>
      </c>
      <c r="Q2232" s="8">
        <f t="shared" si="174"/>
        <v>21.5</v>
      </c>
      <c r="R2232" t="b">
        <v>1</v>
      </c>
      <c r="S2232" t="s">
        <v>8289</v>
      </c>
      <c r="T2232" t="s">
        <v>8307</v>
      </c>
    </row>
    <row r="2233" spans="1:20" ht="42.8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9">
        <f t="shared" si="171"/>
        <v>41450.208333333336</v>
      </c>
      <c r="L2233">
        <v>1369864301</v>
      </c>
      <c r="M2233" s="9">
        <f t="shared" si="172"/>
        <v>41423.910891203705</v>
      </c>
      <c r="N2233" s="13">
        <f t="shared" si="173"/>
        <v>26</v>
      </c>
      <c r="O2233" t="b">
        <v>0</v>
      </c>
      <c r="P2233">
        <v>1113</v>
      </c>
      <c r="Q2233" s="8">
        <f t="shared" si="174"/>
        <v>27.23</v>
      </c>
      <c r="R2233" t="b">
        <v>1</v>
      </c>
      <c r="S2233" t="s">
        <v>8289</v>
      </c>
      <c r="T2233" t="s">
        <v>8307</v>
      </c>
    </row>
    <row r="2234" spans="1:20" ht="42.8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9">
        <f t="shared" si="171"/>
        <v>41839.125</v>
      </c>
      <c r="L2234">
        <v>1402945408</v>
      </c>
      <c r="M2234" s="9">
        <f t="shared" si="172"/>
        <v>41806.794074074074</v>
      </c>
      <c r="N2234" s="13">
        <f t="shared" si="173"/>
        <v>32</v>
      </c>
      <c r="O2234" t="b">
        <v>0</v>
      </c>
      <c r="P2234">
        <v>988</v>
      </c>
      <c r="Q2234" s="8">
        <f t="shared" si="174"/>
        <v>25.09</v>
      </c>
      <c r="R2234" t="b">
        <v>1</v>
      </c>
      <c r="S2234" t="s">
        <v>8289</v>
      </c>
      <c r="T2234" t="s">
        <v>8307</v>
      </c>
    </row>
    <row r="2235" spans="1:20" ht="42.8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9">
        <f t="shared" si="171"/>
        <v>42352</v>
      </c>
      <c r="L2235">
        <v>1448269539</v>
      </c>
      <c r="M2235" s="9">
        <f t="shared" si="172"/>
        <v>42331.378923611104</v>
      </c>
      <c r="N2235" s="13">
        <f t="shared" si="173"/>
        <v>21</v>
      </c>
      <c r="O2235" t="b">
        <v>0</v>
      </c>
      <c r="P2235">
        <v>391</v>
      </c>
      <c r="Q2235" s="8">
        <f t="shared" si="174"/>
        <v>21.23</v>
      </c>
      <c r="R2235" t="b">
        <v>1</v>
      </c>
      <c r="S2235" t="s">
        <v>8289</v>
      </c>
      <c r="T2235" t="s">
        <v>8307</v>
      </c>
    </row>
    <row r="2236" spans="1:20" ht="42.8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9">
        <f t="shared" si="171"/>
        <v>42740.824618055558</v>
      </c>
      <c r="L2236">
        <v>1481053647</v>
      </c>
      <c r="M2236" s="9">
        <f t="shared" si="172"/>
        <v>42710.824618055558</v>
      </c>
      <c r="N2236" s="13">
        <f t="shared" si="173"/>
        <v>30</v>
      </c>
      <c r="O2236" t="b">
        <v>0</v>
      </c>
      <c r="P2236">
        <v>28</v>
      </c>
      <c r="Q2236" s="8">
        <f t="shared" si="174"/>
        <v>41.61</v>
      </c>
      <c r="R2236" t="b">
        <v>1</v>
      </c>
      <c r="S2236" t="s">
        <v>8289</v>
      </c>
      <c r="T2236" t="s">
        <v>8307</v>
      </c>
    </row>
    <row r="2237" spans="1:20" ht="28.5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9">
        <f t="shared" si="171"/>
        <v>42091.980451388896</v>
      </c>
      <c r="L2237">
        <v>1424997111</v>
      </c>
      <c r="M2237" s="9">
        <f t="shared" si="172"/>
        <v>42062.022118055553</v>
      </c>
      <c r="N2237" s="13">
        <f t="shared" si="173"/>
        <v>30</v>
      </c>
      <c r="O2237" t="b">
        <v>0</v>
      </c>
      <c r="P2237">
        <v>147</v>
      </c>
      <c r="Q2237" s="8">
        <f t="shared" si="174"/>
        <v>135.59</v>
      </c>
      <c r="R2237" t="b">
        <v>1</v>
      </c>
      <c r="S2237" t="s">
        <v>8289</v>
      </c>
      <c r="T2237" t="s">
        <v>8307</v>
      </c>
    </row>
    <row r="2238" spans="1:20" ht="42.8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9">
        <f t="shared" si="171"/>
        <v>42401.617164351846</v>
      </c>
      <c r="L2238">
        <v>1451746123</v>
      </c>
      <c r="M2238" s="9">
        <f t="shared" si="172"/>
        <v>42371.617164351846</v>
      </c>
      <c r="N2238" s="13">
        <f t="shared" si="173"/>
        <v>30</v>
      </c>
      <c r="O2238" t="b">
        <v>0</v>
      </c>
      <c r="P2238">
        <v>680</v>
      </c>
      <c r="Q2238" s="8">
        <f t="shared" si="174"/>
        <v>22.12</v>
      </c>
      <c r="R2238" t="b">
        <v>1</v>
      </c>
      <c r="S2238" t="s">
        <v>8289</v>
      </c>
      <c r="T2238" t="s">
        <v>8307</v>
      </c>
    </row>
    <row r="2239" spans="1:20" ht="42.8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9">
        <f t="shared" si="171"/>
        <v>41955.332638888889</v>
      </c>
      <c r="L2239">
        <v>1412294683</v>
      </c>
      <c r="M2239" s="9">
        <f t="shared" si="172"/>
        <v>41915.003275462965</v>
      </c>
      <c r="N2239" s="13">
        <f t="shared" si="173"/>
        <v>40</v>
      </c>
      <c r="O2239" t="b">
        <v>0</v>
      </c>
      <c r="P2239">
        <v>983</v>
      </c>
      <c r="Q2239" s="8">
        <f t="shared" si="174"/>
        <v>64.63</v>
      </c>
      <c r="R2239" t="b">
        <v>1</v>
      </c>
      <c r="S2239" t="s">
        <v>8289</v>
      </c>
      <c r="T2239" t="s">
        <v>8307</v>
      </c>
    </row>
    <row r="2240" spans="1:20" ht="28.55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9">
        <f t="shared" si="171"/>
        <v>42804.621712962966</v>
      </c>
      <c r="L2240">
        <v>1486565716</v>
      </c>
      <c r="M2240" s="9">
        <f t="shared" si="172"/>
        <v>42774.621712962966</v>
      </c>
      <c r="N2240" s="13">
        <f t="shared" si="173"/>
        <v>30</v>
      </c>
      <c r="O2240" t="b">
        <v>0</v>
      </c>
      <c r="P2240">
        <v>79</v>
      </c>
      <c r="Q2240" s="8">
        <f t="shared" si="174"/>
        <v>69.569999999999993</v>
      </c>
      <c r="R2240" t="b">
        <v>1</v>
      </c>
      <c r="S2240" t="s">
        <v>8289</v>
      </c>
      <c r="T2240" t="s">
        <v>8307</v>
      </c>
    </row>
    <row r="2241" spans="1:20" ht="28.55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9">
        <f t="shared" si="171"/>
        <v>41609.168055555558</v>
      </c>
      <c r="L2241">
        <v>1382742014</v>
      </c>
      <c r="M2241" s="9">
        <f t="shared" si="172"/>
        <v>41572.958495370374</v>
      </c>
      <c r="N2241" s="13">
        <f t="shared" si="173"/>
        <v>36</v>
      </c>
      <c r="O2241" t="b">
        <v>0</v>
      </c>
      <c r="P2241">
        <v>426</v>
      </c>
      <c r="Q2241" s="8">
        <f t="shared" si="174"/>
        <v>75.13</v>
      </c>
      <c r="R2241" t="b">
        <v>1</v>
      </c>
      <c r="S2241" t="s">
        <v>8289</v>
      </c>
      <c r="T2241" t="s">
        <v>8307</v>
      </c>
    </row>
    <row r="2242" spans="1:20" ht="42.8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>
        <f t="shared" ref="F2242:F2305" si="175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9">
        <f t="shared" si="171"/>
        <v>42482.825740740736</v>
      </c>
      <c r="L2242">
        <v>1458762544</v>
      </c>
      <c r="M2242" s="9">
        <f t="shared" si="172"/>
        <v>42452.825740740736</v>
      </c>
      <c r="N2242" s="13">
        <f t="shared" si="173"/>
        <v>30</v>
      </c>
      <c r="O2242" t="b">
        <v>0</v>
      </c>
      <c r="P2242">
        <v>96</v>
      </c>
      <c r="Q2242" s="8">
        <f t="shared" si="174"/>
        <v>140.97999999999999</v>
      </c>
      <c r="R2242" t="b">
        <v>1</v>
      </c>
      <c r="S2242" t="s">
        <v>8289</v>
      </c>
      <c r="T2242" t="s">
        <v>8307</v>
      </c>
    </row>
    <row r="2243" spans="1:20" ht="42.8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>
        <f t="shared" si="175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9">
        <f t="shared" ref="K2243:K2306" si="176">(((J2243/60)/60)/24)+DATE(1970,1,1)</f>
        <v>42796.827546296292</v>
      </c>
      <c r="L2243">
        <v>1485892300</v>
      </c>
      <c r="M2243" s="9">
        <f t="shared" ref="M2243:M2306" si="177">(((L2243/60)/60)/24)+DATE(1970,1,1)</f>
        <v>42766.827546296292</v>
      </c>
      <c r="N2243" s="13">
        <f t="shared" ref="N2243:N2306" si="178">ROUND(K2243-M2243,0)</f>
        <v>30</v>
      </c>
      <c r="O2243" t="b">
        <v>0</v>
      </c>
      <c r="P2243">
        <v>163</v>
      </c>
      <c r="Q2243" s="8">
        <f t="shared" ref="Q2243:Q2306" si="179">IFERROR(ROUND(E2243/P2243,2),0)</f>
        <v>49.47</v>
      </c>
      <c r="R2243" t="b">
        <v>1</v>
      </c>
      <c r="S2243" t="s">
        <v>8289</v>
      </c>
      <c r="T2243" t="s">
        <v>8307</v>
      </c>
    </row>
    <row r="2244" spans="1:20" ht="28.55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9">
        <f t="shared" si="176"/>
        <v>41605.126388888886</v>
      </c>
      <c r="L2244">
        <v>1382449733</v>
      </c>
      <c r="M2244" s="9">
        <f t="shared" si="177"/>
        <v>41569.575613425928</v>
      </c>
      <c r="N2244" s="13">
        <f t="shared" si="178"/>
        <v>36</v>
      </c>
      <c r="O2244" t="b">
        <v>0</v>
      </c>
      <c r="P2244">
        <v>2525</v>
      </c>
      <c r="Q2244" s="8">
        <f t="shared" si="179"/>
        <v>53.87</v>
      </c>
      <c r="R2244" t="b">
        <v>1</v>
      </c>
      <c r="S2244" t="s">
        <v>8289</v>
      </c>
      <c r="T2244" t="s">
        <v>8307</v>
      </c>
    </row>
    <row r="2245" spans="1:20" ht="42.8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9">
        <f t="shared" si="176"/>
        <v>42807.125</v>
      </c>
      <c r="L2245">
        <v>1488823290</v>
      </c>
      <c r="M2245" s="9">
        <f t="shared" si="177"/>
        <v>42800.751041666663</v>
      </c>
      <c r="N2245" s="13">
        <f t="shared" si="178"/>
        <v>6</v>
      </c>
      <c r="O2245" t="b">
        <v>0</v>
      </c>
      <c r="P2245">
        <v>2035</v>
      </c>
      <c r="Q2245" s="8">
        <f t="shared" si="179"/>
        <v>4.57</v>
      </c>
      <c r="R2245" t="b">
        <v>1</v>
      </c>
      <c r="S2245" t="s">
        <v>8289</v>
      </c>
      <c r="T2245" t="s">
        <v>8307</v>
      </c>
    </row>
    <row r="2246" spans="1:20" ht="42.8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9">
        <f t="shared" si="176"/>
        <v>42659.854166666672</v>
      </c>
      <c r="L2246">
        <v>1475609946</v>
      </c>
      <c r="M2246" s="9">
        <f t="shared" si="177"/>
        <v>42647.818819444445</v>
      </c>
      <c r="N2246" s="13">
        <f t="shared" si="178"/>
        <v>12</v>
      </c>
      <c r="O2246" t="b">
        <v>0</v>
      </c>
      <c r="P2246">
        <v>290</v>
      </c>
      <c r="Q2246" s="8">
        <f t="shared" si="179"/>
        <v>65</v>
      </c>
      <c r="R2246" t="b">
        <v>1</v>
      </c>
      <c r="S2246" t="s">
        <v>8289</v>
      </c>
      <c r="T2246" t="s">
        <v>8307</v>
      </c>
    </row>
    <row r="2247" spans="1:20" ht="42.8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9">
        <f t="shared" si="176"/>
        <v>41691.75</v>
      </c>
      <c r="L2247">
        <v>1390323617</v>
      </c>
      <c r="M2247" s="9">
        <f t="shared" si="177"/>
        <v>41660.708530092597</v>
      </c>
      <c r="N2247" s="13">
        <f t="shared" si="178"/>
        <v>31</v>
      </c>
      <c r="O2247" t="b">
        <v>0</v>
      </c>
      <c r="P2247">
        <v>1980</v>
      </c>
      <c r="Q2247" s="8">
        <f t="shared" si="179"/>
        <v>53.48</v>
      </c>
      <c r="R2247" t="b">
        <v>1</v>
      </c>
      <c r="S2247" t="s">
        <v>8289</v>
      </c>
      <c r="T2247" t="s">
        <v>8307</v>
      </c>
    </row>
    <row r="2248" spans="1:20" ht="42.8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9">
        <f t="shared" si="176"/>
        <v>42251.79178240741</v>
      </c>
      <c r="L2248">
        <v>1438801210</v>
      </c>
      <c r="M2248" s="9">
        <f t="shared" si="177"/>
        <v>42221.79178240741</v>
      </c>
      <c r="N2248" s="13">
        <f t="shared" si="178"/>
        <v>30</v>
      </c>
      <c r="O2248" t="b">
        <v>0</v>
      </c>
      <c r="P2248">
        <v>57</v>
      </c>
      <c r="Q2248" s="8">
        <f t="shared" si="179"/>
        <v>43.91</v>
      </c>
      <c r="R2248" t="b">
        <v>1</v>
      </c>
      <c r="S2248" t="s">
        <v>8289</v>
      </c>
      <c r="T2248" t="s">
        <v>8307</v>
      </c>
    </row>
    <row r="2249" spans="1:20" ht="28.5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9">
        <f t="shared" si="176"/>
        <v>42214.666261574079</v>
      </c>
      <c r="L2249">
        <v>1436975965</v>
      </c>
      <c r="M2249" s="9">
        <f t="shared" si="177"/>
        <v>42200.666261574079</v>
      </c>
      <c r="N2249" s="13">
        <f t="shared" si="178"/>
        <v>14</v>
      </c>
      <c r="O2249" t="b">
        <v>0</v>
      </c>
      <c r="P2249">
        <v>380</v>
      </c>
      <c r="Q2249" s="8">
        <f t="shared" si="179"/>
        <v>50.85</v>
      </c>
      <c r="R2249" t="b">
        <v>1</v>
      </c>
      <c r="S2249" t="s">
        <v>8289</v>
      </c>
      <c r="T2249" t="s">
        <v>8307</v>
      </c>
    </row>
    <row r="2250" spans="1:20" ht="42.8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9">
        <f t="shared" si="176"/>
        <v>42718.875902777778</v>
      </c>
      <c r="L2250">
        <v>1479157278</v>
      </c>
      <c r="M2250" s="9">
        <f t="shared" si="177"/>
        <v>42688.875902777778</v>
      </c>
      <c r="N2250" s="13">
        <f t="shared" si="178"/>
        <v>30</v>
      </c>
      <c r="O2250" t="b">
        <v>0</v>
      </c>
      <c r="P2250">
        <v>128</v>
      </c>
      <c r="Q2250" s="8">
        <f t="shared" si="179"/>
        <v>58.63</v>
      </c>
      <c r="R2250" t="b">
        <v>1</v>
      </c>
      <c r="S2250" t="s">
        <v>8289</v>
      </c>
      <c r="T2250" t="s">
        <v>8307</v>
      </c>
    </row>
    <row r="2251" spans="1:20" ht="42.8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9">
        <f t="shared" si="176"/>
        <v>41366.661631944444</v>
      </c>
      <c r="L2251">
        <v>1362329565</v>
      </c>
      <c r="M2251" s="9">
        <f t="shared" si="177"/>
        <v>41336.703298611108</v>
      </c>
      <c r="N2251" s="13">
        <f t="shared" si="178"/>
        <v>30</v>
      </c>
      <c r="O2251" t="b">
        <v>0</v>
      </c>
      <c r="P2251">
        <v>180</v>
      </c>
      <c r="Q2251" s="8">
        <f t="shared" si="179"/>
        <v>32.82</v>
      </c>
      <c r="R2251" t="b">
        <v>1</v>
      </c>
      <c r="S2251" t="s">
        <v>8289</v>
      </c>
      <c r="T2251" t="s">
        <v>8307</v>
      </c>
    </row>
    <row r="2252" spans="1:20" ht="42.8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9">
        <f t="shared" si="176"/>
        <v>42707.0471412037</v>
      </c>
      <c r="L2252">
        <v>1478131673</v>
      </c>
      <c r="M2252" s="9">
        <f t="shared" si="177"/>
        <v>42677.005474537036</v>
      </c>
      <c r="N2252" s="13">
        <f t="shared" si="178"/>
        <v>30</v>
      </c>
      <c r="O2252" t="b">
        <v>0</v>
      </c>
      <c r="P2252">
        <v>571</v>
      </c>
      <c r="Q2252" s="8">
        <f t="shared" si="179"/>
        <v>426.93</v>
      </c>
      <c r="R2252" t="b">
        <v>1</v>
      </c>
      <c r="S2252" t="s">
        <v>8289</v>
      </c>
      <c r="T2252" t="s">
        <v>8307</v>
      </c>
    </row>
    <row r="2253" spans="1:20" ht="42.8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9">
        <f t="shared" si="176"/>
        <v>41867.34579861111</v>
      </c>
      <c r="L2253">
        <v>1406362677</v>
      </c>
      <c r="M2253" s="9">
        <f t="shared" si="177"/>
        <v>41846.34579861111</v>
      </c>
      <c r="N2253" s="13">
        <f t="shared" si="178"/>
        <v>21</v>
      </c>
      <c r="O2253" t="b">
        <v>0</v>
      </c>
      <c r="P2253">
        <v>480</v>
      </c>
      <c r="Q2253" s="8">
        <f t="shared" si="179"/>
        <v>23.81</v>
      </c>
      <c r="R2253" t="b">
        <v>1</v>
      </c>
      <c r="S2253" t="s">
        <v>8289</v>
      </c>
      <c r="T2253" t="s">
        <v>8307</v>
      </c>
    </row>
    <row r="2254" spans="1:20" ht="42.8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9">
        <f t="shared" si="176"/>
        <v>42588.327986111108</v>
      </c>
      <c r="L2254">
        <v>1469173938</v>
      </c>
      <c r="M2254" s="9">
        <f t="shared" si="177"/>
        <v>42573.327986111108</v>
      </c>
      <c r="N2254" s="13">
        <f t="shared" si="178"/>
        <v>15</v>
      </c>
      <c r="O2254" t="b">
        <v>0</v>
      </c>
      <c r="P2254">
        <v>249</v>
      </c>
      <c r="Q2254" s="8">
        <f t="shared" si="179"/>
        <v>98.41</v>
      </c>
      <c r="R2254" t="b">
        <v>1</v>
      </c>
      <c r="S2254" t="s">
        <v>8289</v>
      </c>
      <c r="T2254" t="s">
        <v>8307</v>
      </c>
    </row>
    <row r="2255" spans="1:20" ht="42.8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9">
        <f t="shared" si="176"/>
        <v>42326.672997685186</v>
      </c>
      <c r="L2255">
        <v>1445267347</v>
      </c>
      <c r="M2255" s="9">
        <f t="shared" si="177"/>
        <v>42296.631331018521</v>
      </c>
      <c r="N2255" s="13">
        <f t="shared" si="178"/>
        <v>30</v>
      </c>
      <c r="O2255" t="b">
        <v>0</v>
      </c>
      <c r="P2255">
        <v>84</v>
      </c>
      <c r="Q2255" s="8">
        <f t="shared" si="179"/>
        <v>107.32</v>
      </c>
      <c r="R2255" t="b">
        <v>1</v>
      </c>
      <c r="S2255" t="s">
        <v>8289</v>
      </c>
      <c r="T2255" t="s">
        <v>8307</v>
      </c>
    </row>
    <row r="2256" spans="1:20" ht="42.8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9">
        <f t="shared" si="176"/>
        <v>42759.647777777776</v>
      </c>
      <c r="L2256">
        <v>1484667168</v>
      </c>
      <c r="M2256" s="9">
        <f t="shared" si="177"/>
        <v>42752.647777777776</v>
      </c>
      <c r="N2256" s="13">
        <f t="shared" si="178"/>
        <v>7</v>
      </c>
      <c r="O2256" t="b">
        <v>0</v>
      </c>
      <c r="P2256">
        <v>197</v>
      </c>
      <c r="Q2256" s="8">
        <f t="shared" si="179"/>
        <v>11.67</v>
      </c>
      <c r="R2256" t="b">
        <v>1</v>
      </c>
      <c r="S2256" t="s">
        <v>8289</v>
      </c>
      <c r="T2256" t="s">
        <v>8307</v>
      </c>
    </row>
    <row r="2257" spans="1:20" ht="28.55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9">
        <f t="shared" si="176"/>
        <v>42497.951979166668</v>
      </c>
      <c r="L2257">
        <v>1460069451</v>
      </c>
      <c r="M2257" s="9">
        <f t="shared" si="177"/>
        <v>42467.951979166668</v>
      </c>
      <c r="N2257" s="13">
        <f t="shared" si="178"/>
        <v>30</v>
      </c>
      <c r="O2257" t="b">
        <v>0</v>
      </c>
      <c r="P2257">
        <v>271</v>
      </c>
      <c r="Q2257" s="8">
        <f t="shared" si="179"/>
        <v>41.78</v>
      </c>
      <c r="R2257" t="b">
        <v>1</v>
      </c>
      <c r="S2257" t="s">
        <v>8289</v>
      </c>
      <c r="T2257" t="s">
        <v>8307</v>
      </c>
    </row>
    <row r="2258" spans="1:20" ht="42.8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9">
        <f t="shared" si="176"/>
        <v>42696.451921296291</v>
      </c>
      <c r="L2258">
        <v>1478602246</v>
      </c>
      <c r="M2258" s="9">
        <f t="shared" si="177"/>
        <v>42682.451921296291</v>
      </c>
      <c r="N2258" s="13">
        <f t="shared" si="178"/>
        <v>14</v>
      </c>
      <c r="O2258" t="b">
        <v>0</v>
      </c>
      <c r="P2258">
        <v>50</v>
      </c>
      <c r="Q2258" s="8">
        <f t="shared" si="179"/>
        <v>21.38</v>
      </c>
      <c r="R2258" t="b">
        <v>1</v>
      </c>
      <c r="S2258" t="s">
        <v>8289</v>
      </c>
      <c r="T2258" t="s">
        <v>8307</v>
      </c>
    </row>
    <row r="2259" spans="1:20" ht="57.1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9">
        <f t="shared" si="176"/>
        <v>42540.958333333328</v>
      </c>
      <c r="L2259">
        <v>1463351329</v>
      </c>
      <c r="M2259" s="9">
        <f t="shared" si="177"/>
        <v>42505.936678240745</v>
      </c>
      <c r="N2259" s="13">
        <f t="shared" si="178"/>
        <v>35</v>
      </c>
      <c r="O2259" t="b">
        <v>0</v>
      </c>
      <c r="P2259">
        <v>169</v>
      </c>
      <c r="Q2259" s="8">
        <f t="shared" si="179"/>
        <v>94.1</v>
      </c>
      <c r="R2259" t="b">
        <v>1</v>
      </c>
      <c r="S2259" t="s">
        <v>8289</v>
      </c>
      <c r="T2259" t="s">
        <v>8307</v>
      </c>
    </row>
    <row r="2260" spans="1:20" ht="28.55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9">
        <f t="shared" si="176"/>
        <v>42166.75100694444</v>
      </c>
      <c r="L2260">
        <v>1431453687</v>
      </c>
      <c r="M2260" s="9">
        <f t="shared" si="177"/>
        <v>42136.75100694444</v>
      </c>
      <c r="N2260" s="13">
        <f t="shared" si="178"/>
        <v>30</v>
      </c>
      <c r="O2260" t="b">
        <v>0</v>
      </c>
      <c r="P2260">
        <v>205</v>
      </c>
      <c r="Q2260" s="8">
        <f t="shared" si="179"/>
        <v>15.72</v>
      </c>
      <c r="R2260" t="b">
        <v>1</v>
      </c>
      <c r="S2260" t="s">
        <v>8289</v>
      </c>
      <c r="T2260" t="s">
        <v>8307</v>
      </c>
    </row>
    <row r="2261" spans="1:20" ht="42.8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9">
        <f t="shared" si="176"/>
        <v>42712.804814814815</v>
      </c>
      <c r="L2261">
        <v>1480360736</v>
      </c>
      <c r="M2261" s="9">
        <f t="shared" si="177"/>
        <v>42702.804814814815</v>
      </c>
      <c r="N2261" s="13">
        <f t="shared" si="178"/>
        <v>10</v>
      </c>
      <c r="O2261" t="b">
        <v>0</v>
      </c>
      <c r="P2261">
        <v>206</v>
      </c>
      <c r="Q2261" s="8">
        <f t="shared" si="179"/>
        <v>90.64</v>
      </c>
      <c r="R2261" t="b">
        <v>1</v>
      </c>
      <c r="S2261" t="s">
        <v>8289</v>
      </c>
      <c r="T2261" t="s">
        <v>8307</v>
      </c>
    </row>
    <row r="2262" spans="1:20" ht="42.8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9">
        <f t="shared" si="176"/>
        <v>41724.975115740745</v>
      </c>
      <c r="L2262">
        <v>1393287850</v>
      </c>
      <c r="M2262" s="9">
        <f t="shared" si="177"/>
        <v>41695.016782407409</v>
      </c>
      <c r="N2262" s="13">
        <f t="shared" si="178"/>
        <v>30</v>
      </c>
      <c r="O2262" t="b">
        <v>0</v>
      </c>
      <c r="P2262">
        <v>84</v>
      </c>
      <c r="Q2262" s="8">
        <f t="shared" si="179"/>
        <v>97.3</v>
      </c>
      <c r="R2262" t="b">
        <v>1</v>
      </c>
      <c r="S2262" t="s">
        <v>8289</v>
      </c>
      <c r="T2262" t="s">
        <v>8307</v>
      </c>
    </row>
    <row r="2263" spans="1:20" ht="42.8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9">
        <f t="shared" si="176"/>
        <v>42780.724768518514</v>
      </c>
      <c r="L2263">
        <v>1485278620</v>
      </c>
      <c r="M2263" s="9">
        <f t="shared" si="177"/>
        <v>42759.724768518514</v>
      </c>
      <c r="N2263" s="13">
        <f t="shared" si="178"/>
        <v>21</v>
      </c>
      <c r="O2263" t="b">
        <v>0</v>
      </c>
      <c r="P2263">
        <v>210</v>
      </c>
      <c r="Q2263" s="8">
        <f t="shared" si="179"/>
        <v>37.119999999999997</v>
      </c>
      <c r="R2263" t="b">
        <v>1</v>
      </c>
      <c r="S2263" t="s">
        <v>8289</v>
      </c>
      <c r="T2263" t="s">
        <v>8307</v>
      </c>
    </row>
    <row r="2264" spans="1:20" ht="42.8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9">
        <f t="shared" si="176"/>
        <v>41961</v>
      </c>
      <c r="L2264">
        <v>1413295358</v>
      </c>
      <c r="M2264" s="9">
        <f t="shared" si="177"/>
        <v>41926.585162037038</v>
      </c>
      <c r="N2264" s="13">
        <f t="shared" si="178"/>
        <v>34</v>
      </c>
      <c r="O2264" t="b">
        <v>0</v>
      </c>
      <c r="P2264">
        <v>181</v>
      </c>
      <c r="Q2264" s="8">
        <f t="shared" si="179"/>
        <v>28.1</v>
      </c>
      <c r="R2264" t="b">
        <v>1</v>
      </c>
      <c r="S2264" t="s">
        <v>8289</v>
      </c>
      <c r="T2264" t="s">
        <v>8307</v>
      </c>
    </row>
    <row r="2265" spans="1:20" ht="42.8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9">
        <f t="shared" si="176"/>
        <v>42035.832326388889</v>
      </c>
      <c r="L2265">
        <v>1420919913</v>
      </c>
      <c r="M2265" s="9">
        <f t="shared" si="177"/>
        <v>42014.832326388889</v>
      </c>
      <c r="N2265" s="13">
        <f t="shared" si="178"/>
        <v>21</v>
      </c>
      <c r="O2265" t="b">
        <v>0</v>
      </c>
      <c r="P2265">
        <v>60</v>
      </c>
      <c r="Q2265" s="8">
        <f t="shared" si="179"/>
        <v>144.43</v>
      </c>
      <c r="R2265" t="b">
        <v>1</v>
      </c>
      <c r="S2265" t="s">
        <v>8289</v>
      </c>
      <c r="T2265" t="s">
        <v>8307</v>
      </c>
    </row>
    <row r="2266" spans="1:20" ht="57.1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9">
        <f t="shared" si="176"/>
        <v>42513.125</v>
      </c>
      <c r="L2266">
        <v>1462543114</v>
      </c>
      <c r="M2266" s="9">
        <f t="shared" si="177"/>
        <v>42496.582337962958</v>
      </c>
      <c r="N2266" s="13">
        <f t="shared" si="178"/>
        <v>17</v>
      </c>
      <c r="O2266" t="b">
        <v>0</v>
      </c>
      <c r="P2266">
        <v>445</v>
      </c>
      <c r="Q2266" s="8">
        <f t="shared" si="179"/>
        <v>24.27</v>
      </c>
      <c r="R2266" t="b">
        <v>1</v>
      </c>
      <c r="S2266" t="s">
        <v>8289</v>
      </c>
      <c r="T2266" t="s">
        <v>8307</v>
      </c>
    </row>
    <row r="2267" spans="1:20" ht="42.8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9">
        <f t="shared" si="176"/>
        <v>42696.853090277778</v>
      </c>
      <c r="L2267">
        <v>1479241707</v>
      </c>
      <c r="M2267" s="9">
        <f t="shared" si="177"/>
        <v>42689.853090277778</v>
      </c>
      <c r="N2267" s="13">
        <f t="shared" si="178"/>
        <v>7</v>
      </c>
      <c r="O2267" t="b">
        <v>0</v>
      </c>
      <c r="P2267">
        <v>17</v>
      </c>
      <c r="Q2267" s="8">
        <f t="shared" si="179"/>
        <v>35.119999999999997</v>
      </c>
      <c r="R2267" t="b">
        <v>1</v>
      </c>
      <c r="S2267" t="s">
        <v>8289</v>
      </c>
      <c r="T2267" t="s">
        <v>8307</v>
      </c>
    </row>
    <row r="2268" spans="1:20" ht="42.8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9">
        <f t="shared" si="176"/>
        <v>42487.083333333328</v>
      </c>
      <c r="L2268">
        <v>1460235592</v>
      </c>
      <c r="M2268" s="9">
        <f t="shared" si="177"/>
        <v>42469.874907407408</v>
      </c>
      <c r="N2268" s="13">
        <f t="shared" si="178"/>
        <v>17</v>
      </c>
      <c r="O2268" t="b">
        <v>0</v>
      </c>
      <c r="P2268">
        <v>194</v>
      </c>
      <c r="Q2268" s="8">
        <f t="shared" si="179"/>
        <v>24.76</v>
      </c>
      <c r="R2268" t="b">
        <v>1</v>
      </c>
      <c r="S2268" t="s">
        <v>8289</v>
      </c>
      <c r="T2268" t="s">
        <v>8307</v>
      </c>
    </row>
    <row r="2269" spans="1:20" ht="42.8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9">
        <f t="shared" si="176"/>
        <v>41994.041666666672</v>
      </c>
      <c r="L2269">
        <v>1416945297</v>
      </c>
      <c r="M2269" s="9">
        <f t="shared" si="177"/>
        <v>41968.829826388886</v>
      </c>
      <c r="N2269" s="13">
        <f t="shared" si="178"/>
        <v>25</v>
      </c>
      <c r="O2269" t="b">
        <v>0</v>
      </c>
      <c r="P2269">
        <v>404</v>
      </c>
      <c r="Q2269" s="8">
        <f t="shared" si="179"/>
        <v>188.38</v>
      </c>
      <c r="R2269" t="b">
        <v>1</v>
      </c>
      <c r="S2269" t="s">
        <v>8289</v>
      </c>
      <c r="T2269" t="s">
        <v>8307</v>
      </c>
    </row>
    <row r="2270" spans="1:20" ht="42.8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9">
        <f t="shared" si="176"/>
        <v>42806.082349537035</v>
      </c>
      <c r="L2270">
        <v>1486691915</v>
      </c>
      <c r="M2270" s="9">
        <f t="shared" si="177"/>
        <v>42776.082349537035</v>
      </c>
      <c r="N2270" s="13">
        <f t="shared" si="178"/>
        <v>30</v>
      </c>
      <c r="O2270" t="b">
        <v>0</v>
      </c>
      <c r="P2270">
        <v>194</v>
      </c>
      <c r="Q2270" s="8">
        <f t="shared" si="179"/>
        <v>148.08000000000001</v>
      </c>
      <c r="R2270" t="b">
        <v>1</v>
      </c>
      <c r="S2270" t="s">
        <v>8289</v>
      </c>
      <c r="T2270" t="s">
        <v>8307</v>
      </c>
    </row>
    <row r="2271" spans="1:20" ht="42.8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9">
        <f t="shared" si="176"/>
        <v>42801.208333333328</v>
      </c>
      <c r="L2271">
        <v>1486745663</v>
      </c>
      <c r="M2271" s="9">
        <f t="shared" si="177"/>
        <v>42776.704432870371</v>
      </c>
      <c r="N2271" s="13">
        <f t="shared" si="178"/>
        <v>25</v>
      </c>
      <c r="O2271" t="b">
        <v>0</v>
      </c>
      <c r="P2271">
        <v>902</v>
      </c>
      <c r="Q2271" s="8">
        <f t="shared" si="179"/>
        <v>49.93</v>
      </c>
      <c r="R2271" t="b">
        <v>1</v>
      </c>
      <c r="S2271" t="s">
        <v>8289</v>
      </c>
      <c r="T2271" t="s">
        <v>8307</v>
      </c>
    </row>
    <row r="2272" spans="1:20" ht="42.8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9">
        <f t="shared" si="176"/>
        <v>42745.915972222225</v>
      </c>
      <c r="L2272">
        <v>1482353513</v>
      </c>
      <c r="M2272" s="9">
        <f t="shared" si="177"/>
        <v>42725.869363425925</v>
      </c>
      <c r="N2272" s="13">
        <f t="shared" si="178"/>
        <v>20</v>
      </c>
      <c r="O2272" t="b">
        <v>0</v>
      </c>
      <c r="P2272">
        <v>1670</v>
      </c>
      <c r="Q2272" s="8">
        <f t="shared" si="179"/>
        <v>107.82</v>
      </c>
      <c r="R2272" t="b">
        <v>1</v>
      </c>
      <c r="S2272" t="s">
        <v>8289</v>
      </c>
      <c r="T2272" t="s">
        <v>8307</v>
      </c>
    </row>
    <row r="2273" spans="1:20" ht="42.8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9">
        <f t="shared" si="176"/>
        <v>42714.000046296293</v>
      </c>
      <c r="L2273">
        <v>1478736004</v>
      </c>
      <c r="M2273" s="9">
        <f t="shared" si="177"/>
        <v>42684.000046296293</v>
      </c>
      <c r="N2273" s="13">
        <f t="shared" si="178"/>
        <v>30</v>
      </c>
      <c r="O2273" t="b">
        <v>0</v>
      </c>
      <c r="P2273">
        <v>1328</v>
      </c>
      <c r="Q2273" s="8">
        <f t="shared" si="179"/>
        <v>42.63</v>
      </c>
      <c r="R2273" t="b">
        <v>1</v>
      </c>
      <c r="S2273" t="s">
        <v>8289</v>
      </c>
      <c r="T2273" t="s">
        <v>8307</v>
      </c>
    </row>
    <row r="2274" spans="1:20" ht="42.8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9">
        <f t="shared" si="176"/>
        <v>42345.699490740735</v>
      </c>
      <c r="L2274">
        <v>1446914836</v>
      </c>
      <c r="M2274" s="9">
        <f t="shared" si="177"/>
        <v>42315.699490740735</v>
      </c>
      <c r="N2274" s="13">
        <f t="shared" si="178"/>
        <v>30</v>
      </c>
      <c r="O2274" t="b">
        <v>0</v>
      </c>
      <c r="P2274">
        <v>944</v>
      </c>
      <c r="Q2274" s="8">
        <f t="shared" si="179"/>
        <v>14.37</v>
      </c>
      <c r="R2274" t="b">
        <v>1</v>
      </c>
      <c r="S2274" t="s">
        <v>8289</v>
      </c>
      <c r="T2274" t="s">
        <v>8307</v>
      </c>
    </row>
    <row r="2275" spans="1:20" ht="42.8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9">
        <f t="shared" si="176"/>
        <v>42806.507430555561</v>
      </c>
      <c r="L2275">
        <v>1487164242</v>
      </c>
      <c r="M2275" s="9">
        <f t="shared" si="177"/>
        <v>42781.549097222218</v>
      </c>
      <c r="N2275" s="13">
        <f t="shared" si="178"/>
        <v>25</v>
      </c>
      <c r="O2275" t="b">
        <v>0</v>
      </c>
      <c r="P2275">
        <v>147</v>
      </c>
      <c r="Q2275" s="8">
        <f t="shared" si="179"/>
        <v>37.479999999999997</v>
      </c>
      <c r="R2275" t="b">
        <v>1</v>
      </c>
      <c r="S2275" t="s">
        <v>8289</v>
      </c>
      <c r="T2275" t="s">
        <v>8307</v>
      </c>
    </row>
    <row r="2276" spans="1:20" ht="57.1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9">
        <f t="shared" si="176"/>
        <v>41693.500659722224</v>
      </c>
      <c r="L2276">
        <v>1390564857</v>
      </c>
      <c r="M2276" s="9">
        <f t="shared" si="177"/>
        <v>41663.500659722224</v>
      </c>
      <c r="N2276" s="13">
        <f t="shared" si="178"/>
        <v>30</v>
      </c>
      <c r="O2276" t="b">
        <v>0</v>
      </c>
      <c r="P2276">
        <v>99</v>
      </c>
      <c r="Q2276" s="8">
        <f t="shared" si="179"/>
        <v>30.2</v>
      </c>
      <c r="R2276" t="b">
        <v>1</v>
      </c>
      <c r="S2276" t="s">
        <v>8289</v>
      </c>
      <c r="T2276" t="s">
        <v>8307</v>
      </c>
    </row>
    <row r="2277" spans="1:20" ht="42.8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9">
        <f t="shared" si="176"/>
        <v>41995.616655092599</v>
      </c>
      <c r="L2277">
        <v>1416667679</v>
      </c>
      <c r="M2277" s="9">
        <f t="shared" si="177"/>
        <v>41965.616655092599</v>
      </c>
      <c r="N2277" s="13">
        <f t="shared" si="178"/>
        <v>30</v>
      </c>
      <c r="O2277" t="b">
        <v>0</v>
      </c>
      <c r="P2277">
        <v>79</v>
      </c>
      <c r="Q2277" s="8">
        <f t="shared" si="179"/>
        <v>33.549999999999997</v>
      </c>
      <c r="R2277" t="b">
        <v>1</v>
      </c>
      <c r="S2277" t="s">
        <v>8289</v>
      </c>
      <c r="T2277" t="s">
        <v>8307</v>
      </c>
    </row>
    <row r="2278" spans="1:20" ht="57.1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9">
        <f t="shared" si="176"/>
        <v>41644.651493055557</v>
      </c>
      <c r="L2278">
        <v>1386344289</v>
      </c>
      <c r="M2278" s="9">
        <f t="shared" si="177"/>
        <v>41614.651493055557</v>
      </c>
      <c r="N2278" s="13">
        <f t="shared" si="178"/>
        <v>30</v>
      </c>
      <c r="O2278" t="b">
        <v>0</v>
      </c>
      <c r="P2278">
        <v>75</v>
      </c>
      <c r="Q2278" s="8">
        <f t="shared" si="179"/>
        <v>64.75</v>
      </c>
      <c r="R2278" t="b">
        <v>1</v>
      </c>
      <c r="S2278" t="s">
        <v>8289</v>
      </c>
      <c r="T2278" t="s">
        <v>8307</v>
      </c>
    </row>
    <row r="2279" spans="1:20" ht="42.8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9">
        <f t="shared" si="176"/>
        <v>40966.678506944445</v>
      </c>
      <c r="L2279">
        <v>1327767423</v>
      </c>
      <c r="M2279" s="9">
        <f t="shared" si="177"/>
        <v>40936.678506944445</v>
      </c>
      <c r="N2279" s="13">
        <f t="shared" si="178"/>
        <v>30</v>
      </c>
      <c r="O2279" t="b">
        <v>0</v>
      </c>
      <c r="P2279">
        <v>207</v>
      </c>
      <c r="Q2279" s="8">
        <f t="shared" si="179"/>
        <v>57.93</v>
      </c>
      <c r="R2279" t="b">
        <v>1</v>
      </c>
      <c r="S2279" t="s">
        <v>8289</v>
      </c>
      <c r="T2279" t="s">
        <v>8307</v>
      </c>
    </row>
    <row r="2280" spans="1:20" ht="28.5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9">
        <f t="shared" si="176"/>
        <v>42372.957638888889</v>
      </c>
      <c r="L2280">
        <v>1448902867</v>
      </c>
      <c r="M2280" s="9">
        <f t="shared" si="177"/>
        <v>42338.709108796291</v>
      </c>
      <c r="N2280" s="13">
        <f t="shared" si="178"/>
        <v>34</v>
      </c>
      <c r="O2280" t="b">
        <v>0</v>
      </c>
      <c r="P2280">
        <v>102</v>
      </c>
      <c r="Q2280" s="8">
        <f t="shared" si="179"/>
        <v>53.08</v>
      </c>
      <c r="R2280" t="b">
        <v>1</v>
      </c>
      <c r="S2280" t="s">
        <v>8289</v>
      </c>
      <c r="T2280" t="s">
        <v>8307</v>
      </c>
    </row>
    <row r="2281" spans="1:20" ht="57.1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9">
        <f t="shared" si="176"/>
        <v>42039.166666666672</v>
      </c>
      <c r="L2281">
        <v>1421436099</v>
      </c>
      <c r="M2281" s="9">
        <f t="shared" si="177"/>
        <v>42020.806701388887</v>
      </c>
      <c r="N2281" s="13">
        <f t="shared" si="178"/>
        <v>18</v>
      </c>
      <c r="O2281" t="b">
        <v>0</v>
      </c>
      <c r="P2281">
        <v>32</v>
      </c>
      <c r="Q2281" s="8">
        <f t="shared" si="179"/>
        <v>48.06</v>
      </c>
      <c r="R2281" t="b">
        <v>1</v>
      </c>
      <c r="S2281" t="s">
        <v>8289</v>
      </c>
      <c r="T2281" t="s">
        <v>8307</v>
      </c>
    </row>
    <row r="2282" spans="1:20" ht="57.1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9">
        <f t="shared" si="176"/>
        <v>42264.624895833331</v>
      </c>
      <c r="L2282">
        <v>1439909991</v>
      </c>
      <c r="M2282" s="9">
        <f t="shared" si="177"/>
        <v>42234.624895833331</v>
      </c>
      <c r="N2282" s="13">
        <f t="shared" si="178"/>
        <v>30</v>
      </c>
      <c r="O2282" t="b">
        <v>0</v>
      </c>
      <c r="P2282">
        <v>480</v>
      </c>
      <c r="Q2282" s="8">
        <f t="shared" si="179"/>
        <v>82.4</v>
      </c>
      <c r="R2282" t="b">
        <v>1</v>
      </c>
      <c r="S2282" t="s">
        <v>8289</v>
      </c>
      <c r="T2282" t="s">
        <v>8307</v>
      </c>
    </row>
    <row r="2283" spans="1:20" ht="42.8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9">
        <f t="shared" si="176"/>
        <v>40749.284722222219</v>
      </c>
      <c r="L2283">
        <v>1306219897</v>
      </c>
      <c r="M2283" s="9">
        <f t="shared" si="177"/>
        <v>40687.285844907405</v>
      </c>
      <c r="N2283" s="13">
        <f t="shared" si="178"/>
        <v>62</v>
      </c>
      <c r="O2283" t="b">
        <v>0</v>
      </c>
      <c r="P2283">
        <v>11</v>
      </c>
      <c r="Q2283" s="8">
        <f t="shared" si="179"/>
        <v>50.45</v>
      </c>
      <c r="R2283" t="b">
        <v>1</v>
      </c>
      <c r="S2283" t="s">
        <v>8281</v>
      </c>
      <c r="T2283" t="s">
        <v>8282</v>
      </c>
    </row>
    <row r="2284" spans="1:20" ht="28.5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9">
        <f t="shared" si="176"/>
        <v>42383.17460648148</v>
      </c>
      <c r="L2284">
        <v>1447560686</v>
      </c>
      <c r="M2284" s="9">
        <f t="shared" si="177"/>
        <v>42323.17460648148</v>
      </c>
      <c r="N2284" s="13">
        <f t="shared" si="178"/>
        <v>60</v>
      </c>
      <c r="O2284" t="b">
        <v>0</v>
      </c>
      <c r="P2284">
        <v>12</v>
      </c>
      <c r="Q2284" s="8">
        <f t="shared" si="179"/>
        <v>115.83</v>
      </c>
      <c r="R2284" t="b">
        <v>1</v>
      </c>
      <c r="S2284" t="s">
        <v>8281</v>
      </c>
      <c r="T2284" t="s">
        <v>8282</v>
      </c>
    </row>
    <row r="2285" spans="1:20" ht="42.8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9">
        <f t="shared" si="176"/>
        <v>41038.083379629628</v>
      </c>
      <c r="L2285">
        <v>1331348404</v>
      </c>
      <c r="M2285" s="9">
        <f t="shared" si="177"/>
        <v>40978.125046296293</v>
      </c>
      <c r="N2285" s="13">
        <f t="shared" si="178"/>
        <v>60</v>
      </c>
      <c r="O2285" t="b">
        <v>0</v>
      </c>
      <c r="P2285">
        <v>48</v>
      </c>
      <c r="Q2285" s="8">
        <f t="shared" si="179"/>
        <v>63.03</v>
      </c>
      <c r="R2285" t="b">
        <v>1</v>
      </c>
      <c r="S2285" t="s">
        <v>8281</v>
      </c>
      <c r="T2285" t="s">
        <v>8282</v>
      </c>
    </row>
    <row r="2286" spans="1:20" ht="28.55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9">
        <f t="shared" si="176"/>
        <v>40614.166666666664</v>
      </c>
      <c r="L2286">
        <v>1297451245</v>
      </c>
      <c r="M2286" s="9">
        <f t="shared" si="177"/>
        <v>40585.796817129631</v>
      </c>
      <c r="N2286" s="13">
        <f t="shared" si="178"/>
        <v>28</v>
      </c>
      <c r="O2286" t="b">
        <v>0</v>
      </c>
      <c r="P2286">
        <v>59</v>
      </c>
      <c r="Q2286" s="8">
        <f t="shared" si="179"/>
        <v>108.02</v>
      </c>
      <c r="R2286" t="b">
        <v>1</v>
      </c>
      <c r="S2286" t="s">
        <v>8281</v>
      </c>
      <c r="T2286" t="s">
        <v>8282</v>
      </c>
    </row>
    <row r="2287" spans="1:20" ht="42.8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9">
        <f t="shared" si="176"/>
        <v>41089.185682870368</v>
      </c>
      <c r="L2287">
        <v>1338352043</v>
      </c>
      <c r="M2287" s="9">
        <f t="shared" si="177"/>
        <v>41059.185682870368</v>
      </c>
      <c r="N2287" s="13">
        <f t="shared" si="178"/>
        <v>30</v>
      </c>
      <c r="O2287" t="b">
        <v>0</v>
      </c>
      <c r="P2287">
        <v>79</v>
      </c>
      <c r="Q2287" s="8">
        <f t="shared" si="179"/>
        <v>46.09</v>
      </c>
      <c r="R2287" t="b">
        <v>1</v>
      </c>
      <c r="S2287" t="s">
        <v>8281</v>
      </c>
      <c r="T2287" t="s">
        <v>8282</v>
      </c>
    </row>
    <row r="2288" spans="1:20" ht="42.8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9">
        <f t="shared" si="176"/>
        <v>41523.165972222225</v>
      </c>
      <c r="L2288">
        <v>1376003254</v>
      </c>
      <c r="M2288" s="9">
        <f t="shared" si="177"/>
        <v>41494.963587962964</v>
      </c>
      <c r="N2288" s="13">
        <f t="shared" si="178"/>
        <v>28</v>
      </c>
      <c r="O2288" t="b">
        <v>0</v>
      </c>
      <c r="P2288">
        <v>14</v>
      </c>
      <c r="Q2288" s="8">
        <f t="shared" si="179"/>
        <v>107.21</v>
      </c>
      <c r="R2288" t="b">
        <v>1</v>
      </c>
      <c r="S2288" t="s">
        <v>8281</v>
      </c>
      <c r="T2288" t="s">
        <v>8282</v>
      </c>
    </row>
    <row r="2289" spans="1:20" ht="42.8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9">
        <f t="shared" si="176"/>
        <v>41813.667361111111</v>
      </c>
      <c r="L2289">
        <v>1401724860</v>
      </c>
      <c r="M2289" s="9">
        <f t="shared" si="177"/>
        <v>41792.667361111111</v>
      </c>
      <c r="N2289" s="13">
        <f t="shared" si="178"/>
        <v>21</v>
      </c>
      <c r="O2289" t="b">
        <v>0</v>
      </c>
      <c r="P2289">
        <v>106</v>
      </c>
      <c r="Q2289" s="8">
        <f t="shared" si="179"/>
        <v>50.93</v>
      </c>
      <c r="R2289" t="b">
        <v>1</v>
      </c>
      <c r="S2289" t="s">
        <v>8281</v>
      </c>
      <c r="T2289" t="s">
        <v>8282</v>
      </c>
    </row>
    <row r="2290" spans="1:20" ht="42.8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9">
        <f t="shared" si="176"/>
        <v>41086.75</v>
      </c>
      <c r="L2290">
        <v>1339098689</v>
      </c>
      <c r="M2290" s="9">
        <f t="shared" si="177"/>
        <v>41067.827418981484</v>
      </c>
      <c r="N2290" s="13">
        <f t="shared" si="178"/>
        <v>19</v>
      </c>
      <c r="O2290" t="b">
        <v>0</v>
      </c>
      <c r="P2290">
        <v>25</v>
      </c>
      <c r="Q2290" s="8">
        <f t="shared" si="179"/>
        <v>40.04</v>
      </c>
      <c r="R2290" t="b">
        <v>1</v>
      </c>
      <c r="S2290" t="s">
        <v>8281</v>
      </c>
      <c r="T2290" t="s">
        <v>8282</v>
      </c>
    </row>
    <row r="2291" spans="1:20" ht="42.8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9">
        <f t="shared" si="176"/>
        <v>41614.973611111112</v>
      </c>
      <c r="L2291">
        <v>1382659060</v>
      </c>
      <c r="M2291" s="9">
        <f t="shared" si="177"/>
        <v>41571.998379629629</v>
      </c>
      <c r="N2291" s="13">
        <f t="shared" si="178"/>
        <v>43</v>
      </c>
      <c r="O2291" t="b">
        <v>0</v>
      </c>
      <c r="P2291">
        <v>25</v>
      </c>
      <c r="Q2291" s="8">
        <f t="shared" si="179"/>
        <v>64.44</v>
      </c>
      <c r="R2291" t="b">
        <v>1</v>
      </c>
      <c r="S2291" t="s">
        <v>8281</v>
      </c>
      <c r="T2291" t="s">
        <v>8282</v>
      </c>
    </row>
    <row r="2292" spans="1:20" ht="42.8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9">
        <f t="shared" si="176"/>
        <v>40148.708333333336</v>
      </c>
      <c r="L2292">
        <v>1252908330</v>
      </c>
      <c r="M2292" s="9">
        <f t="shared" si="177"/>
        <v>40070.253819444442</v>
      </c>
      <c r="N2292" s="13">
        <f t="shared" si="178"/>
        <v>78</v>
      </c>
      <c r="O2292" t="b">
        <v>0</v>
      </c>
      <c r="P2292">
        <v>29</v>
      </c>
      <c r="Q2292" s="8">
        <f t="shared" si="179"/>
        <v>53.83</v>
      </c>
      <c r="R2292" t="b">
        <v>1</v>
      </c>
      <c r="S2292" t="s">
        <v>8281</v>
      </c>
      <c r="T2292" t="s">
        <v>8282</v>
      </c>
    </row>
    <row r="2293" spans="1:20" ht="42.8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9">
        <f t="shared" si="176"/>
        <v>41022.166666666664</v>
      </c>
      <c r="L2293">
        <v>1332199618</v>
      </c>
      <c r="M2293" s="9">
        <f t="shared" si="177"/>
        <v>40987.977060185185</v>
      </c>
      <c r="N2293" s="13">
        <f t="shared" si="178"/>
        <v>34</v>
      </c>
      <c r="O2293" t="b">
        <v>0</v>
      </c>
      <c r="P2293">
        <v>43</v>
      </c>
      <c r="Q2293" s="8">
        <f t="shared" si="179"/>
        <v>100.47</v>
      </c>
      <c r="R2293" t="b">
        <v>1</v>
      </c>
      <c r="S2293" t="s">
        <v>8281</v>
      </c>
      <c r="T2293" t="s">
        <v>8282</v>
      </c>
    </row>
    <row r="2294" spans="1:20" ht="42.8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9">
        <f t="shared" si="176"/>
        <v>41017.697638888887</v>
      </c>
      <c r="L2294">
        <v>1332175476</v>
      </c>
      <c r="M2294" s="9">
        <f t="shared" si="177"/>
        <v>40987.697638888887</v>
      </c>
      <c r="N2294" s="13">
        <f t="shared" si="178"/>
        <v>30</v>
      </c>
      <c r="O2294" t="b">
        <v>0</v>
      </c>
      <c r="P2294">
        <v>46</v>
      </c>
      <c r="Q2294" s="8">
        <f t="shared" si="179"/>
        <v>46.63</v>
      </c>
      <c r="R2294" t="b">
        <v>1</v>
      </c>
      <c r="S2294" t="s">
        <v>8281</v>
      </c>
      <c r="T2294" t="s">
        <v>8282</v>
      </c>
    </row>
    <row r="2295" spans="1:20" ht="28.55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9">
        <f t="shared" si="176"/>
        <v>41177.165972222225</v>
      </c>
      <c r="L2295">
        <v>1346345999</v>
      </c>
      <c r="M2295" s="9">
        <f t="shared" si="177"/>
        <v>41151.708321759259</v>
      </c>
      <c r="N2295" s="13">
        <f t="shared" si="178"/>
        <v>25</v>
      </c>
      <c r="O2295" t="b">
        <v>0</v>
      </c>
      <c r="P2295">
        <v>27</v>
      </c>
      <c r="Q2295" s="8">
        <f t="shared" si="179"/>
        <v>34.07</v>
      </c>
      <c r="R2295" t="b">
        <v>1</v>
      </c>
      <c r="S2295" t="s">
        <v>8281</v>
      </c>
      <c r="T2295" t="s">
        <v>8282</v>
      </c>
    </row>
    <row r="2296" spans="1:20" ht="42.8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9">
        <f t="shared" si="176"/>
        <v>41294.72314814815</v>
      </c>
      <c r="L2296">
        <v>1356110480</v>
      </c>
      <c r="M2296" s="9">
        <f t="shared" si="177"/>
        <v>41264.72314814815</v>
      </c>
      <c r="N2296" s="13">
        <f t="shared" si="178"/>
        <v>30</v>
      </c>
      <c r="O2296" t="b">
        <v>0</v>
      </c>
      <c r="P2296">
        <v>112</v>
      </c>
      <c r="Q2296" s="8">
        <f t="shared" si="179"/>
        <v>65.209999999999994</v>
      </c>
      <c r="R2296" t="b">
        <v>1</v>
      </c>
      <c r="S2296" t="s">
        <v>8281</v>
      </c>
      <c r="T2296" t="s">
        <v>8282</v>
      </c>
    </row>
    <row r="2297" spans="1:20" ht="57.1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9">
        <f t="shared" si="176"/>
        <v>41300.954351851848</v>
      </c>
      <c r="L2297">
        <v>1356648856</v>
      </c>
      <c r="M2297" s="9">
        <f t="shared" si="177"/>
        <v>41270.954351851848</v>
      </c>
      <c r="N2297" s="13">
        <f t="shared" si="178"/>
        <v>30</v>
      </c>
      <c r="O2297" t="b">
        <v>0</v>
      </c>
      <c r="P2297">
        <v>34</v>
      </c>
      <c r="Q2297" s="8">
        <f t="shared" si="179"/>
        <v>44.21</v>
      </c>
      <c r="R2297" t="b">
        <v>1</v>
      </c>
      <c r="S2297" t="s">
        <v>8281</v>
      </c>
      <c r="T2297" t="s">
        <v>8282</v>
      </c>
    </row>
    <row r="2298" spans="1:20" ht="42.8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9">
        <f t="shared" si="176"/>
        <v>40962.731782407405</v>
      </c>
      <c r="L2298">
        <v>1326994426</v>
      </c>
      <c r="M2298" s="9">
        <f t="shared" si="177"/>
        <v>40927.731782407405</v>
      </c>
      <c r="N2298" s="13">
        <f t="shared" si="178"/>
        <v>35</v>
      </c>
      <c r="O2298" t="b">
        <v>0</v>
      </c>
      <c r="P2298">
        <v>145</v>
      </c>
      <c r="Q2298" s="8">
        <f t="shared" si="179"/>
        <v>71.97</v>
      </c>
      <c r="R2298" t="b">
        <v>1</v>
      </c>
      <c r="S2298" t="s">
        <v>8281</v>
      </c>
      <c r="T2298" t="s">
        <v>8282</v>
      </c>
    </row>
    <row r="2299" spans="1:20" ht="28.55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9">
        <f t="shared" si="176"/>
        <v>40982.165972222225</v>
      </c>
      <c r="L2299">
        <v>1328749249</v>
      </c>
      <c r="M2299" s="9">
        <f t="shared" si="177"/>
        <v>40948.042233796295</v>
      </c>
      <c r="N2299" s="13">
        <f t="shared" si="178"/>
        <v>34</v>
      </c>
      <c r="O2299" t="b">
        <v>0</v>
      </c>
      <c r="P2299">
        <v>19</v>
      </c>
      <c r="Q2299" s="8">
        <f t="shared" si="179"/>
        <v>52.95</v>
      </c>
      <c r="R2299" t="b">
        <v>1</v>
      </c>
      <c r="S2299" t="s">
        <v>8281</v>
      </c>
      <c r="T2299" t="s">
        <v>8282</v>
      </c>
    </row>
    <row r="2300" spans="1:20" ht="42.8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9">
        <f t="shared" si="176"/>
        <v>41724.798993055556</v>
      </c>
      <c r="L2300">
        <v>1393272633</v>
      </c>
      <c r="M2300" s="9">
        <f t="shared" si="177"/>
        <v>41694.84065972222</v>
      </c>
      <c r="N2300" s="13">
        <f t="shared" si="178"/>
        <v>30</v>
      </c>
      <c r="O2300" t="b">
        <v>0</v>
      </c>
      <c r="P2300">
        <v>288</v>
      </c>
      <c r="Q2300" s="8">
        <f t="shared" si="179"/>
        <v>109.45</v>
      </c>
      <c r="R2300" t="b">
        <v>1</v>
      </c>
      <c r="S2300" t="s">
        <v>8281</v>
      </c>
      <c r="T2300" t="s">
        <v>8282</v>
      </c>
    </row>
    <row r="2301" spans="1:20" ht="42.8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9">
        <f t="shared" si="176"/>
        <v>40580.032511574071</v>
      </c>
      <c r="L2301">
        <v>1295657209</v>
      </c>
      <c r="M2301" s="9">
        <f t="shared" si="177"/>
        <v>40565.032511574071</v>
      </c>
      <c r="N2301" s="13">
        <f t="shared" si="178"/>
        <v>15</v>
      </c>
      <c r="O2301" t="b">
        <v>0</v>
      </c>
      <c r="P2301">
        <v>14</v>
      </c>
      <c r="Q2301" s="8">
        <f t="shared" si="179"/>
        <v>75.040000000000006</v>
      </c>
      <c r="R2301" t="b">
        <v>1</v>
      </c>
      <c r="S2301" t="s">
        <v>8281</v>
      </c>
      <c r="T2301" t="s">
        <v>8282</v>
      </c>
    </row>
    <row r="2302" spans="1:20" ht="42.8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9">
        <f t="shared" si="176"/>
        <v>41088.727037037039</v>
      </c>
      <c r="L2302">
        <v>1339694816</v>
      </c>
      <c r="M2302" s="9">
        <f t="shared" si="177"/>
        <v>41074.727037037039</v>
      </c>
      <c r="N2302" s="13">
        <f t="shared" si="178"/>
        <v>14</v>
      </c>
      <c r="O2302" t="b">
        <v>0</v>
      </c>
      <c r="P2302">
        <v>7</v>
      </c>
      <c r="Q2302" s="8">
        <f t="shared" si="179"/>
        <v>115.71</v>
      </c>
      <c r="R2302" t="b">
        <v>1</v>
      </c>
      <c r="S2302" t="s">
        <v>8281</v>
      </c>
      <c r="T2302" t="s">
        <v>8282</v>
      </c>
    </row>
    <row r="2303" spans="1:20" ht="28.55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9">
        <f t="shared" si="176"/>
        <v>41446.146944444445</v>
      </c>
      <c r="L2303">
        <v>1369193496</v>
      </c>
      <c r="M2303" s="9">
        <f t="shared" si="177"/>
        <v>41416.146944444445</v>
      </c>
      <c r="N2303" s="13">
        <f t="shared" si="178"/>
        <v>30</v>
      </c>
      <c r="O2303" t="b">
        <v>1</v>
      </c>
      <c r="P2303">
        <v>211</v>
      </c>
      <c r="Q2303" s="8">
        <f t="shared" si="179"/>
        <v>31.66</v>
      </c>
      <c r="R2303" t="b">
        <v>1</v>
      </c>
      <c r="S2303" t="s">
        <v>8281</v>
      </c>
      <c r="T2303" t="s">
        <v>8285</v>
      </c>
    </row>
    <row r="2304" spans="1:20" ht="42.8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9">
        <f t="shared" si="176"/>
        <v>41639.291666666664</v>
      </c>
      <c r="L2304">
        <v>1385585434</v>
      </c>
      <c r="M2304" s="9">
        <f t="shared" si="177"/>
        <v>41605.868449074071</v>
      </c>
      <c r="N2304" s="13">
        <f t="shared" si="178"/>
        <v>33</v>
      </c>
      <c r="O2304" t="b">
        <v>1</v>
      </c>
      <c r="P2304">
        <v>85</v>
      </c>
      <c r="Q2304" s="8">
        <f t="shared" si="179"/>
        <v>46.18</v>
      </c>
      <c r="R2304" t="b">
        <v>1</v>
      </c>
      <c r="S2304" t="s">
        <v>8281</v>
      </c>
      <c r="T2304" t="s">
        <v>8285</v>
      </c>
    </row>
    <row r="2305" spans="1:20" ht="57.1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9">
        <f t="shared" si="176"/>
        <v>40890.152731481481</v>
      </c>
      <c r="L2305">
        <v>1320287996</v>
      </c>
      <c r="M2305" s="9">
        <f t="shared" si="177"/>
        <v>40850.111064814817</v>
      </c>
      <c r="N2305" s="13">
        <f t="shared" si="178"/>
        <v>40</v>
      </c>
      <c r="O2305" t="b">
        <v>1</v>
      </c>
      <c r="P2305">
        <v>103</v>
      </c>
      <c r="Q2305" s="8">
        <f t="shared" si="179"/>
        <v>68.48</v>
      </c>
      <c r="R2305" t="b">
        <v>1</v>
      </c>
      <c r="S2305" t="s">
        <v>8281</v>
      </c>
      <c r="T2305" t="s">
        <v>8285</v>
      </c>
    </row>
    <row r="2306" spans="1:20" ht="42.8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>
        <f t="shared" ref="F2306:F2369" si="180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9">
        <f t="shared" si="176"/>
        <v>40544.207638888889</v>
      </c>
      <c r="L2306">
        <v>1290281691</v>
      </c>
      <c r="M2306" s="9">
        <f t="shared" si="177"/>
        <v>40502.815868055557</v>
      </c>
      <c r="N2306" s="13">
        <f t="shared" si="178"/>
        <v>41</v>
      </c>
      <c r="O2306" t="b">
        <v>1</v>
      </c>
      <c r="P2306">
        <v>113</v>
      </c>
      <c r="Q2306" s="8">
        <f t="shared" si="179"/>
        <v>53.47</v>
      </c>
      <c r="R2306" t="b">
        <v>1</v>
      </c>
      <c r="S2306" t="s">
        <v>8281</v>
      </c>
      <c r="T2306" t="s">
        <v>8285</v>
      </c>
    </row>
    <row r="2307" spans="1:20" ht="42.8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>
        <f t="shared" si="180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9">
        <f t="shared" ref="K2307:K2370" si="181">(((J2307/60)/60)/24)+DATE(1970,1,1)</f>
        <v>41859.75</v>
      </c>
      <c r="L2307">
        <v>1405356072</v>
      </c>
      <c r="M2307" s="9">
        <f t="shared" ref="M2307:M2370" si="182">(((L2307/60)/60)/24)+DATE(1970,1,1)</f>
        <v>41834.695277777777</v>
      </c>
      <c r="N2307" s="13">
        <f t="shared" ref="N2307:N2370" si="183">ROUND(K2307-M2307,0)</f>
        <v>25</v>
      </c>
      <c r="O2307" t="b">
        <v>1</v>
      </c>
      <c r="P2307">
        <v>167</v>
      </c>
      <c r="Q2307" s="8">
        <f t="shared" ref="Q2307:Q2370" si="184">IFERROR(ROUND(E2307/P2307,2),0)</f>
        <v>109.11</v>
      </c>
      <c r="R2307" t="b">
        <v>1</v>
      </c>
      <c r="S2307" t="s">
        <v>8281</v>
      </c>
      <c r="T2307" t="s">
        <v>8285</v>
      </c>
    </row>
    <row r="2308" spans="1:20" ht="42.8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9">
        <f t="shared" si="181"/>
        <v>40978.16815972222</v>
      </c>
      <c r="L2308">
        <v>1328760129</v>
      </c>
      <c r="M2308" s="9">
        <f t="shared" si="182"/>
        <v>40948.16815972222</v>
      </c>
      <c r="N2308" s="13">
        <f t="shared" si="183"/>
        <v>30</v>
      </c>
      <c r="O2308" t="b">
        <v>1</v>
      </c>
      <c r="P2308">
        <v>73</v>
      </c>
      <c r="Q2308" s="8">
        <f t="shared" si="184"/>
        <v>51.19</v>
      </c>
      <c r="R2308" t="b">
        <v>1</v>
      </c>
      <c r="S2308" t="s">
        <v>8281</v>
      </c>
      <c r="T2308" t="s">
        <v>8285</v>
      </c>
    </row>
    <row r="2309" spans="1:20" ht="42.8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9">
        <f t="shared" si="181"/>
        <v>41034.802407407406</v>
      </c>
      <c r="L2309">
        <v>1333653333</v>
      </c>
      <c r="M2309" s="9">
        <f t="shared" si="182"/>
        <v>41004.802465277775</v>
      </c>
      <c r="N2309" s="13">
        <f t="shared" si="183"/>
        <v>30</v>
      </c>
      <c r="O2309" t="b">
        <v>1</v>
      </c>
      <c r="P2309">
        <v>75</v>
      </c>
      <c r="Q2309" s="8">
        <f t="shared" si="184"/>
        <v>27.94</v>
      </c>
      <c r="R2309" t="b">
        <v>1</v>
      </c>
      <c r="S2309" t="s">
        <v>8281</v>
      </c>
      <c r="T2309" t="s">
        <v>8285</v>
      </c>
    </row>
    <row r="2310" spans="1:20" ht="42.8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9">
        <f t="shared" si="181"/>
        <v>41880.041666666664</v>
      </c>
      <c r="L2310">
        <v>1406847996</v>
      </c>
      <c r="M2310" s="9">
        <f t="shared" si="182"/>
        <v>41851.962916666671</v>
      </c>
      <c r="N2310" s="13">
        <f t="shared" si="183"/>
        <v>28</v>
      </c>
      <c r="O2310" t="b">
        <v>1</v>
      </c>
      <c r="P2310">
        <v>614</v>
      </c>
      <c r="Q2310" s="8">
        <f t="shared" si="184"/>
        <v>82.5</v>
      </c>
      <c r="R2310" t="b">
        <v>1</v>
      </c>
      <c r="S2310" t="s">
        <v>8281</v>
      </c>
      <c r="T2310" t="s">
        <v>8285</v>
      </c>
    </row>
    <row r="2311" spans="1:20" ht="42.8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9">
        <f t="shared" si="181"/>
        <v>41342.987696759257</v>
      </c>
      <c r="L2311">
        <v>1359848537</v>
      </c>
      <c r="M2311" s="9">
        <f t="shared" si="182"/>
        <v>41307.987696759257</v>
      </c>
      <c r="N2311" s="13">
        <f t="shared" si="183"/>
        <v>35</v>
      </c>
      <c r="O2311" t="b">
        <v>1</v>
      </c>
      <c r="P2311">
        <v>107</v>
      </c>
      <c r="Q2311" s="8">
        <f t="shared" si="184"/>
        <v>59.82</v>
      </c>
      <c r="R2311" t="b">
        <v>1</v>
      </c>
      <c r="S2311" t="s">
        <v>8281</v>
      </c>
      <c r="T2311" t="s">
        <v>8285</v>
      </c>
    </row>
    <row r="2312" spans="1:20" ht="57.1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9">
        <f t="shared" si="181"/>
        <v>41354.752488425926</v>
      </c>
      <c r="L2312">
        <v>1361300615</v>
      </c>
      <c r="M2312" s="9">
        <f t="shared" si="182"/>
        <v>41324.79415509259</v>
      </c>
      <c r="N2312" s="13">
        <f t="shared" si="183"/>
        <v>30</v>
      </c>
      <c r="O2312" t="b">
        <v>1</v>
      </c>
      <c r="P2312">
        <v>1224</v>
      </c>
      <c r="Q2312" s="8">
        <f t="shared" si="184"/>
        <v>64.819999999999993</v>
      </c>
      <c r="R2312" t="b">
        <v>1</v>
      </c>
      <c r="S2312" t="s">
        <v>8281</v>
      </c>
      <c r="T2312" t="s">
        <v>8285</v>
      </c>
    </row>
    <row r="2313" spans="1:20" ht="42.8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9">
        <f t="shared" si="181"/>
        <v>41766.004502314812</v>
      </c>
      <c r="L2313">
        <v>1396829189</v>
      </c>
      <c r="M2313" s="9">
        <f t="shared" si="182"/>
        <v>41736.004502314812</v>
      </c>
      <c r="N2313" s="13">
        <f t="shared" si="183"/>
        <v>30</v>
      </c>
      <c r="O2313" t="b">
        <v>1</v>
      </c>
      <c r="P2313">
        <v>104</v>
      </c>
      <c r="Q2313" s="8">
        <f t="shared" si="184"/>
        <v>90.1</v>
      </c>
      <c r="R2313" t="b">
        <v>1</v>
      </c>
      <c r="S2313" t="s">
        <v>8281</v>
      </c>
      <c r="T2313" t="s">
        <v>8285</v>
      </c>
    </row>
    <row r="2314" spans="1:20" ht="42.8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9">
        <f t="shared" si="181"/>
        <v>41747.958333333336</v>
      </c>
      <c r="L2314">
        <v>1395155478</v>
      </c>
      <c r="M2314" s="9">
        <f t="shared" si="182"/>
        <v>41716.632847222223</v>
      </c>
      <c r="N2314" s="13">
        <f t="shared" si="183"/>
        <v>31</v>
      </c>
      <c r="O2314" t="b">
        <v>1</v>
      </c>
      <c r="P2314">
        <v>79</v>
      </c>
      <c r="Q2314" s="8">
        <f t="shared" si="184"/>
        <v>40.96</v>
      </c>
      <c r="R2314" t="b">
        <v>1</v>
      </c>
      <c r="S2314" t="s">
        <v>8281</v>
      </c>
      <c r="T2314" t="s">
        <v>8285</v>
      </c>
    </row>
    <row r="2315" spans="1:20" ht="28.55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9">
        <f t="shared" si="181"/>
        <v>41032.958634259259</v>
      </c>
      <c r="L2315">
        <v>1333494026</v>
      </c>
      <c r="M2315" s="9">
        <f t="shared" si="182"/>
        <v>41002.958634259259</v>
      </c>
      <c r="N2315" s="13">
        <f t="shared" si="183"/>
        <v>30</v>
      </c>
      <c r="O2315" t="b">
        <v>1</v>
      </c>
      <c r="P2315">
        <v>157</v>
      </c>
      <c r="Q2315" s="8">
        <f t="shared" si="184"/>
        <v>56</v>
      </c>
      <c r="R2315" t="b">
        <v>1</v>
      </c>
      <c r="S2315" t="s">
        <v>8281</v>
      </c>
      <c r="T2315" t="s">
        <v>8285</v>
      </c>
    </row>
    <row r="2316" spans="1:20" ht="42.8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9">
        <f t="shared" si="181"/>
        <v>41067.551585648151</v>
      </c>
      <c r="L2316">
        <v>1336482857</v>
      </c>
      <c r="M2316" s="9">
        <f t="shared" si="182"/>
        <v>41037.551585648151</v>
      </c>
      <c r="N2316" s="13">
        <f t="shared" si="183"/>
        <v>30</v>
      </c>
      <c r="O2316" t="b">
        <v>1</v>
      </c>
      <c r="P2316">
        <v>50</v>
      </c>
      <c r="Q2316" s="8">
        <f t="shared" si="184"/>
        <v>37.67</v>
      </c>
      <c r="R2316" t="b">
        <v>1</v>
      </c>
      <c r="S2316" t="s">
        <v>8281</v>
      </c>
      <c r="T2316" t="s">
        <v>8285</v>
      </c>
    </row>
    <row r="2317" spans="1:20" ht="42.8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9">
        <f t="shared" si="181"/>
        <v>41034.72619212963</v>
      </c>
      <c r="L2317">
        <v>1333646743</v>
      </c>
      <c r="M2317" s="9">
        <f t="shared" si="182"/>
        <v>41004.72619212963</v>
      </c>
      <c r="N2317" s="13">
        <f t="shared" si="183"/>
        <v>30</v>
      </c>
      <c r="O2317" t="b">
        <v>1</v>
      </c>
      <c r="P2317">
        <v>64</v>
      </c>
      <c r="Q2317" s="8">
        <f t="shared" si="184"/>
        <v>40.08</v>
      </c>
      <c r="R2317" t="b">
        <v>1</v>
      </c>
      <c r="S2317" t="s">
        <v>8281</v>
      </c>
      <c r="T2317" t="s">
        <v>8285</v>
      </c>
    </row>
    <row r="2318" spans="1:20" ht="57.1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9">
        <f t="shared" si="181"/>
        <v>40156.76666666667</v>
      </c>
      <c r="L2318">
        <v>1253726650</v>
      </c>
      <c r="M2318" s="9">
        <f t="shared" si="182"/>
        <v>40079.725115740745</v>
      </c>
      <c r="N2318" s="13">
        <f t="shared" si="183"/>
        <v>77</v>
      </c>
      <c r="O2318" t="b">
        <v>1</v>
      </c>
      <c r="P2318">
        <v>200</v>
      </c>
      <c r="Q2318" s="8">
        <f t="shared" si="184"/>
        <v>78.03</v>
      </c>
      <c r="R2318" t="b">
        <v>1</v>
      </c>
      <c r="S2318" t="s">
        <v>8281</v>
      </c>
      <c r="T2318" t="s">
        <v>8285</v>
      </c>
    </row>
    <row r="2319" spans="1:20" ht="42.8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9">
        <f t="shared" si="181"/>
        <v>40224.208333333336</v>
      </c>
      <c r="L2319">
        <v>1263474049</v>
      </c>
      <c r="M2319" s="9">
        <f t="shared" si="182"/>
        <v>40192.542233796295</v>
      </c>
      <c r="N2319" s="13">
        <f t="shared" si="183"/>
        <v>32</v>
      </c>
      <c r="O2319" t="b">
        <v>1</v>
      </c>
      <c r="P2319">
        <v>22</v>
      </c>
      <c r="Q2319" s="8">
        <f t="shared" si="184"/>
        <v>18.91</v>
      </c>
      <c r="R2319" t="b">
        <v>1</v>
      </c>
      <c r="S2319" t="s">
        <v>8281</v>
      </c>
      <c r="T2319" t="s">
        <v>8285</v>
      </c>
    </row>
    <row r="2320" spans="1:20" ht="57.1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9">
        <f t="shared" si="181"/>
        <v>40082.165972222225</v>
      </c>
      <c r="L2320">
        <v>1251214014</v>
      </c>
      <c r="M2320" s="9">
        <f t="shared" si="182"/>
        <v>40050.643680555557</v>
      </c>
      <c r="N2320" s="13">
        <f t="shared" si="183"/>
        <v>32</v>
      </c>
      <c r="O2320" t="b">
        <v>1</v>
      </c>
      <c r="P2320">
        <v>163</v>
      </c>
      <c r="Q2320" s="8">
        <f t="shared" si="184"/>
        <v>37.130000000000003</v>
      </c>
      <c r="R2320" t="b">
        <v>1</v>
      </c>
      <c r="S2320" t="s">
        <v>8281</v>
      </c>
      <c r="T2320" t="s">
        <v>8285</v>
      </c>
    </row>
    <row r="2321" spans="1:20" ht="42.8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9">
        <f t="shared" si="181"/>
        <v>41623.082002314812</v>
      </c>
      <c r="L2321">
        <v>1384480685</v>
      </c>
      <c r="M2321" s="9">
        <f t="shared" si="182"/>
        <v>41593.082002314812</v>
      </c>
      <c r="N2321" s="13">
        <f t="shared" si="183"/>
        <v>30</v>
      </c>
      <c r="O2321" t="b">
        <v>1</v>
      </c>
      <c r="P2321">
        <v>77</v>
      </c>
      <c r="Q2321" s="8">
        <f t="shared" si="184"/>
        <v>41.96</v>
      </c>
      <c r="R2321" t="b">
        <v>1</v>
      </c>
      <c r="S2321" t="s">
        <v>8281</v>
      </c>
      <c r="T2321" t="s">
        <v>8285</v>
      </c>
    </row>
    <row r="2322" spans="1:20" ht="57.1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9">
        <f t="shared" si="181"/>
        <v>41731.775462962964</v>
      </c>
      <c r="L2322">
        <v>1393443400</v>
      </c>
      <c r="M2322" s="9">
        <f t="shared" si="182"/>
        <v>41696.817129629628</v>
      </c>
      <c r="N2322" s="13">
        <f t="shared" si="183"/>
        <v>35</v>
      </c>
      <c r="O2322" t="b">
        <v>1</v>
      </c>
      <c r="P2322">
        <v>89</v>
      </c>
      <c r="Q2322" s="8">
        <f t="shared" si="184"/>
        <v>61.04</v>
      </c>
      <c r="R2322" t="b">
        <v>1</v>
      </c>
      <c r="S2322" t="s">
        <v>8281</v>
      </c>
      <c r="T2322" t="s">
        <v>8285</v>
      </c>
    </row>
    <row r="2323" spans="1:20" ht="42.8" hidden="1" x14ac:dyDescent="0.25">
      <c r="A2323">
        <v>2321</v>
      </c>
      <c r="B2323" s="3" t="s">
        <v>2322</v>
      </c>
      <c r="C2323" s="3" t="s">
        <v>6431</v>
      </c>
      <c r="D2323" s="6">
        <v>25000</v>
      </c>
      <c r="E2323" s="8">
        <v>0</v>
      </c>
      <c r="F2323">
        <f t="shared" si="180"/>
        <v>0</v>
      </c>
      <c r="G2323" t="s">
        <v>8221</v>
      </c>
      <c r="H2323" t="s">
        <v>8238</v>
      </c>
      <c r="I2323" t="s">
        <v>8248</v>
      </c>
      <c r="J2323">
        <v>1491282901</v>
      </c>
      <c r="K2323" s="9">
        <f t="shared" si="181"/>
        <v>42829.21876157407</v>
      </c>
      <c r="L2323">
        <v>1488694501</v>
      </c>
      <c r="M2323" s="9">
        <f t="shared" si="182"/>
        <v>42799.260428240741</v>
      </c>
      <c r="N2323" s="13">
        <f t="shared" si="183"/>
        <v>30</v>
      </c>
      <c r="O2323" t="b">
        <v>0</v>
      </c>
      <c r="P2323">
        <v>64</v>
      </c>
      <c r="Q2323" s="8">
        <f t="shared" si="184"/>
        <v>0</v>
      </c>
      <c r="R2323" t="b">
        <v>0</v>
      </c>
      <c r="S2323" t="s">
        <v>8292</v>
      </c>
      <c r="T2323" t="s">
        <v>8308</v>
      </c>
    </row>
    <row r="2324" spans="1:20" ht="42.8" hidden="1" x14ac:dyDescent="0.25">
      <c r="A2324">
        <v>2322</v>
      </c>
      <c r="B2324" s="3" t="s">
        <v>2323</v>
      </c>
      <c r="C2324" s="3" t="s">
        <v>6432</v>
      </c>
      <c r="D2324" s="6">
        <v>2500</v>
      </c>
      <c r="E2324" s="8">
        <v>635</v>
      </c>
      <c r="F2324">
        <f t="shared" si="180"/>
        <v>25</v>
      </c>
      <c r="G2324" t="s">
        <v>8221</v>
      </c>
      <c r="H2324" t="s">
        <v>8223</v>
      </c>
      <c r="I2324" t="s">
        <v>8245</v>
      </c>
      <c r="J2324">
        <v>1491769769</v>
      </c>
      <c r="K2324" s="9">
        <f t="shared" si="181"/>
        <v>42834.853807870371</v>
      </c>
      <c r="L2324">
        <v>1489181369</v>
      </c>
      <c r="M2324" s="9">
        <f t="shared" si="182"/>
        <v>42804.895474537043</v>
      </c>
      <c r="N2324" s="13">
        <f t="shared" si="183"/>
        <v>30</v>
      </c>
      <c r="O2324" t="b">
        <v>0</v>
      </c>
      <c r="P2324">
        <v>4</v>
      </c>
      <c r="Q2324" s="8">
        <f t="shared" si="184"/>
        <v>158.75</v>
      </c>
      <c r="R2324" t="b">
        <v>0</v>
      </c>
      <c r="S2324" t="s">
        <v>8292</v>
      </c>
      <c r="T2324" t="s">
        <v>8308</v>
      </c>
    </row>
    <row r="2325" spans="1:20" ht="42.8" hidden="1" x14ac:dyDescent="0.25">
      <c r="A2325">
        <v>2323</v>
      </c>
      <c r="B2325" s="3" t="s">
        <v>2324</v>
      </c>
      <c r="C2325" s="3" t="s">
        <v>6433</v>
      </c>
      <c r="D2325" s="6">
        <v>3000</v>
      </c>
      <c r="E2325" s="8">
        <v>280</v>
      </c>
      <c r="F2325">
        <f t="shared" si="180"/>
        <v>9</v>
      </c>
      <c r="G2325" t="s">
        <v>8221</v>
      </c>
      <c r="H2325" t="s">
        <v>8223</v>
      </c>
      <c r="I2325" t="s">
        <v>8245</v>
      </c>
      <c r="J2325">
        <v>1490033247</v>
      </c>
      <c r="K2325" s="9">
        <f t="shared" si="181"/>
        <v>42814.755173611105</v>
      </c>
      <c r="L2325">
        <v>1489428447</v>
      </c>
      <c r="M2325" s="9">
        <f t="shared" si="182"/>
        <v>42807.755173611105</v>
      </c>
      <c r="N2325" s="13">
        <f t="shared" si="183"/>
        <v>7</v>
      </c>
      <c r="O2325" t="b">
        <v>0</v>
      </c>
      <c r="P2325">
        <v>4</v>
      </c>
      <c r="Q2325" s="8">
        <f t="shared" si="184"/>
        <v>70</v>
      </c>
      <c r="R2325" t="b">
        <v>0</v>
      </c>
      <c r="S2325" t="s">
        <v>8292</v>
      </c>
      <c r="T2325" t="s">
        <v>8308</v>
      </c>
    </row>
    <row r="2326" spans="1:20" ht="42.8" hidden="1" x14ac:dyDescent="0.25">
      <c r="A2326">
        <v>2324</v>
      </c>
      <c r="B2326" s="3" t="s">
        <v>2325</v>
      </c>
      <c r="C2326" s="3" t="s">
        <v>6434</v>
      </c>
      <c r="D2326" s="6">
        <v>10000</v>
      </c>
      <c r="E2326" s="8">
        <v>3441</v>
      </c>
      <c r="F2326">
        <f t="shared" si="180"/>
        <v>34</v>
      </c>
      <c r="G2326" t="s">
        <v>8221</v>
      </c>
      <c r="H2326" t="s">
        <v>8224</v>
      </c>
      <c r="I2326" t="s">
        <v>8246</v>
      </c>
      <c r="J2326">
        <v>1490559285</v>
      </c>
      <c r="K2326" s="9">
        <f t="shared" si="181"/>
        <v>42820.843576388885</v>
      </c>
      <c r="L2326">
        <v>1487970885</v>
      </c>
      <c r="M2326" s="9">
        <f t="shared" si="182"/>
        <v>42790.885243055556</v>
      </c>
      <c r="N2326" s="13">
        <f t="shared" si="183"/>
        <v>30</v>
      </c>
      <c r="O2326" t="b">
        <v>0</v>
      </c>
      <c r="P2326">
        <v>61</v>
      </c>
      <c r="Q2326" s="8">
        <f t="shared" si="184"/>
        <v>56.41</v>
      </c>
      <c r="R2326" t="b">
        <v>0</v>
      </c>
      <c r="S2326" t="s">
        <v>8292</v>
      </c>
      <c r="T2326" t="s">
        <v>8308</v>
      </c>
    </row>
    <row r="2327" spans="1:20" ht="42.8" hidden="1" x14ac:dyDescent="0.25">
      <c r="A2327">
        <v>2325</v>
      </c>
      <c r="B2327" s="3" t="s">
        <v>2326</v>
      </c>
      <c r="C2327" s="3" t="s">
        <v>6435</v>
      </c>
      <c r="D2327" s="6">
        <v>2400</v>
      </c>
      <c r="E2327" s="8">
        <v>2400</v>
      </c>
      <c r="F2327">
        <f t="shared" si="180"/>
        <v>100</v>
      </c>
      <c r="G2327" t="s">
        <v>8221</v>
      </c>
      <c r="H2327" t="s">
        <v>8223</v>
      </c>
      <c r="I2327" t="s">
        <v>8245</v>
      </c>
      <c r="J2327">
        <v>1490830331</v>
      </c>
      <c r="K2327" s="9">
        <f t="shared" si="181"/>
        <v>42823.980682870373</v>
      </c>
      <c r="L2327">
        <v>1488241931</v>
      </c>
      <c r="M2327" s="9">
        <f t="shared" si="182"/>
        <v>42794.022349537037</v>
      </c>
      <c r="N2327" s="13">
        <f t="shared" si="183"/>
        <v>30</v>
      </c>
      <c r="O2327" t="b">
        <v>0</v>
      </c>
      <c r="P2327">
        <v>7</v>
      </c>
      <c r="Q2327" s="8">
        <f t="shared" si="184"/>
        <v>342.86</v>
      </c>
      <c r="R2327" t="b">
        <v>0</v>
      </c>
      <c r="S2327" t="s">
        <v>8292</v>
      </c>
      <c r="T2327" t="s">
        <v>8308</v>
      </c>
    </row>
    <row r="2328" spans="1:20" ht="42.8" hidden="1" x14ac:dyDescent="0.25">
      <c r="A2328">
        <v>2326</v>
      </c>
      <c r="B2328" s="3" t="s">
        <v>2327</v>
      </c>
      <c r="C2328" s="3" t="s">
        <v>6436</v>
      </c>
      <c r="D2328" s="6">
        <v>2750</v>
      </c>
      <c r="E2328" s="8">
        <v>45</v>
      </c>
      <c r="F2328">
        <f t="shared" si="180"/>
        <v>2</v>
      </c>
      <c r="G2328" t="s">
        <v>8221</v>
      </c>
      <c r="H2328" t="s">
        <v>8223</v>
      </c>
      <c r="I2328" t="s">
        <v>8245</v>
      </c>
      <c r="J2328">
        <v>1493571600</v>
      </c>
      <c r="K2328" s="9">
        <f t="shared" si="181"/>
        <v>42855.708333333328</v>
      </c>
      <c r="L2328">
        <v>1489106948</v>
      </c>
      <c r="M2328" s="9">
        <f t="shared" si="182"/>
        <v>42804.034120370372</v>
      </c>
      <c r="N2328" s="13">
        <f t="shared" si="183"/>
        <v>52</v>
      </c>
      <c r="O2328" t="b">
        <v>0</v>
      </c>
      <c r="P2328">
        <v>1</v>
      </c>
      <c r="Q2328" s="8">
        <f t="shared" si="184"/>
        <v>45</v>
      </c>
      <c r="R2328" t="b">
        <v>0</v>
      </c>
      <c r="S2328" t="s">
        <v>8292</v>
      </c>
      <c r="T2328" t="s">
        <v>8308</v>
      </c>
    </row>
    <row r="2329" spans="1:20" ht="28.5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9">
        <f t="shared" si="181"/>
        <v>41877.917129629634</v>
      </c>
      <c r="L2329">
        <v>1406066440</v>
      </c>
      <c r="M2329" s="9">
        <f t="shared" si="182"/>
        <v>41842.917129629634</v>
      </c>
      <c r="N2329" s="13">
        <f t="shared" si="183"/>
        <v>35</v>
      </c>
      <c r="O2329" t="b">
        <v>1</v>
      </c>
      <c r="P2329">
        <v>3355</v>
      </c>
      <c r="Q2329" s="8">
        <f t="shared" si="184"/>
        <v>54.88</v>
      </c>
      <c r="R2329" t="b">
        <v>1</v>
      </c>
      <c r="S2329" t="s">
        <v>8292</v>
      </c>
      <c r="T2329" t="s">
        <v>8308</v>
      </c>
    </row>
    <row r="2330" spans="1:20" ht="57.1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9">
        <f t="shared" si="181"/>
        <v>42169.781678240746</v>
      </c>
      <c r="L2330">
        <v>1431715537</v>
      </c>
      <c r="M2330" s="9">
        <f t="shared" si="182"/>
        <v>42139.781678240746</v>
      </c>
      <c r="N2330" s="13">
        <f t="shared" si="183"/>
        <v>30</v>
      </c>
      <c r="O2330" t="b">
        <v>1</v>
      </c>
      <c r="P2330">
        <v>537</v>
      </c>
      <c r="Q2330" s="8">
        <f t="shared" si="184"/>
        <v>47.38</v>
      </c>
      <c r="R2330" t="b">
        <v>1</v>
      </c>
      <c r="S2330" t="s">
        <v>8292</v>
      </c>
      <c r="T2330" t="s">
        <v>8308</v>
      </c>
    </row>
    <row r="2331" spans="1:20" ht="42.8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9">
        <f t="shared" si="181"/>
        <v>41837.624374999999</v>
      </c>
      <c r="L2331">
        <v>1403017146</v>
      </c>
      <c r="M2331" s="9">
        <f t="shared" si="182"/>
        <v>41807.624374999999</v>
      </c>
      <c r="N2331" s="13">
        <f t="shared" si="183"/>
        <v>30</v>
      </c>
      <c r="O2331" t="b">
        <v>1</v>
      </c>
      <c r="P2331">
        <v>125</v>
      </c>
      <c r="Q2331" s="8">
        <f t="shared" si="184"/>
        <v>211.84</v>
      </c>
      <c r="R2331" t="b">
        <v>1</v>
      </c>
      <c r="S2331" t="s">
        <v>8292</v>
      </c>
      <c r="T2331" t="s">
        <v>8308</v>
      </c>
    </row>
    <row r="2332" spans="1:20" ht="42.8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9">
        <f t="shared" si="181"/>
        <v>42363</v>
      </c>
      <c r="L2332">
        <v>1448400943</v>
      </c>
      <c r="M2332" s="9">
        <f t="shared" si="182"/>
        <v>42332.89980324074</v>
      </c>
      <c r="N2332" s="13">
        <f t="shared" si="183"/>
        <v>30</v>
      </c>
      <c r="O2332" t="b">
        <v>1</v>
      </c>
      <c r="P2332">
        <v>163</v>
      </c>
      <c r="Q2332" s="8">
        <f t="shared" si="184"/>
        <v>219.93</v>
      </c>
      <c r="R2332" t="b">
        <v>1</v>
      </c>
      <c r="S2332" t="s">
        <v>8292</v>
      </c>
      <c r="T2332" t="s">
        <v>8308</v>
      </c>
    </row>
    <row r="2333" spans="1:20" ht="42.8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9">
        <f t="shared" si="181"/>
        <v>41869.005671296298</v>
      </c>
      <c r="L2333">
        <v>1405728490</v>
      </c>
      <c r="M2333" s="9">
        <f t="shared" si="182"/>
        <v>41839.005671296298</v>
      </c>
      <c r="N2333" s="13">
        <f t="shared" si="183"/>
        <v>30</v>
      </c>
      <c r="O2333" t="b">
        <v>1</v>
      </c>
      <c r="P2333">
        <v>283</v>
      </c>
      <c r="Q2333" s="8">
        <f t="shared" si="184"/>
        <v>40.799999999999997</v>
      </c>
      <c r="R2333" t="b">
        <v>1</v>
      </c>
      <c r="S2333" t="s">
        <v>8292</v>
      </c>
      <c r="T2333" t="s">
        <v>8308</v>
      </c>
    </row>
    <row r="2334" spans="1:20" ht="42.8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9">
        <f t="shared" si="181"/>
        <v>42041.628136574072</v>
      </c>
      <c r="L2334">
        <v>1420643071</v>
      </c>
      <c r="M2334" s="9">
        <f t="shared" si="182"/>
        <v>42011.628136574072</v>
      </c>
      <c r="N2334" s="13">
        <f t="shared" si="183"/>
        <v>30</v>
      </c>
      <c r="O2334" t="b">
        <v>1</v>
      </c>
      <c r="P2334">
        <v>352</v>
      </c>
      <c r="Q2334" s="8">
        <f t="shared" si="184"/>
        <v>75.5</v>
      </c>
      <c r="R2334" t="b">
        <v>1</v>
      </c>
      <c r="S2334" t="s">
        <v>8292</v>
      </c>
      <c r="T2334" t="s">
        <v>8308</v>
      </c>
    </row>
    <row r="2335" spans="1:20" ht="42.8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9">
        <f t="shared" si="181"/>
        <v>41788.743055555555</v>
      </c>
      <c r="L2335">
        <v>1399563390</v>
      </c>
      <c r="M2335" s="9">
        <f t="shared" si="182"/>
        <v>41767.650347222225</v>
      </c>
      <c r="N2335" s="13">
        <f t="shared" si="183"/>
        <v>21</v>
      </c>
      <c r="O2335" t="b">
        <v>1</v>
      </c>
      <c r="P2335">
        <v>94</v>
      </c>
      <c r="Q2335" s="8">
        <f t="shared" si="184"/>
        <v>13.54</v>
      </c>
      <c r="R2335" t="b">
        <v>1</v>
      </c>
      <c r="S2335" t="s">
        <v>8292</v>
      </c>
      <c r="T2335" t="s">
        <v>8308</v>
      </c>
    </row>
    <row r="2336" spans="1:20" ht="42.8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9">
        <f t="shared" si="181"/>
        <v>41948.731944444444</v>
      </c>
      <c r="L2336">
        <v>1412611498</v>
      </c>
      <c r="M2336" s="9">
        <f t="shared" si="182"/>
        <v>41918.670115740737</v>
      </c>
      <c r="N2336" s="13">
        <f t="shared" si="183"/>
        <v>30</v>
      </c>
      <c r="O2336" t="b">
        <v>1</v>
      </c>
      <c r="P2336">
        <v>67</v>
      </c>
      <c r="Q2336" s="8">
        <f t="shared" si="184"/>
        <v>60.87</v>
      </c>
      <c r="R2336" t="b">
        <v>1</v>
      </c>
      <c r="S2336" t="s">
        <v>8292</v>
      </c>
      <c r="T2336" t="s">
        <v>8308</v>
      </c>
    </row>
    <row r="2337" spans="1:20" ht="42.8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9">
        <f t="shared" si="181"/>
        <v>41801.572256944448</v>
      </c>
      <c r="L2337">
        <v>1399902243</v>
      </c>
      <c r="M2337" s="9">
        <f t="shared" si="182"/>
        <v>41771.572256944448</v>
      </c>
      <c r="N2337" s="13">
        <f t="shared" si="183"/>
        <v>30</v>
      </c>
      <c r="O2337" t="b">
        <v>1</v>
      </c>
      <c r="P2337">
        <v>221</v>
      </c>
      <c r="Q2337" s="8">
        <f t="shared" si="184"/>
        <v>115.69</v>
      </c>
      <c r="R2337" t="b">
        <v>1</v>
      </c>
      <c r="S2337" t="s">
        <v>8292</v>
      </c>
      <c r="T2337" t="s">
        <v>8308</v>
      </c>
    </row>
    <row r="2338" spans="1:20" ht="42.8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9">
        <f t="shared" si="181"/>
        <v>41706.924710648149</v>
      </c>
      <c r="L2338">
        <v>1390860695</v>
      </c>
      <c r="M2338" s="9">
        <f t="shared" si="182"/>
        <v>41666.924710648149</v>
      </c>
      <c r="N2338" s="13">
        <f t="shared" si="183"/>
        <v>40</v>
      </c>
      <c r="O2338" t="b">
        <v>1</v>
      </c>
      <c r="P2338">
        <v>2165</v>
      </c>
      <c r="Q2338" s="8">
        <f t="shared" si="184"/>
        <v>48.1</v>
      </c>
      <c r="R2338" t="b">
        <v>1</v>
      </c>
      <c r="S2338" t="s">
        <v>8292</v>
      </c>
      <c r="T2338" t="s">
        <v>8308</v>
      </c>
    </row>
    <row r="2339" spans="1:20" ht="28.5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9">
        <f t="shared" si="181"/>
        <v>41816.640543981484</v>
      </c>
      <c r="L2339">
        <v>1401204143</v>
      </c>
      <c r="M2339" s="9">
        <f t="shared" si="182"/>
        <v>41786.640543981484</v>
      </c>
      <c r="N2339" s="13">
        <f t="shared" si="183"/>
        <v>30</v>
      </c>
      <c r="O2339" t="b">
        <v>1</v>
      </c>
      <c r="P2339">
        <v>179</v>
      </c>
      <c r="Q2339" s="8">
        <f t="shared" si="184"/>
        <v>74.180000000000007</v>
      </c>
      <c r="R2339" t="b">
        <v>1</v>
      </c>
      <c r="S2339" t="s">
        <v>8292</v>
      </c>
      <c r="T2339" t="s">
        <v>8308</v>
      </c>
    </row>
    <row r="2340" spans="1:20" ht="42.8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9">
        <f t="shared" si="181"/>
        <v>41819.896805555552</v>
      </c>
      <c r="L2340">
        <v>1401485484</v>
      </c>
      <c r="M2340" s="9">
        <f t="shared" si="182"/>
        <v>41789.896805555552</v>
      </c>
      <c r="N2340" s="13">
        <f t="shared" si="183"/>
        <v>30</v>
      </c>
      <c r="O2340" t="b">
        <v>1</v>
      </c>
      <c r="P2340">
        <v>123</v>
      </c>
      <c r="Q2340" s="8">
        <f t="shared" si="184"/>
        <v>123.35</v>
      </c>
      <c r="R2340" t="b">
        <v>1</v>
      </c>
      <c r="S2340" t="s">
        <v>8292</v>
      </c>
      <c r="T2340" t="s">
        <v>8308</v>
      </c>
    </row>
    <row r="2341" spans="1:20" ht="42.8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9">
        <f t="shared" si="181"/>
        <v>42723.332638888889</v>
      </c>
      <c r="L2341">
        <v>1479496309</v>
      </c>
      <c r="M2341" s="9">
        <f t="shared" si="182"/>
        <v>42692.79987268518</v>
      </c>
      <c r="N2341" s="13">
        <f t="shared" si="183"/>
        <v>31</v>
      </c>
      <c r="O2341" t="b">
        <v>1</v>
      </c>
      <c r="P2341">
        <v>1104</v>
      </c>
      <c r="Q2341" s="8">
        <f t="shared" si="184"/>
        <v>66.62</v>
      </c>
      <c r="R2341" t="b">
        <v>1</v>
      </c>
      <c r="S2341" t="s">
        <v>8292</v>
      </c>
      <c r="T2341" t="s">
        <v>8308</v>
      </c>
    </row>
    <row r="2342" spans="1:20" ht="42.8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9">
        <f t="shared" si="181"/>
        <v>42673.642800925925</v>
      </c>
      <c r="L2342">
        <v>1475249138</v>
      </c>
      <c r="M2342" s="9">
        <f t="shared" si="182"/>
        <v>42643.642800925925</v>
      </c>
      <c r="N2342" s="13">
        <f t="shared" si="183"/>
        <v>30</v>
      </c>
      <c r="O2342" t="b">
        <v>1</v>
      </c>
      <c r="P2342">
        <v>403</v>
      </c>
      <c r="Q2342" s="8">
        <f t="shared" si="184"/>
        <v>104.99</v>
      </c>
      <c r="R2342" t="b">
        <v>1</v>
      </c>
      <c r="S2342" t="s">
        <v>8292</v>
      </c>
      <c r="T2342" t="s">
        <v>8308</v>
      </c>
    </row>
    <row r="2343" spans="1:20" ht="42.8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9">
        <f t="shared" si="181"/>
        <v>42197.813703703709</v>
      </c>
      <c r="L2343">
        <v>1434137504</v>
      </c>
      <c r="M2343" s="9">
        <f t="shared" si="182"/>
        <v>42167.813703703709</v>
      </c>
      <c r="N2343" s="13">
        <f t="shared" si="183"/>
        <v>30</v>
      </c>
      <c r="O2343" t="b">
        <v>0</v>
      </c>
      <c r="P2343">
        <v>0</v>
      </c>
      <c r="Q2343" s="8">
        <f t="shared" si="184"/>
        <v>0</v>
      </c>
      <c r="R2343" t="b">
        <v>0</v>
      </c>
      <c r="S2343" t="s">
        <v>8275</v>
      </c>
      <c r="T2343" t="s">
        <v>8276</v>
      </c>
    </row>
    <row r="2344" spans="1:20" ht="42.8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9">
        <f t="shared" si="181"/>
        <v>41918.208333333336</v>
      </c>
      <c r="L2344">
        <v>1410799870</v>
      </c>
      <c r="M2344" s="9">
        <f t="shared" si="182"/>
        <v>41897.702199074076</v>
      </c>
      <c r="N2344" s="13">
        <f t="shared" si="183"/>
        <v>21</v>
      </c>
      <c r="O2344" t="b">
        <v>0</v>
      </c>
      <c r="P2344">
        <v>0</v>
      </c>
      <c r="Q2344" s="8">
        <f t="shared" si="184"/>
        <v>0</v>
      </c>
      <c r="R2344" t="b">
        <v>0</v>
      </c>
      <c r="S2344" t="s">
        <v>8275</v>
      </c>
      <c r="T2344" t="s">
        <v>8276</v>
      </c>
    </row>
    <row r="2345" spans="1:20" ht="42.8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9">
        <f t="shared" si="181"/>
        <v>42377.82430555555</v>
      </c>
      <c r="L2345">
        <v>1447962505</v>
      </c>
      <c r="M2345" s="9">
        <f t="shared" si="182"/>
        <v>42327.825289351851</v>
      </c>
      <c r="N2345" s="13">
        <f t="shared" si="183"/>
        <v>50</v>
      </c>
      <c r="O2345" t="b">
        <v>0</v>
      </c>
      <c r="P2345">
        <v>1</v>
      </c>
      <c r="Q2345" s="8">
        <f t="shared" si="184"/>
        <v>300</v>
      </c>
      <c r="R2345" t="b">
        <v>0</v>
      </c>
      <c r="S2345" t="s">
        <v>8275</v>
      </c>
      <c r="T2345" t="s">
        <v>8276</v>
      </c>
    </row>
    <row r="2346" spans="1:20" ht="42.8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9">
        <f t="shared" si="181"/>
        <v>42545.727650462963</v>
      </c>
      <c r="L2346">
        <v>1464197269</v>
      </c>
      <c r="M2346" s="9">
        <f t="shared" si="182"/>
        <v>42515.727650462963</v>
      </c>
      <c r="N2346" s="13">
        <f t="shared" si="183"/>
        <v>30</v>
      </c>
      <c r="O2346" t="b">
        <v>0</v>
      </c>
      <c r="P2346">
        <v>1</v>
      </c>
      <c r="Q2346" s="8">
        <f t="shared" si="184"/>
        <v>1</v>
      </c>
      <c r="R2346" t="b">
        <v>0</v>
      </c>
      <c r="S2346" t="s">
        <v>8275</v>
      </c>
      <c r="T2346" t="s">
        <v>8276</v>
      </c>
    </row>
    <row r="2347" spans="1:20" ht="42.8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9">
        <f t="shared" si="181"/>
        <v>42094.985416666663</v>
      </c>
      <c r="L2347">
        <v>1424822556</v>
      </c>
      <c r="M2347" s="9">
        <f t="shared" si="182"/>
        <v>42060.001805555556</v>
      </c>
      <c r="N2347" s="13">
        <f t="shared" si="183"/>
        <v>35</v>
      </c>
      <c r="O2347" t="b">
        <v>0</v>
      </c>
      <c r="P2347">
        <v>0</v>
      </c>
      <c r="Q2347" s="8">
        <f t="shared" si="184"/>
        <v>0</v>
      </c>
      <c r="R2347" t="b">
        <v>0</v>
      </c>
      <c r="S2347" t="s">
        <v>8275</v>
      </c>
      <c r="T2347" t="s">
        <v>8276</v>
      </c>
    </row>
    <row r="2348" spans="1:20" ht="42.8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9">
        <f t="shared" si="181"/>
        <v>42660.79896990741</v>
      </c>
      <c r="L2348">
        <v>1472843431</v>
      </c>
      <c r="M2348" s="9">
        <f t="shared" si="182"/>
        <v>42615.79896990741</v>
      </c>
      <c r="N2348" s="13">
        <f t="shared" si="183"/>
        <v>45</v>
      </c>
      <c r="O2348" t="b">
        <v>0</v>
      </c>
      <c r="P2348">
        <v>3</v>
      </c>
      <c r="Q2348" s="8">
        <f t="shared" si="184"/>
        <v>13</v>
      </c>
      <c r="R2348" t="b">
        <v>0</v>
      </c>
      <c r="S2348" t="s">
        <v>8275</v>
      </c>
      <c r="T2348" t="s">
        <v>8276</v>
      </c>
    </row>
    <row r="2349" spans="1:20" ht="42.8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9">
        <f t="shared" si="181"/>
        <v>42607.607361111113</v>
      </c>
      <c r="L2349">
        <v>1469543676</v>
      </c>
      <c r="M2349" s="9">
        <f t="shared" si="182"/>
        <v>42577.607361111113</v>
      </c>
      <c r="N2349" s="13">
        <f t="shared" si="183"/>
        <v>30</v>
      </c>
      <c r="O2349" t="b">
        <v>0</v>
      </c>
      <c r="P2349">
        <v>1</v>
      </c>
      <c r="Q2349" s="8">
        <f t="shared" si="184"/>
        <v>15</v>
      </c>
      <c r="R2349" t="b">
        <v>0</v>
      </c>
      <c r="S2349" t="s">
        <v>8275</v>
      </c>
      <c r="T2349" t="s">
        <v>8276</v>
      </c>
    </row>
    <row r="2350" spans="1:20" ht="42.8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9">
        <f t="shared" si="181"/>
        <v>42420.932152777779</v>
      </c>
      <c r="L2350">
        <v>1450822938</v>
      </c>
      <c r="M2350" s="9">
        <f t="shared" si="182"/>
        <v>42360.932152777779</v>
      </c>
      <c r="N2350" s="13">
        <f t="shared" si="183"/>
        <v>60</v>
      </c>
      <c r="O2350" t="b">
        <v>0</v>
      </c>
      <c r="P2350">
        <v>5</v>
      </c>
      <c r="Q2350" s="8">
        <f t="shared" si="184"/>
        <v>54</v>
      </c>
      <c r="R2350" t="b">
        <v>0</v>
      </c>
      <c r="S2350" t="s">
        <v>8275</v>
      </c>
      <c r="T2350" t="s">
        <v>8276</v>
      </c>
    </row>
    <row r="2351" spans="1:20" ht="42.8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9">
        <f t="shared" si="181"/>
        <v>42227.775787037041</v>
      </c>
      <c r="L2351">
        <v>1436812628</v>
      </c>
      <c r="M2351" s="9">
        <f t="shared" si="182"/>
        <v>42198.775787037041</v>
      </c>
      <c r="N2351" s="13">
        <f t="shared" si="183"/>
        <v>29</v>
      </c>
      <c r="O2351" t="b">
        <v>0</v>
      </c>
      <c r="P2351">
        <v>0</v>
      </c>
      <c r="Q2351" s="8">
        <f t="shared" si="184"/>
        <v>0</v>
      </c>
      <c r="R2351" t="b">
        <v>0</v>
      </c>
      <c r="S2351" t="s">
        <v>8275</v>
      </c>
      <c r="T2351" t="s">
        <v>8276</v>
      </c>
    </row>
    <row r="2352" spans="1:20" ht="42.8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9">
        <f t="shared" si="181"/>
        <v>42738.842245370368</v>
      </c>
      <c r="L2352">
        <v>1480882370</v>
      </c>
      <c r="M2352" s="9">
        <f t="shared" si="182"/>
        <v>42708.842245370368</v>
      </c>
      <c r="N2352" s="13">
        <f t="shared" si="183"/>
        <v>30</v>
      </c>
      <c r="O2352" t="b">
        <v>0</v>
      </c>
      <c r="P2352">
        <v>0</v>
      </c>
      <c r="Q2352" s="8">
        <f t="shared" si="184"/>
        <v>0</v>
      </c>
      <c r="R2352" t="b">
        <v>0</v>
      </c>
      <c r="S2352" t="s">
        <v>8275</v>
      </c>
      <c r="T2352" t="s">
        <v>8276</v>
      </c>
    </row>
    <row r="2353" spans="1:20" ht="28.55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9">
        <f t="shared" si="181"/>
        <v>42124.101145833338</v>
      </c>
      <c r="L2353">
        <v>1427768739</v>
      </c>
      <c r="M2353" s="9">
        <f t="shared" si="182"/>
        <v>42094.101145833338</v>
      </c>
      <c r="N2353" s="13">
        <f t="shared" si="183"/>
        <v>30</v>
      </c>
      <c r="O2353" t="b">
        <v>0</v>
      </c>
      <c r="P2353">
        <v>7</v>
      </c>
      <c r="Q2353" s="8">
        <f t="shared" si="184"/>
        <v>15.43</v>
      </c>
      <c r="R2353" t="b">
        <v>0</v>
      </c>
      <c r="S2353" t="s">
        <v>8275</v>
      </c>
      <c r="T2353" t="s">
        <v>8276</v>
      </c>
    </row>
    <row r="2354" spans="1:20" ht="42.8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9">
        <f t="shared" si="181"/>
        <v>42161.633703703701</v>
      </c>
      <c r="L2354">
        <v>1428419552</v>
      </c>
      <c r="M2354" s="9">
        <f t="shared" si="182"/>
        <v>42101.633703703701</v>
      </c>
      <c r="N2354" s="13">
        <f t="shared" si="183"/>
        <v>60</v>
      </c>
      <c r="O2354" t="b">
        <v>0</v>
      </c>
      <c r="P2354">
        <v>0</v>
      </c>
      <c r="Q2354" s="8">
        <f t="shared" si="184"/>
        <v>0</v>
      </c>
      <c r="R2354" t="b">
        <v>0</v>
      </c>
      <c r="S2354" t="s">
        <v>8275</v>
      </c>
      <c r="T2354" t="s">
        <v>8276</v>
      </c>
    </row>
    <row r="2355" spans="1:20" ht="42.8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9">
        <f t="shared" si="181"/>
        <v>42115.676180555558</v>
      </c>
      <c r="L2355">
        <v>1428596022</v>
      </c>
      <c r="M2355" s="9">
        <f t="shared" si="182"/>
        <v>42103.676180555558</v>
      </c>
      <c r="N2355" s="13">
        <f t="shared" si="183"/>
        <v>12</v>
      </c>
      <c r="O2355" t="b">
        <v>0</v>
      </c>
      <c r="P2355">
        <v>0</v>
      </c>
      <c r="Q2355" s="8">
        <f t="shared" si="184"/>
        <v>0</v>
      </c>
      <c r="R2355" t="b">
        <v>0</v>
      </c>
      <c r="S2355" t="s">
        <v>8275</v>
      </c>
      <c r="T2355" t="s">
        <v>8276</v>
      </c>
    </row>
    <row r="2356" spans="1:20" ht="42.8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9">
        <f t="shared" si="181"/>
        <v>42014.722916666666</v>
      </c>
      <c r="L2356">
        <v>1415726460</v>
      </c>
      <c r="M2356" s="9">
        <f t="shared" si="182"/>
        <v>41954.722916666666</v>
      </c>
      <c r="N2356" s="13">
        <f t="shared" si="183"/>
        <v>60</v>
      </c>
      <c r="O2356" t="b">
        <v>0</v>
      </c>
      <c r="P2356">
        <v>1</v>
      </c>
      <c r="Q2356" s="8">
        <f t="shared" si="184"/>
        <v>25</v>
      </c>
      <c r="R2356" t="b">
        <v>0</v>
      </c>
      <c r="S2356" t="s">
        <v>8275</v>
      </c>
      <c r="T2356" t="s">
        <v>8276</v>
      </c>
    </row>
    <row r="2357" spans="1:20" ht="42.8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9">
        <f t="shared" si="181"/>
        <v>42126.918240740735</v>
      </c>
      <c r="L2357">
        <v>1428012136</v>
      </c>
      <c r="M2357" s="9">
        <f t="shared" si="182"/>
        <v>42096.918240740735</v>
      </c>
      <c r="N2357" s="13">
        <f t="shared" si="183"/>
        <v>30</v>
      </c>
      <c r="O2357" t="b">
        <v>0</v>
      </c>
      <c r="P2357">
        <v>2</v>
      </c>
      <c r="Q2357" s="8">
        <f t="shared" si="184"/>
        <v>27.5</v>
      </c>
      <c r="R2357" t="b">
        <v>0</v>
      </c>
      <c r="S2357" t="s">
        <v>8275</v>
      </c>
      <c r="T2357" t="s">
        <v>8276</v>
      </c>
    </row>
    <row r="2358" spans="1:20" ht="28.55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9">
        <f t="shared" si="181"/>
        <v>42160.78361111111</v>
      </c>
      <c r="L2358">
        <v>1430938104</v>
      </c>
      <c r="M2358" s="9">
        <f t="shared" si="182"/>
        <v>42130.78361111111</v>
      </c>
      <c r="N2358" s="13">
        <f t="shared" si="183"/>
        <v>30</v>
      </c>
      <c r="O2358" t="b">
        <v>0</v>
      </c>
      <c r="P2358">
        <v>0</v>
      </c>
      <c r="Q2358" s="8">
        <f t="shared" si="184"/>
        <v>0</v>
      </c>
      <c r="R2358" t="b">
        <v>0</v>
      </c>
      <c r="S2358" t="s">
        <v>8275</v>
      </c>
      <c r="T2358" t="s">
        <v>8276</v>
      </c>
    </row>
    <row r="2359" spans="1:20" ht="42.8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9">
        <f t="shared" si="181"/>
        <v>42294.620115740734</v>
      </c>
      <c r="L2359">
        <v>1442501578</v>
      </c>
      <c r="M2359" s="9">
        <f t="shared" si="182"/>
        <v>42264.620115740734</v>
      </c>
      <c r="N2359" s="13">
        <f t="shared" si="183"/>
        <v>30</v>
      </c>
      <c r="O2359" t="b">
        <v>0</v>
      </c>
      <c r="P2359">
        <v>0</v>
      </c>
      <c r="Q2359" s="8">
        <f t="shared" si="184"/>
        <v>0</v>
      </c>
      <c r="R2359" t="b">
        <v>0</v>
      </c>
      <c r="S2359" t="s">
        <v>8275</v>
      </c>
      <c r="T2359" t="s">
        <v>8276</v>
      </c>
    </row>
    <row r="2360" spans="1:20" ht="42.8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9">
        <f t="shared" si="181"/>
        <v>42035.027083333334</v>
      </c>
      <c r="L2360">
        <v>1417818036</v>
      </c>
      <c r="M2360" s="9">
        <f t="shared" si="182"/>
        <v>41978.930972222224</v>
      </c>
      <c r="N2360" s="13">
        <f t="shared" si="183"/>
        <v>56</v>
      </c>
      <c r="O2360" t="b">
        <v>0</v>
      </c>
      <c r="P2360">
        <v>0</v>
      </c>
      <c r="Q2360" s="8">
        <f t="shared" si="184"/>
        <v>0</v>
      </c>
      <c r="R2360" t="b">
        <v>0</v>
      </c>
      <c r="S2360" t="s">
        <v>8275</v>
      </c>
      <c r="T2360" t="s">
        <v>8276</v>
      </c>
    </row>
    <row r="2361" spans="1:20" ht="42.8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9">
        <f t="shared" si="181"/>
        <v>42219.649583333332</v>
      </c>
      <c r="L2361">
        <v>1433432124</v>
      </c>
      <c r="M2361" s="9">
        <f t="shared" si="182"/>
        <v>42159.649583333332</v>
      </c>
      <c r="N2361" s="13">
        <f t="shared" si="183"/>
        <v>60</v>
      </c>
      <c r="O2361" t="b">
        <v>0</v>
      </c>
      <c r="P2361">
        <v>3</v>
      </c>
      <c r="Q2361" s="8">
        <f t="shared" si="184"/>
        <v>367</v>
      </c>
      <c r="R2361" t="b">
        <v>0</v>
      </c>
      <c r="S2361" t="s">
        <v>8275</v>
      </c>
      <c r="T2361" t="s">
        <v>8276</v>
      </c>
    </row>
    <row r="2362" spans="1:20" ht="42.8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9">
        <f t="shared" si="181"/>
        <v>42407.70694444445</v>
      </c>
      <c r="L2362">
        <v>1452272280</v>
      </c>
      <c r="M2362" s="9">
        <f t="shared" si="182"/>
        <v>42377.70694444445</v>
      </c>
      <c r="N2362" s="13">
        <f t="shared" si="183"/>
        <v>30</v>
      </c>
      <c r="O2362" t="b">
        <v>0</v>
      </c>
      <c r="P2362">
        <v>1</v>
      </c>
      <c r="Q2362" s="8">
        <f t="shared" si="184"/>
        <v>2</v>
      </c>
      <c r="R2362" t="b">
        <v>0</v>
      </c>
      <c r="S2362" t="s">
        <v>8275</v>
      </c>
      <c r="T2362" t="s">
        <v>8276</v>
      </c>
    </row>
    <row r="2363" spans="1:20" ht="42.8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9">
        <f t="shared" si="181"/>
        <v>42490.916666666672</v>
      </c>
      <c r="L2363">
        <v>1459975008</v>
      </c>
      <c r="M2363" s="9">
        <f t="shared" si="182"/>
        <v>42466.858888888892</v>
      </c>
      <c r="N2363" s="13">
        <f t="shared" si="183"/>
        <v>24</v>
      </c>
      <c r="O2363" t="b">
        <v>0</v>
      </c>
      <c r="P2363">
        <v>0</v>
      </c>
      <c r="Q2363" s="8">
        <f t="shared" si="184"/>
        <v>0</v>
      </c>
      <c r="R2363" t="b">
        <v>0</v>
      </c>
      <c r="S2363" t="s">
        <v>8275</v>
      </c>
      <c r="T2363" t="s">
        <v>8276</v>
      </c>
    </row>
    <row r="2364" spans="1:20" ht="42.8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9">
        <f t="shared" si="181"/>
        <v>41984.688310185185</v>
      </c>
      <c r="L2364">
        <v>1415723470</v>
      </c>
      <c r="M2364" s="9">
        <f t="shared" si="182"/>
        <v>41954.688310185185</v>
      </c>
      <c r="N2364" s="13">
        <f t="shared" si="183"/>
        <v>30</v>
      </c>
      <c r="O2364" t="b">
        <v>0</v>
      </c>
      <c r="P2364">
        <v>2</v>
      </c>
      <c r="Q2364" s="8">
        <f t="shared" si="184"/>
        <v>60</v>
      </c>
      <c r="R2364" t="b">
        <v>0</v>
      </c>
      <c r="S2364" t="s">
        <v>8275</v>
      </c>
      <c r="T2364" t="s">
        <v>8276</v>
      </c>
    </row>
    <row r="2365" spans="1:20" ht="57.1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9">
        <f t="shared" si="181"/>
        <v>42367.011574074073</v>
      </c>
      <c r="L2365">
        <v>1447460200</v>
      </c>
      <c r="M2365" s="9">
        <f t="shared" si="182"/>
        <v>42322.011574074073</v>
      </c>
      <c r="N2365" s="13">
        <f t="shared" si="183"/>
        <v>45</v>
      </c>
      <c r="O2365" t="b">
        <v>0</v>
      </c>
      <c r="P2365">
        <v>0</v>
      </c>
      <c r="Q2365" s="8">
        <f t="shared" si="184"/>
        <v>0</v>
      </c>
      <c r="R2365" t="b">
        <v>0</v>
      </c>
      <c r="S2365" t="s">
        <v>8275</v>
      </c>
      <c r="T2365" t="s">
        <v>8276</v>
      </c>
    </row>
    <row r="2366" spans="1:20" ht="28.5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9">
        <f t="shared" si="181"/>
        <v>42303.934675925921</v>
      </c>
      <c r="L2366">
        <v>1441146356</v>
      </c>
      <c r="M2366" s="9">
        <f t="shared" si="182"/>
        <v>42248.934675925921</v>
      </c>
      <c r="N2366" s="13">
        <f t="shared" si="183"/>
        <v>55</v>
      </c>
      <c r="O2366" t="b">
        <v>0</v>
      </c>
      <c r="P2366">
        <v>0</v>
      </c>
      <c r="Q2366" s="8">
        <f t="shared" si="184"/>
        <v>0</v>
      </c>
      <c r="R2366" t="b">
        <v>0</v>
      </c>
      <c r="S2366" t="s">
        <v>8275</v>
      </c>
      <c r="T2366" t="s">
        <v>8276</v>
      </c>
    </row>
    <row r="2367" spans="1:20" ht="42.8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9">
        <f t="shared" si="181"/>
        <v>42386.958333333328</v>
      </c>
      <c r="L2367">
        <v>1449596425</v>
      </c>
      <c r="M2367" s="9">
        <f t="shared" si="182"/>
        <v>42346.736400462964</v>
      </c>
      <c r="N2367" s="13">
        <f t="shared" si="183"/>
        <v>40</v>
      </c>
      <c r="O2367" t="b">
        <v>0</v>
      </c>
      <c r="P2367">
        <v>0</v>
      </c>
      <c r="Q2367" s="8">
        <f t="shared" si="184"/>
        <v>0</v>
      </c>
      <c r="R2367" t="b">
        <v>0</v>
      </c>
      <c r="S2367" t="s">
        <v>8275</v>
      </c>
      <c r="T2367" t="s">
        <v>8276</v>
      </c>
    </row>
    <row r="2368" spans="1:20" ht="42.8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9">
        <f t="shared" si="181"/>
        <v>42298.531631944439</v>
      </c>
      <c r="L2368">
        <v>1442839533</v>
      </c>
      <c r="M2368" s="9">
        <f t="shared" si="182"/>
        <v>42268.531631944439</v>
      </c>
      <c r="N2368" s="13">
        <f t="shared" si="183"/>
        <v>30</v>
      </c>
      <c r="O2368" t="b">
        <v>0</v>
      </c>
      <c r="P2368">
        <v>27</v>
      </c>
      <c r="Q2368" s="8">
        <f t="shared" si="184"/>
        <v>97.41</v>
      </c>
      <c r="R2368" t="b">
        <v>0</v>
      </c>
      <c r="S2368" t="s">
        <v>8275</v>
      </c>
      <c r="T2368" t="s">
        <v>8276</v>
      </c>
    </row>
    <row r="2369" spans="1:20" ht="42.8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9">
        <f t="shared" si="181"/>
        <v>42485.928425925929</v>
      </c>
      <c r="L2369">
        <v>1456442216</v>
      </c>
      <c r="M2369" s="9">
        <f t="shared" si="182"/>
        <v>42425.970092592594</v>
      </c>
      <c r="N2369" s="13">
        <f t="shared" si="183"/>
        <v>60</v>
      </c>
      <c r="O2369" t="b">
        <v>0</v>
      </c>
      <c r="P2369">
        <v>14</v>
      </c>
      <c r="Q2369" s="8">
        <f t="shared" si="184"/>
        <v>47.86</v>
      </c>
      <c r="R2369" t="b">
        <v>0</v>
      </c>
      <c r="S2369" t="s">
        <v>8275</v>
      </c>
      <c r="T2369" t="s">
        <v>8276</v>
      </c>
    </row>
    <row r="2370" spans="1:20" ht="42.8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>
        <f t="shared" ref="F2370:F2433" si="185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9">
        <f t="shared" si="181"/>
        <v>42108.680150462969</v>
      </c>
      <c r="L2370">
        <v>1425143965</v>
      </c>
      <c r="M2370" s="9">
        <f t="shared" si="182"/>
        <v>42063.721817129626</v>
      </c>
      <c r="N2370" s="13">
        <f t="shared" si="183"/>
        <v>45</v>
      </c>
      <c r="O2370" t="b">
        <v>0</v>
      </c>
      <c r="P2370">
        <v>2</v>
      </c>
      <c r="Q2370" s="8">
        <f t="shared" si="184"/>
        <v>50</v>
      </c>
      <c r="R2370" t="b">
        <v>0</v>
      </c>
      <c r="S2370" t="s">
        <v>8275</v>
      </c>
      <c r="T2370" t="s">
        <v>8276</v>
      </c>
    </row>
    <row r="2371" spans="1:20" ht="42.8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>
        <f t="shared" si="185"/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9">
        <f t="shared" ref="K2371:K2434" si="186">(((J2371/60)/60)/24)+DATE(1970,1,1)</f>
        <v>42410.812627314815</v>
      </c>
      <c r="L2371">
        <v>1452540611</v>
      </c>
      <c r="M2371" s="9">
        <f t="shared" ref="M2371:M2434" si="187">(((L2371/60)/60)/24)+DATE(1970,1,1)</f>
        <v>42380.812627314815</v>
      </c>
      <c r="N2371" s="13">
        <f t="shared" ref="N2371:N2434" si="188">ROUND(K2371-M2371,0)</f>
        <v>30</v>
      </c>
      <c r="O2371" t="b">
        <v>0</v>
      </c>
      <c r="P2371">
        <v>0</v>
      </c>
      <c r="Q2371" s="8">
        <f t="shared" ref="Q2371:Q2434" si="189">IFERROR(ROUND(E2371/P2371,2),0)</f>
        <v>0</v>
      </c>
      <c r="R2371" t="b">
        <v>0</v>
      </c>
      <c r="S2371" t="s">
        <v>8275</v>
      </c>
      <c r="T2371" t="s">
        <v>8276</v>
      </c>
    </row>
    <row r="2372" spans="1:20" ht="42.8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9">
        <f t="shared" si="186"/>
        <v>41991.18913194444</v>
      </c>
      <c r="L2372">
        <v>1416285141</v>
      </c>
      <c r="M2372" s="9">
        <f t="shared" si="187"/>
        <v>41961.18913194444</v>
      </c>
      <c r="N2372" s="13">
        <f t="shared" si="188"/>
        <v>30</v>
      </c>
      <c r="O2372" t="b">
        <v>0</v>
      </c>
      <c r="P2372">
        <v>4</v>
      </c>
      <c r="Q2372" s="8">
        <f t="shared" si="189"/>
        <v>20.5</v>
      </c>
      <c r="R2372" t="b">
        <v>0</v>
      </c>
      <c r="S2372" t="s">
        <v>8275</v>
      </c>
      <c r="T2372" t="s">
        <v>8276</v>
      </c>
    </row>
    <row r="2373" spans="1:20" ht="42.8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9">
        <f t="shared" si="186"/>
        <v>42180.777731481481</v>
      </c>
      <c r="L2373">
        <v>1432665596</v>
      </c>
      <c r="M2373" s="9">
        <f t="shared" si="187"/>
        <v>42150.777731481481</v>
      </c>
      <c r="N2373" s="13">
        <f t="shared" si="188"/>
        <v>30</v>
      </c>
      <c r="O2373" t="b">
        <v>0</v>
      </c>
      <c r="P2373">
        <v>0</v>
      </c>
      <c r="Q2373" s="8">
        <f t="shared" si="189"/>
        <v>0</v>
      </c>
      <c r="R2373" t="b">
        <v>0</v>
      </c>
      <c r="S2373" t="s">
        <v>8275</v>
      </c>
      <c r="T2373" t="s">
        <v>8276</v>
      </c>
    </row>
    <row r="2374" spans="1:20" ht="42.8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9">
        <f t="shared" si="186"/>
        <v>42118.069108796291</v>
      </c>
      <c r="L2374">
        <v>1427247571</v>
      </c>
      <c r="M2374" s="9">
        <f t="shared" si="187"/>
        <v>42088.069108796291</v>
      </c>
      <c r="N2374" s="13">
        <f t="shared" si="188"/>
        <v>30</v>
      </c>
      <c r="O2374" t="b">
        <v>0</v>
      </c>
      <c r="P2374">
        <v>6</v>
      </c>
      <c r="Q2374" s="8">
        <f t="shared" si="189"/>
        <v>30</v>
      </c>
      <c r="R2374" t="b">
        <v>0</v>
      </c>
      <c r="S2374" t="s">
        <v>8275</v>
      </c>
      <c r="T2374" t="s">
        <v>8276</v>
      </c>
    </row>
    <row r="2375" spans="1:20" ht="28.55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9">
        <f t="shared" si="186"/>
        <v>42245.662314814821</v>
      </c>
      <c r="L2375">
        <v>1438271624</v>
      </c>
      <c r="M2375" s="9">
        <f t="shared" si="187"/>
        <v>42215.662314814821</v>
      </c>
      <c r="N2375" s="13">
        <f t="shared" si="188"/>
        <v>30</v>
      </c>
      <c r="O2375" t="b">
        <v>0</v>
      </c>
      <c r="P2375">
        <v>1</v>
      </c>
      <c r="Q2375" s="8">
        <f t="shared" si="189"/>
        <v>50</v>
      </c>
      <c r="R2375" t="b">
        <v>0</v>
      </c>
      <c r="S2375" t="s">
        <v>8275</v>
      </c>
      <c r="T2375" t="s">
        <v>8276</v>
      </c>
    </row>
    <row r="2376" spans="1:20" ht="42.8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9">
        <f t="shared" si="186"/>
        <v>42047.843287037031</v>
      </c>
      <c r="L2376">
        <v>1421180060</v>
      </c>
      <c r="M2376" s="9">
        <f t="shared" si="187"/>
        <v>42017.843287037031</v>
      </c>
      <c r="N2376" s="13">
        <f t="shared" si="188"/>
        <v>30</v>
      </c>
      <c r="O2376" t="b">
        <v>0</v>
      </c>
      <c r="P2376">
        <v>1</v>
      </c>
      <c r="Q2376" s="8">
        <f t="shared" si="189"/>
        <v>10</v>
      </c>
      <c r="R2376" t="b">
        <v>0</v>
      </c>
      <c r="S2376" t="s">
        <v>8275</v>
      </c>
      <c r="T2376" t="s">
        <v>8276</v>
      </c>
    </row>
    <row r="2377" spans="1:20" ht="42.8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9">
        <f t="shared" si="186"/>
        <v>42622.836076388892</v>
      </c>
      <c r="L2377">
        <v>1470859437</v>
      </c>
      <c r="M2377" s="9">
        <f t="shared" si="187"/>
        <v>42592.836076388892</v>
      </c>
      <c r="N2377" s="13">
        <f t="shared" si="188"/>
        <v>30</v>
      </c>
      <c r="O2377" t="b">
        <v>0</v>
      </c>
      <c r="P2377">
        <v>0</v>
      </c>
      <c r="Q2377" s="8">
        <f t="shared" si="189"/>
        <v>0</v>
      </c>
      <c r="R2377" t="b">
        <v>0</v>
      </c>
      <c r="S2377" t="s">
        <v>8275</v>
      </c>
      <c r="T2377" t="s">
        <v>8276</v>
      </c>
    </row>
    <row r="2378" spans="1:20" ht="42.8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9">
        <f t="shared" si="186"/>
        <v>42348.925532407404</v>
      </c>
      <c r="L2378">
        <v>1447193566</v>
      </c>
      <c r="M2378" s="9">
        <f t="shared" si="187"/>
        <v>42318.925532407404</v>
      </c>
      <c r="N2378" s="13">
        <f t="shared" si="188"/>
        <v>30</v>
      </c>
      <c r="O2378" t="b">
        <v>0</v>
      </c>
      <c r="P2378">
        <v>4</v>
      </c>
      <c r="Q2378" s="8">
        <f t="shared" si="189"/>
        <v>81.58</v>
      </c>
      <c r="R2378" t="b">
        <v>0</v>
      </c>
      <c r="S2378" t="s">
        <v>8275</v>
      </c>
      <c r="T2378" t="s">
        <v>8276</v>
      </c>
    </row>
    <row r="2379" spans="1:20" ht="42.8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9">
        <f t="shared" si="186"/>
        <v>42699.911840277782</v>
      </c>
      <c r="L2379">
        <v>1477515183</v>
      </c>
      <c r="M2379" s="9">
        <f t="shared" si="187"/>
        <v>42669.870173611111</v>
      </c>
      <c r="N2379" s="13">
        <f t="shared" si="188"/>
        <v>30</v>
      </c>
      <c r="O2379" t="b">
        <v>0</v>
      </c>
      <c r="P2379">
        <v>0</v>
      </c>
      <c r="Q2379" s="8">
        <f t="shared" si="189"/>
        <v>0</v>
      </c>
      <c r="R2379" t="b">
        <v>0</v>
      </c>
      <c r="S2379" t="s">
        <v>8275</v>
      </c>
      <c r="T2379" t="s">
        <v>8276</v>
      </c>
    </row>
    <row r="2380" spans="1:20" ht="42.8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9">
        <f t="shared" si="186"/>
        <v>42242.013078703705</v>
      </c>
      <c r="L2380">
        <v>1438042730</v>
      </c>
      <c r="M2380" s="9">
        <f t="shared" si="187"/>
        <v>42213.013078703705</v>
      </c>
      <c r="N2380" s="13">
        <f t="shared" si="188"/>
        <v>29</v>
      </c>
      <c r="O2380" t="b">
        <v>0</v>
      </c>
      <c r="P2380">
        <v>0</v>
      </c>
      <c r="Q2380" s="8">
        <f t="shared" si="189"/>
        <v>0</v>
      </c>
      <c r="R2380" t="b">
        <v>0</v>
      </c>
      <c r="S2380" t="s">
        <v>8275</v>
      </c>
      <c r="T2380" t="s">
        <v>8276</v>
      </c>
    </row>
    <row r="2381" spans="1:20" ht="28.5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9">
        <f t="shared" si="186"/>
        <v>42282.016388888893</v>
      </c>
      <c r="L2381">
        <v>1440116616</v>
      </c>
      <c r="M2381" s="9">
        <f t="shared" si="187"/>
        <v>42237.016388888893</v>
      </c>
      <c r="N2381" s="13">
        <f t="shared" si="188"/>
        <v>45</v>
      </c>
      <c r="O2381" t="b">
        <v>0</v>
      </c>
      <c r="P2381">
        <v>0</v>
      </c>
      <c r="Q2381" s="8">
        <f t="shared" si="189"/>
        <v>0</v>
      </c>
      <c r="R2381" t="b">
        <v>0</v>
      </c>
      <c r="S2381" t="s">
        <v>8275</v>
      </c>
      <c r="T2381" t="s">
        <v>8276</v>
      </c>
    </row>
    <row r="2382" spans="1:20" ht="42.8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9">
        <f t="shared" si="186"/>
        <v>42278.793310185181</v>
      </c>
      <c r="L2382">
        <v>1441134142</v>
      </c>
      <c r="M2382" s="9">
        <f t="shared" si="187"/>
        <v>42248.793310185181</v>
      </c>
      <c r="N2382" s="13">
        <f t="shared" si="188"/>
        <v>30</v>
      </c>
      <c r="O2382" t="b">
        <v>0</v>
      </c>
      <c r="P2382">
        <v>3</v>
      </c>
      <c r="Q2382" s="8">
        <f t="shared" si="189"/>
        <v>18.329999999999998</v>
      </c>
      <c r="R2382" t="b">
        <v>0</v>
      </c>
      <c r="S2382" t="s">
        <v>8275</v>
      </c>
      <c r="T2382" t="s">
        <v>8276</v>
      </c>
    </row>
    <row r="2383" spans="1:20" ht="42.8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9">
        <f t="shared" si="186"/>
        <v>42104.935740740737</v>
      </c>
      <c r="L2383">
        <v>1426112848</v>
      </c>
      <c r="M2383" s="9">
        <f t="shared" si="187"/>
        <v>42074.935740740737</v>
      </c>
      <c r="N2383" s="13">
        <f t="shared" si="188"/>
        <v>30</v>
      </c>
      <c r="O2383" t="b">
        <v>0</v>
      </c>
      <c r="P2383">
        <v>7</v>
      </c>
      <c r="Q2383" s="8">
        <f t="shared" si="189"/>
        <v>224.43</v>
      </c>
      <c r="R2383" t="b">
        <v>0</v>
      </c>
      <c r="S2383" t="s">
        <v>8275</v>
      </c>
      <c r="T2383" t="s">
        <v>8276</v>
      </c>
    </row>
    <row r="2384" spans="1:20" ht="57.1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9">
        <f t="shared" si="186"/>
        <v>42220.187534722223</v>
      </c>
      <c r="L2384">
        <v>1436502603</v>
      </c>
      <c r="M2384" s="9">
        <f t="shared" si="187"/>
        <v>42195.187534722223</v>
      </c>
      <c r="N2384" s="13">
        <f t="shared" si="188"/>
        <v>25</v>
      </c>
      <c r="O2384" t="b">
        <v>0</v>
      </c>
      <c r="P2384">
        <v>2</v>
      </c>
      <c r="Q2384" s="8">
        <f t="shared" si="189"/>
        <v>37.5</v>
      </c>
      <c r="R2384" t="b">
        <v>0</v>
      </c>
      <c r="S2384" t="s">
        <v>8275</v>
      </c>
      <c r="T2384" t="s">
        <v>8276</v>
      </c>
    </row>
    <row r="2385" spans="1:20" ht="42.8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9">
        <f t="shared" si="186"/>
        <v>42057.056793981479</v>
      </c>
      <c r="L2385">
        <v>1421976107</v>
      </c>
      <c r="M2385" s="9">
        <f t="shared" si="187"/>
        <v>42027.056793981479</v>
      </c>
      <c r="N2385" s="13">
        <f t="shared" si="188"/>
        <v>30</v>
      </c>
      <c r="O2385" t="b">
        <v>0</v>
      </c>
      <c r="P2385">
        <v>3</v>
      </c>
      <c r="Q2385" s="8">
        <f t="shared" si="189"/>
        <v>145</v>
      </c>
      <c r="R2385" t="b">
        <v>0</v>
      </c>
      <c r="S2385" t="s">
        <v>8275</v>
      </c>
      <c r="T2385" t="s">
        <v>8276</v>
      </c>
    </row>
    <row r="2386" spans="1:20" ht="57.1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9">
        <f t="shared" si="186"/>
        <v>41957.109293981484</v>
      </c>
      <c r="L2386">
        <v>1413337043</v>
      </c>
      <c r="M2386" s="9">
        <f t="shared" si="187"/>
        <v>41927.067627314813</v>
      </c>
      <c r="N2386" s="13">
        <f t="shared" si="188"/>
        <v>30</v>
      </c>
      <c r="O2386" t="b">
        <v>0</v>
      </c>
      <c r="P2386">
        <v>8</v>
      </c>
      <c r="Q2386" s="8">
        <f t="shared" si="189"/>
        <v>1</v>
      </c>
      <c r="R2386" t="b">
        <v>0</v>
      </c>
      <c r="S2386" t="s">
        <v>8275</v>
      </c>
      <c r="T2386" t="s">
        <v>8276</v>
      </c>
    </row>
    <row r="2387" spans="1:20" ht="42.8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9">
        <f t="shared" si="186"/>
        <v>42221.70175925926</v>
      </c>
      <c r="L2387">
        <v>1436201432</v>
      </c>
      <c r="M2387" s="9">
        <f t="shared" si="187"/>
        <v>42191.70175925926</v>
      </c>
      <c r="N2387" s="13">
        <f t="shared" si="188"/>
        <v>30</v>
      </c>
      <c r="O2387" t="b">
        <v>0</v>
      </c>
      <c r="P2387">
        <v>7</v>
      </c>
      <c r="Q2387" s="8">
        <f t="shared" si="189"/>
        <v>112.57</v>
      </c>
      <c r="R2387" t="b">
        <v>0</v>
      </c>
      <c r="S2387" t="s">
        <v>8275</v>
      </c>
      <c r="T2387" t="s">
        <v>8276</v>
      </c>
    </row>
    <row r="2388" spans="1:20" ht="42.8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9">
        <f t="shared" si="186"/>
        <v>42014.838240740741</v>
      </c>
      <c r="L2388">
        <v>1415736424</v>
      </c>
      <c r="M2388" s="9">
        <f t="shared" si="187"/>
        <v>41954.838240740741</v>
      </c>
      <c r="N2388" s="13">
        <f t="shared" si="188"/>
        <v>60</v>
      </c>
      <c r="O2388" t="b">
        <v>0</v>
      </c>
      <c r="P2388">
        <v>0</v>
      </c>
      <c r="Q2388" s="8">
        <f t="shared" si="189"/>
        <v>0</v>
      </c>
      <c r="R2388" t="b">
        <v>0</v>
      </c>
      <c r="S2388" t="s">
        <v>8275</v>
      </c>
      <c r="T2388" t="s">
        <v>8276</v>
      </c>
    </row>
    <row r="2389" spans="1:20" ht="57.1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9">
        <f t="shared" si="186"/>
        <v>42573.626620370371</v>
      </c>
      <c r="L2389">
        <v>1465311740</v>
      </c>
      <c r="M2389" s="9">
        <f t="shared" si="187"/>
        <v>42528.626620370371</v>
      </c>
      <c r="N2389" s="13">
        <f t="shared" si="188"/>
        <v>45</v>
      </c>
      <c r="O2389" t="b">
        <v>0</v>
      </c>
      <c r="P2389">
        <v>3</v>
      </c>
      <c r="Q2389" s="8">
        <f t="shared" si="189"/>
        <v>342</v>
      </c>
      <c r="R2389" t="b">
        <v>0</v>
      </c>
      <c r="S2389" t="s">
        <v>8275</v>
      </c>
      <c r="T2389" t="s">
        <v>8276</v>
      </c>
    </row>
    <row r="2390" spans="1:20" ht="42.8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9">
        <f t="shared" si="186"/>
        <v>42019.811805555553</v>
      </c>
      <c r="L2390">
        <v>1418761759</v>
      </c>
      <c r="M2390" s="9">
        <f t="shared" si="187"/>
        <v>41989.853692129633</v>
      </c>
      <c r="N2390" s="13">
        <f t="shared" si="188"/>
        <v>30</v>
      </c>
      <c r="O2390" t="b">
        <v>0</v>
      </c>
      <c r="P2390">
        <v>8</v>
      </c>
      <c r="Q2390" s="8">
        <f t="shared" si="189"/>
        <v>57.88</v>
      </c>
      <c r="R2390" t="b">
        <v>0</v>
      </c>
      <c r="S2390" t="s">
        <v>8275</v>
      </c>
      <c r="T2390" t="s">
        <v>8276</v>
      </c>
    </row>
    <row r="2391" spans="1:20" ht="57.1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9">
        <f t="shared" si="186"/>
        <v>42210.915972222225</v>
      </c>
      <c r="L2391">
        <v>1435160452</v>
      </c>
      <c r="M2391" s="9">
        <f t="shared" si="187"/>
        <v>42179.653379629628</v>
      </c>
      <c r="N2391" s="13">
        <f t="shared" si="188"/>
        <v>31</v>
      </c>
      <c r="O2391" t="b">
        <v>0</v>
      </c>
      <c r="P2391">
        <v>1</v>
      </c>
      <c r="Q2391" s="8">
        <f t="shared" si="189"/>
        <v>30</v>
      </c>
      <c r="R2391" t="b">
        <v>0</v>
      </c>
      <c r="S2391" t="s">
        <v>8275</v>
      </c>
      <c r="T2391" t="s">
        <v>8276</v>
      </c>
    </row>
    <row r="2392" spans="1:20" ht="42.8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9">
        <f t="shared" si="186"/>
        <v>42008.262314814812</v>
      </c>
      <c r="L2392">
        <v>1416896264</v>
      </c>
      <c r="M2392" s="9">
        <f t="shared" si="187"/>
        <v>41968.262314814812</v>
      </c>
      <c r="N2392" s="13">
        <f t="shared" si="188"/>
        <v>40</v>
      </c>
      <c r="O2392" t="b">
        <v>0</v>
      </c>
      <c r="P2392">
        <v>0</v>
      </c>
      <c r="Q2392" s="8">
        <f t="shared" si="189"/>
        <v>0</v>
      </c>
      <c r="R2392" t="b">
        <v>0</v>
      </c>
      <c r="S2392" t="s">
        <v>8275</v>
      </c>
      <c r="T2392" t="s">
        <v>8276</v>
      </c>
    </row>
    <row r="2393" spans="1:20" ht="28.55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9">
        <f t="shared" si="186"/>
        <v>42094.752824074079</v>
      </c>
      <c r="L2393">
        <v>1425236644</v>
      </c>
      <c r="M2393" s="9">
        <f t="shared" si="187"/>
        <v>42064.794490740736</v>
      </c>
      <c r="N2393" s="13">
        <f t="shared" si="188"/>
        <v>30</v>
      </c>
      <c r="O2393" t="b">
        <v>0</v>
      </c>
      <c r="P2393">
        <v>1</v>
      </c>
      <c r="Q2393" s="8">
        <f t="shared" si="189"/>
        <v>25</v>
      </c>
      <c r="R2393" t="b">
        <v>0</v>
      </c>
      <c r="S2393" t="s">
        <v>8275</v>
      </c>
      <c r="T2393" t="s">
        <v>8276</v>
      </c>
    </row>
    <row r="2394" spans="1:20" ht="57.1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9">
        <f t="shared" si="186"/>
        <v>42306.120636574073</v>
      </c>
      <c r="L2394">
        <v>1443495223</v>
      </c>
      <c r="M2394" s="9">
        <f t="shared" si="187"/>
        <v>42276.120636574073</v>
      </c>
      <c r="N2394" s="13">
        <f t="shared" si="188"/>
        <v>30</v>
      </c>
      <c r="O2394" t="b">
        <v>0</v>
      </c>
      <c r="P2394">
        <v>0</v>
      </c>
      <c r="Q2394" s="8">
        <f t="shared" si="189"/>
        <v>0</v>
      </c>
      <c r="R2394" t="b">
        <v>0</v>
      </c>
      <c r="S2394" t="s">
        <v>8275</v>
      </c>
      <c r="T2394" t="s">
        <v>8276</v>
      </c>
    </row>
    <row r="2395" spans="1:20" ht="42.8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9">
        <f t="shared" si="186"/>
        <v>42224.648344907408</v>
      </c>
      <c r="L2395">
        <v>1436456017</v>
      </c>
      <c r="M2395" s="9">
        <f t="shared" si="187"/>
        <v>42194.648344907408</v>
      </c>
      <c r="N2395" s="13">
        <f t="shared" si="188"/>
        <v>30</v>
      </c>
      <c r="O2395" t="b">
        <v>0</v>
      </c>
      <c r="P2395">
        <v>1</v>
      </c>
      <c r="Q2395" s="8">
        <f t="shared" si="189"/>
        <v>50</v>
      </c>
      <c r="R2395" t="b">
        <v>0</v>
      </c>
      <c r="S2395" t="s">
        <v>8275</v>
      </c>
      <c r="T2395" t="s">
        <v>8276</v>
      </c>
    </row>
    <row r="2396" spans="1:20" ht="42.8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9">
        <f t="shared" si="186"/>
        <v>42061.362187499995</v>
      </c>
      <c r="L2396">
        <v>1422348093</v>
      </c>
      <c r="M2396" s="9">
        <f t="shared" si="187"/>
        <v>42031.362187499995</v>
      </c>
      <c r="N2396" s="13">
        <f t="shared" si="188"/>
        <v>30</v>
      </c>
      <c r="O2396" t="b">
        <v>0</v>
      </c>
      <c r="P2396">
        <v>2</v>
      </c>
      <c r="Q2396" s="8">
        <f t="shared" si="189"/>
        <v>1.5</v>
      </c>
      <c r="R2396" t="b">
        <v>0</v>
      </c>
      <c r="S2396" t="s">
        <v>8275</v>
      </c>
      <c r="T2396" t="s">
        <v>8276</v>
      </c>
    </row>
    <row r="2397" spans="1:20" ht="42.8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9">
        <f t="shared" si="186"/>
        <v>42745.372916666667</v>
      </c>
      <c r="L2397">
        <v>1481597687</v>
      </c>
      <c r="M2397" s="9">
        <f t="shared" si="187"/>
        <v>42717.121377314819</v>
      </c>
      <c r="N2397" s="13">
        <f t="shared" si="188"/>
        <v>28</v>
      </c>
      <c r="O2397" t="b">
        <v>0</v>
      </c>
      <c r="P2397">
        <v>0</v>
      </c>
      <c r="Q2397" s="8">
        <f t="shared" si="189"/>
        <v>0</v>
      </c>
      <c r="R2397" t="b">
        <v>0</v>
      </c>
      <c r="S2397" t="s">
        <v>8275</v>
      </c>
      <c r="T2397" t="s">
        <v>8276</v>
      </c>
    </row>
    <row r="2398" spans="1:20" ht="42.8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9">
        <f t="shared" si="186"/>
        <v>42292.849050925928</v>
      </c>
      <c r="L2398">
        <v>1442348558</v>
      </c>
      <c r="M2398" s="9">
        <f t="shared" si="187"/>
        <v>42262.849050925928</v>
      </c>
      <c r="N2398" s="13">
        <f t="shared" si="188"/>
        <v>30</v>
      </c>
      <c r="O2398" t="b">
        <v>0</v>
      </c>
      <c r="P2398">
        <v>1</v>
      </c>
      <c r="Q2398" s="8">
        <f t="shared" si="189"/>
        <v>10</v>
      </c>
      <c r="R2398" t="b">
        <v>0</v>
      </c>
      <c r="S2398" t="s">
        <v>8275</v>
      </c>
      <c r="T2398" t="s">
        <v>8276</v>
      </c>
    </row>
    <row r="2399" spans="1:20" ht="42.8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9">
        <f t="shared" si="186"/>
        <v>42006.88490740741</v>
      </c>
      <c r="L2399">
        <v>1417641256</v>
      </c>
      <c r="M2399" s="9">
        <f t="shared" si="187"/>
        <v>41976.88490740741</v>
      </c>
      <c r="N2399" s="13">
        <f t="shared" si="188"/>
        <v>30</v>
      </c>
      <c r="O2399" t="b">
        <v>0</v>
      </c>
      <c r="P2399">
        <v>0</v>
      </c>
      <c r="Q2399" s="8">
        <f t="shared" si="189"/>
        <v>0</v>
      </c>
      <c r="R2399" t="b">
        <v>0</v>
      </c>
      <c r="S2399" t="s">
        <v>8275</v>
      </c>
      <c r="T2399" t="s">
        <v>8276</v>
      </c>
    </row>
    <row r="2400" spans="1:20" ht="42.8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9">
        <f t="shared" si="186"/>
        <v>42187.916481481487</v>
      </c>
      <c r="L2400">
        <v>1433282384</v>
      </c>
      <c r="M2400" s="9">
        <f t="shared" si="187"/>
        <v>42157.916481481487</v>
      </c>
      <c r="N2400" s="13">
        <f t="shared" si="188"/>
        <v>30</v>
      </c>
      <c r="O2400" t="b">
        <v>0</v>
      </c>
      <c r="P2400">
        <v>0</v>
      </c>
      <c r="Q2400" s="8">
        <f t="shared" si="189"/>
        <v>0</v>
      </c>
      <c r="R2400" t="b">
        <v>0</v>
      </c>
      <c r="S2400" t="s">
        <v>8275</v>
      </c>
      <c r="T2400" t="s">
        <v>8276</v>
      </c>
    </row>
    <row r="2401" spans="1:20" ht="42.8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9">
        <f t="shared" si="186"/>
        <v>41991.853078703702</v>
      </c>
      <c r="L2401">
        <v>1415910506</v>
      </c>
      <c r="M2401" s="9">
        <f t="shared" si="187"/>
        <v>41956.853078703702</v>
      </c>
      <c r="N2401" s="13">
        <f t="shared" si="188"/>
        <v>35</v>
      </c>
      <c r="O2401" t="b">
        <v>0</v>
      </c>
      <c r="P2401">
        <v>0</v>
      </c>
      <c r="Q2401" s="8">
        <f t="shared" si="189"/>
        <v>0</v>
      </c>
      <c r="R2401" t="b">
        <v>0</v>
      </c>
      <c r="S2401" t="s">
        <v>8275</v>
      </c>
      <c r="T2401" t="s">
        <v>8276</v>
      </c>
    </row>
    <row r="2402" spans="1:20" ht="42.8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9">
        <f t="shared" si="186"/>
        <v>42474.268101851849</v>
      </c>
      <c r="L2402">
        <v>1458023164</v>
      </c>
      <c r="M2402" s="9">
        <f t="shared" si="187"/>
        <v>42444.268101851849</v>
      </c>
      <c r="N2402" s="13">
        <f t="shared" si="188"/>
        <v>30</v>
      </c>
      <c r="O2402" t="b">
        <v>0</v>
      </c>
      <c r="P2402">
        <v>0</v>
      </c>
      <c r="Q2402" s="8">
        <f t="shared" si="189"/>
        <v>0</v>
      </c>
      <c r="R2402" t="b">
        <v>0</v>
      </c>
      <c r="S2402" t="s">
        <v>8275</v>
      </c>
      <c r="T2402" t="s">
        <v>8276</v>
      </c>
    </row>
    <row r="2403" spans="1:20" ht="42.8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9">
        <f t="shared" si="186"/>
        <v>42434.822870370372</v>
      </c>
      <c r="L2403">
        <v>1452023096</v>
      </c>
      <c r="M2403" s="9">
        <f t="shared" si="187"/>
        <v>42374.822870370372</v>
      </c>
      <c r="N2403" s="13">
        <f t="shared" si="188"/>
        <v>60</v>
      </c>
      <c r="O2403" t="b">
        <v>0</v>
      </c>
      <c r="P2403">
        <v>9</v>
      </c>
      <c r="Q2403" s="8">
        <f t="shared" si="189"/>
        <v>22.33</v>
      </c>
      <c r="R2403" t="b">
        <v>0</v>
      </c>
      <c r="S2403" t="s">
        <v>8292</v>
      </c>
      <c r="T2403" t="s">
        <v>8293</v>
      </c>
    </row>
    <row r="2404" spans="1:2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9">
        <f t="shared" si="186"/>
        <v>42137.679756944446</v>
      </c>
      <c r="L2404">
        <v>1428941931</v>
      </c>
      <c r="M2404" s="9">
        <f t="shared" si="187"/>
        <v>42107.679756944446</v>
      </c>
      <c r="N2404" s="13">
        <f t="shared" si="188"/>
        <v>30</v>
      </c>
      <c r="O2404" t="b">
        <v>0</v>
      </c>
      <c r="P2404">
        <v>1</v>
      </c>
      <c r="Q2404" s="8">
        <f t="shared" si="189"/>
        <v>52</v>
      </c>
      <c r="R2404" t="b">
        <v>0</v>
      </c>
      <c r="S2404" t="s">
        <v>8292</v>
      </c>
      <c r="T2404" t="s">
        <v>8293</v>
      </c>
    </row>
    <row r="2405" spans="1:20" ht="42.8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9">
        <f t="shared" si="186"/>
        <v>42459.840949074074</v>
      </c>
      <c r="L2405">
        <v>1454188258</v>
      </c>
      <c r="M2405" s="9">
        <f t="shared" si="187"/>
        <v>42399.882615740738</v>
      </c>
      <c r="N2405" s="13">
        <f t="shared" si="188"/>
        <v>60</v>
      </c>
      <c r="O2405" t="b">
        <v>0</v>
      </c>
      <c r="P2405">
        <v>12</v>
      </c>
      <c r="Q2405" s="8">
        <f t="shared" si="189"/>
        <v>16.829999999999998</v>
      </c>
      <c r="R2405" t="b">
        <v>0</v>
      </c>
      <c r="S2405" t="s">
        <v>8292</v>
      </c>
      <c r="T2405" t="s">
        <v>8293</v>
      </c>
    </row>
    <row r="2406" spans="1:20" ht="42.8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9">
        <f t="shared" si="186"/>
        <v>42372.03943287037</v>
      </c>
      <c r="L2406">
        <v>1449190607</v>
      </c>
      <c r="M2406" s="9">
        <f t="shared" si="187"/>
        <v>42342.03943287037</v>
      </c>
      <c r="N2406" s="13">
        <f t="shared" si="188"/>
        <v>30</v>
      </c>
      <c r="O2406" t="b">
        <v>0</v>
      </c>
      <c r="P2406">
        <v>0</v>
      </c>
      <c r="Q2406" s="8">
        <f t="shared" si="189"/>
        <v>0</v>
      </c>
      <c r="R2406" t="b">
        <v>0</v>
      </c>
      <c r="S2406" t="s">
        <v>8292</v>
      </c>
      <c r="T2406" t="s">
        <v>8293</v>
      </c>
    </row>
    <row r="2407" spans="1:20" ht="42.8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9">
        <f t="shared" si="186"/>
        <v>42616.585358796292</v>
      </c>
      <c r="L2407">
        <v>1471096975</v>
      </c>
      <c r="M2407" s="9">
        <f t="shared" si="187"/>
        <v>42595.585358796292</v>
      </c>
      <c r="N2407" s="13">
        <f t="shared" si="188"/>
        <v>21</v>
      </c>
      <c r="O2407" t="b">
        <v>0</v>
      </c>
      <c r="P2407">
        <v>20</v>
      </c>
      <c r="Q2407" s="8">
        <f t="shared" si="189"/>
        <v>56.3</v>
      </c>
      <c r="R2407" t="b">
        <v>0</v>
      </c>
      <c r="S2407" t="s">
        <v>8292</v>
      </c>
      <c r="T2407" t="s">
        <v>8293</v>
      </c>
    </row>
    <row r="2408" spans="1:20" ht="42.8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9">
        <f t="shared" si="186"/>
        <v>42023.110995370371</v>
      </c>
      <c r="L2408">
        <v>1418179190</v>
      </c>
      <c r="M2408" s="9">
        <f t="shared" si="187"/>
        <v>41983.110995370371</v>
      </c>
      <c r="N2408" s="13">
        <f t="shared" si="188"/>
        <v>40</v>
      </c>
      <c r="O2408" t="b">
        <v>0</v>
      </c>
      <c r="P2408">
        <v>16</v>
      </c>
      <c r="Q2408" s="8">
        <f t="shared" si="189"/>
        <v>84.06</v>
      </c>
      <c r="R2408" t="b">
        <v>0</v>
      </c>
      <c r="S2408" t="s">
        <v>8292</v>
      </c>
      <c r="T2408" t="s">
        <v>8293</v>
      </c>
    </row>
    <row r="2409" spans="1:20" ht="57.1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9">
        <f t="shared" si="186"/>
        <v>42105.25</v>
      </c>
      <c r="L2409">
        <v>1426772928</v>
      </c>
      <c r="M2409" s="9">
        <f t="shared" si="187"/>
        <v>42082.575555555552</v>
      </c>
      <c r="N2409" s="13">
        <f t="shared" si="188"/>
        <v>23</v>
      </c>
      <c r="O2409" t="b">
        <v>0</v>
      </c>
      <c r="P2409">
        <v>33</v>
      </c>
      <c r="Q2409" s="8">
        <f t="shared" si="189"/>
        <v>168.39</v>
      </c>
      <c r="R2409" t="b">
        <v>0</v>
      </c>
      <c r="S2409" t="s">
        <v>8292</v>
      </c>
      <c r="T2409" t="s">
        <v>8293</v>
      </c>
    </row>
    <row r="2410" spans="1:20" ht="42.8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9">
        <f t="shared" si="186"/>
        <v>41949.182372685187</v>
      </c>
      <c r="L2410">
        <v>1412652157</v>
      </c>
      <c r="M2410" s="9">
        <f t="shared" si="187"/>
        <v>41919.140706018516</v>
      </c>
      <c r="N2410" s="13">
        <f t="shared" si="188"/>
        <v>30</v>
      </c>
      <c r="O2410" t="b">
        <v>0</v>
      </c>
      <c r="P2410">
        <v>2</v>
      </c>
      <c r="Q2410" s="8">
        <f t="shared" si="189"/>
        <v>15</v>
      </c>
      <c r="R2410" t="b">
        <v>0</v>
      </c>
      <c r="S2410" t="s">
        <v>8292</v>
      </c>
      <c r="T2410" t="s">
        <v>8293</v>
      </c>
    </row>
    <row r="2411" spans="1:20" ht="42.8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9">
        <f t="shared" si="186"/>
        <v>42234.875868055555</v>
      </c>
      <c r="L2411">
        <v>1437339675</v>
      </c>
      <c r="M2411" s="9">
        <f t="shared" si="187"/>
        <v>42204.875868055555</v>
      </c>
      <c r="N2411" s="13">
        <f t="shared" si="188"/>
        <v>30</v>
      </c>
      <c r="O2411" t="b">
        <v>0</v>
      </c>
      <c r="P2411">
        <v>6</v>
      </c>
      <c r="Q2411" s="8">
        <f t="shared" si="189"/>
        <v>76.67</v>
      </c>
      <c r="R2411" t="b">
        <v>0</v>
      </c>
      <c r="S2411" t="s">
        <v>8292</v>
      </c>
      <c r="T2411" t="s">
        <v>8293</v>
      </c>
    </row>
    <row r="2412" spans="1:20" ht="57.1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9">
        <f t="shared" si="186"/>
        <v>42254.408275462964</v>
      </c>
      <c r="L2412">
        <v>1439027275</v>
      </c>
      <c r="M2412" s="9">
        <f t="shared" si="187"/>
        <v>42224.408275462964</v>
      </c>
      <c r="N2412" s="13">
        <f t="shared" si="188"/>
        <v>30</v>
      </c>
      <c r="O2412" t="b">
        <v>0</v>
      </c>
      <c r="P2412">
        <v>0</v>
      </c>
      <c r="Q2412" s="8">
        <f t="shared" si="189"/>
        <v>0</v>
      </c>
      <c r="R2412" t="b">
        <v>0</v>
      </c>
      <c r="S2412" t="s">
        <v>8292</v>
      </c>
      <c r="T2412" t="s">
        <v>8293</v>
      </c>
    </row>
    <row r="2413" spans="1:20" ht="57.1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9">
        <f t="shared" si="186"/>
        <v>42241.732430555552</v>
      </c>
      <c r="L2413">
        <v>1437932082</v>
      </c>
      <c r="M2413" s="9">
        <f t="shared" si="187"/>
        <v>42211.732430555552</v>
      </c>
      <c r="N2413" s="13">
        <f t="shared" si="188"/>
        <v>30</v>
      </c>
      <c r="O2413" t="b">
        <v>0</v>
      </c>
      <c r="P2413">
        <v>3</v>
      </c>
      <c r="Q2413" s="8">
        <f t="shared" si="189"/>
        <v>50.33</v>
      </c>
      <c r="R2413" t="b">
        <v>0</v>
      </c>
      <c r="S2413" t="s">
        <v>8292</v>
      </c>
      <c r="T2413" t="s">
        <v>8293</v>
      </c>
    </row>
    <row r="2414" spans="1:20" ht="57.1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9">
        <f t="shared" si="186"/>
        <v>42700.778622685189</v>
      </c>
      <c r="L2414">
        <v>1476294073</v>
      </c>
      <c r="M2414" s="9">
        <f t="shared" si="187"/>
        <v>42655.736956018518</v>
      </c>
      <c r="N2414" s="13">
        <f t="shared" si="188"/>
        <v>45</v>
      </c>
      <c r="O2414" t="b">
        <v>0</v>
      </c>
      <c r="P2414">
        <v>0</v>
      </c>
      <c r="Q2414" s="8">
        <f t="shared" si="189"/>
        <v>0</v>
      </c>
      <c r="R2414" t="b">
        <v>0</v>
      </c>
      <c r="S2414" t="s">
        <v>8292</v>
      </c>
      <c r="T2414" t="s">
        <v>8293</v>
      </c>
    </row>
    <row r="2415" spans="1:20" ht="42.8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9">
        <f t="shared" si="186"/>
        <v>41790.979166666664</v>
      </c>
      <c r="L2415">
        <v>1398911882</v>
      </c>
      <c r="M2415" s="9">
        <f t="shared" si="187"/>
        <v>41760.10974537037</v>
      </c>
      <c r="N2415" s="13">
        <f t="shared" si="188"/>
        <v>31</v>
      </c>
      <c r="O2415" t="b">
        <v>0</v>
      </c>
      <c r="P2415">
        <v>3</v>
      </c>
      <c r="Q2415" s="8">
        <f t="shared" si="189"/>
        <v>8.33</v>
      </c>
      <c r="R2415" t="b">
        <v>0</v>
      </c>
      <c r="S2415" t="s">
        <v>8292</v>
      </c>
      <c r="T2415" t="s">
        <v>8293</v>
      </c>
    </row>
    <row r="2416" spans="1:20" ht="42.8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9">
        <f t="shared" si="186"/>
        <v>42238.165972222225</v>
      </c>
      <c r="L2416">
        <v>1436805660</v>
      </c>
      <c r="M2416" s="9">
        <f t="shared" si="187"/>
        <v>42198.695138888885</v>
      </c>
      <c r="N2416" s="13">
        <f t="shared" si="188"/>
        <v>39</v>
      </c>
      <c r="O2416" t="b">
        <v>0</v>
      </c>
      <c r="P2416">
        <v>13</v>
      </c>
      <c r="Q2416" s="8">
        <f t="shared" si="189"/>
        <v>35.380000000000003</v>
      </c>
      <c r="R2416" t="b">
        <v>0</v>
      </c>
      <c r="S2416" t="s">
        <v>8292</v>
      </c>
      <c r="T2416" t="s">
        <v>8293</v>
      </c>
    </row>
    <row r="2417" spans="1:20" ht="42.8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9">
        <f t="shared" si="186"/>
        <v>42566.862800925926</v>
      </c>
      <c r="L2417">
        <v>1466023346</v>
      </c>
      <c r="M2417" s="9">
        <f t="shared" si="187"/>
        <v>42536.862800925926</v>
      </c>
      <c r="N2417" s="13">
        <f t="shared" si="188"/>
        <v>30</v>
      </c>
      <c r="O2417" t="b">
        <v>0</v>
      </c>
      <c r="P2417">
        <v>6</v>
      </c>
      <c r="Q2417" s="8">
        <f t="shared" si="189"/>
        <v>55.83</v>
      </c>
      <c r="R2417" t="b">
        <v>0</v>
      </c>
      <c r="S2417" t="s">
        <v>8292</v>
      </c>
      <c r="T2417" t="s">
        <v>8293</v>
      </c>
    </row>
    <row r="2418" spans="1:20" ht="42.8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9">
        <f t="shared" si="186"/>
        <v>42077.625</v>
      </c>
      <c r="L2418">
        <v>1421343743</v>
      </c>
      <c r="M2418" s="9">
        <f t="shared" si="187"/>
        <v>42019.737766203703</v>
      </c>
      <c r="N2418" s="13">
        <f t="shared" si="188"/>
        <v>58</v>
      </c>
      <c r="O2418" t="b">
        <v>0</v>
      </c>
      <c r="P2418">
        <v>1</v>
      </c>
      <c r="Q2418" s="8">
        <f t="shared" si="189"/>
        <v>5</v>
      </c>
      <c r="R2418" t="b">
        <v>0</v>
      </c>
      <c r="S2418" t="s">
        <v>8292</v>
      </c>
      <c r="T2418" t="s">
        <v>8293</v>
      </c>
    </row>
    <row r="2419" spans="1:20" ht="42.8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9">
        <f t="shared" si="186"/>
        <v>41861.884108796294</v>
      </c>
      <c r="L2419">
        <v>1405113187</v>
      </c>
      <c r="M2419" s="9">
        <f t="shared" si="187"/>
        <v>41831.884108796294</v>
      </c>
      <c r="N2419" s="13">
        <f t="shared" si="188"/>
        <v>30</v>
      </c>
      <c r="O2419" t="b">
        <v>0</v>
      </c>
      <c r="P2419">
        <v>0</v>
      </c>
      <c r="Q2419" s="8">
        <f t="shared" si="189"/>
        <v>0</v>
      </c>
      <c r="R2419" t="b">
        <v>0</v>
      </c>
      <c r="S2419" t="s">
        <v>8292</v>
      </c>
      <c r="T2419" t="s">
        <v>8293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9">
        <f t="shared" si="186"/>
        <v>42087.815324074079</v>
      </c>
      <c r="L2420">
        <v>1422045244</v>
      </c>
      <c r="M2420" s="9">
        <f t="shared" si="187"/>
        <v>42027.856990740736</v>
      </c>
      <c r="N2420" s="13">
        <f t="shared" si="188"/>
        <v>60</v>
      </c>
      <c r="O2420" t="b">
        <v>0</v>
      </c>
      <c r="P2420">
        <v>5</v>
      </c>
      <c r="Q2420" s="8">
        <f t="shared" si="189"/>
        <v>1</v>
      </c>
      <c r="R2420" t="b">
        <v>0</v>
      </c>
      <c r="S2420" t="s">
        <v>8292</v>
      </c>
      <c r="T2420" t="s">
        <v>8293</v>
      </c>
    </row>
    <row r="2421" spans="1:20" ht="42.8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9">
        <f t="shared" si="186"/>
        <v>42053.738298611104</v>
      </c>
      <c r="L2421">
        <v>1419097389</v>
      </c>
      <c r="M2421" s="9">
        <f t="shared" si="187"/>
        <v>41993.738298611104</v>
      </c>
      <c r="N2421" s="13">
        <f t="shared" si="188"/>
        <v>60</v>
      </c>
      <c r="O2421" t="b">
        <v>0</v>
      </c>
      <c r="P2421">
        <v>0</v>
      </c>
      <c r="Q2421" s="8">
        <f t="shared" si="189"/>
        <v>0</v>
      </c>
      <c r="R2421" t="b">
        <v>0</v>
      </c>
      <c r="S2421" t="s">
        <v>8292</v>
      </c>
      <c r="T2421" t="s">
        <v>8293</v>
      </c>
    </row>
    <row r="2422" spans="1:20" ht="42.8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9">
        <f t="shared" si="186"/>
        <v>41953.070543981477</v>
      </c>
      <c r="L2422">
        <v>1410396095</v>
      </c>
      <c r="M2422" s="9">
        <f t="shared" si="187"/>
        <v>41893.028877314813</v>
      </c>
      <c r="N2422" s="13">
        <f t="shared" si="188"/>
        <v>60</v>
      </c>
      <c r="O2422" t="b">
        <v>0</v>
      </c>
      <c r="P2422">
        <v>36</v>
      </c>
      <c r="Q2422" s="8">
        <f t="shared" si="189"/>
        <v>69.47</v>
      </c>
      <c r="R2422" t="b">
        <v>0</v>
      </c>
      <c r="S2422" t="s">
        <v>8292</v>
      </c>
      <c r="T2422" t="s">
        <v>8293</v>
      </c>
    </row>
    <row r="2423" spans="1:20" ht="28.55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9">
        <f t="shared" si="186"/>
        <v>42056.687453703707</v>
      </c>
      <c r="L2423">
        <v>1421944196</v>
      </c>
      <c r="M2423" s="9">
        <f t="shared" si="187"/>
        <v>42026.687453703707</v>
      </c>
      <c r="N2423" s="13">
        <f t="shared" si="188"/>
        <v>30</v>
      </c>
      <c r="O2423" t="b">
        <v>0</v>
      </c>
      <c r="P2423">
        <v>1</v>
      </c>
      <c r="Q2423" s="8">
        <f t="shared" si="189"/>
        <v>1</v>
      </c>
      <c r="R2423" t="b">
        <v>0</v>
      </c>
      <c r="S2423" t="s">
        <v>8292</v>
      </c>
      <c r="T2423" t="s">
        <v>8293</v>
      </c>
    </row>
    <row r="2424" spans="1:20" ht="28.55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9">
        <f t="shared" si="186"/>
        <v>42074.683287037042</v>
      </c>
      <c r="L2424">
        <v>1423502636</v>
      </c>
      <c r="M2424" s="9">
        <f t="shared" si="187"/>
        <v>42044.724953703699</v>
      </c>
      <c r="N2424" s="13">
        <f t="shared" si="188"/>
        <v>30</v>
      </c>
      <c r="O2424" t="b">
        <v>0</v>
      </c>
      <c r="P2424">
        <v>1</v>
      </c>
      <c r="Q2424" s="8">
        <f t="shared" si="189"/>
        <v>1</v>
      </c>
      <c r="R2424" t="b">
        <v>0</v>
      </c>
      <c r="S2424" t="s">
        <v>8292</v>
      </c>
      <c r="T2424" t="s">
        <v>8293</v>
      </c>
    </row>
    <row r="2425" spans="1:20" ht="42.8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9">
        <f t="shared" si="186"/>
        <v>42004.704745370371</v>
      </c>
      <c r="L2425">
        <v>1417452890</v>
      </c>
      <c r="M2425" s="9">
        <f t="shared" si="187"/>
        <v>41974.704745370371</v>
      </c>
      <c r="N2425" s="13">
        <f t="shared" si="188"/>
        <v>30</v>
      </c>
      <c r="O2425" t="b">
        <v>0</v>
      </c>
      <c r="P2425">
        <v>1</v>
      </c>
      <c r="Q2425" s="8">
        <f t="shared" si="189"/>
        <v>8</v>
      </c>
      <c r="R2425" t="b">
        <v>0</v>
      </c>
      <c r="S2425" t="s">
        <v>8292</v>
      </c>
      <c r="T2425" t="s">
        <v>8293</v>
      </c>
    </row>
    <row r="2426" spans="1:20" ht="28.55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9">
        <f t="shared" si="186"/>
        <v>41939.892453703702</v>
      </c>
      <c r="L2426">
        <v>1411853108</v>
      </c>
      <c r="M2426" s="9">
        <f t="shared" si="187"/>
        <v>41909.892453703702</v>
      </c>
      <c r="N2426" s="13">
        <f t="shared" si="188"/>
        <v>30</v>
      </c>
      <c r="O2426" t="b">
        <v>0</v>
      </c>
      <c r="P2426">
        <v>9</v>
      </c>
      <c r="Q2426" s="8">
        <f t="shared" si="189"/>
        <v>34.44</v>
      </c>
      <c r="R2426" t="b">
        <v>0</v>
      </c>
      <c r="S2426" t="s">
        <v>8292</v>
      </c>
      <c r="T2426" t="s">
        <v>8293</v>
      </c>
    </row>
    <row r="2427" spans="1:20" ht="57.1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9">
        <f t="shared" si="186"/>
        <v>42517.919444444444</v>
      </c>
      <c r="L2427">
        <v>1463090149</v>
      </c>
      <c r="M2427" s="9">
        <f t="shared" si="187"/>
        <v>42502.913761574076</v>
      </c>
      <c r="N2427" s="13">
        <f t="shared" si="188"/>
        <v>15</v>
      </c>
      <c r="O2427" t="b">
        <v>0</v>
      </c>
      <c r="P2427">
        <v>1</v>
      </c>
      <c r="Q2427" s="8">
        <f t="shared" si="189"/>
        <v>1</v>
      </c>
      <c r="R2427" t="b">
        <v>0</v>
      </c>
      <c r="S2427" t="s">
        <v>8292</v>
      </c>
      <c r="T2427" t="s">
        <v>8293</v>
      </c>
    </row>
    <row r="2428" spans="1:20" ht="42.8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9">
        <f t="shared" si="186"/>
        <v>42224.170046296291</v>
      </c>
      <c r="L2428">
        <v>1433822692</v>
      </c>
      <c r="M2428" s="9">
        <f t="shared" si="187"/>
        <v>42164.170046296291</v>
      </c>
      <c r="N2428" s="13">
        <f t="shared" si="188"/>
        <v>60</v>
      </c>
      <c r="O2428" t="b">
        <v>0</v>
      </c>
      <c r="P2428">
        <v>0</v>
      </c>
      <c r="Q2428" s="8">
        <f t="shared" si="189"/>
        <v>0</v>
      </c>
      <c r="R2428" t="b">
        <v>0</v>
      </c>
      <c r="S2428" t="s">
        <v>8292</v>
      </c>
      <c r="T2428" t="s">
        <v>8293</v>
      </c>
    </row>
    <row r="2429" spans="1:20" ht="28.55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9">
        <f t="shared" si="186"/>
        <v>42452.277002314819</v>
      </c>
      <c r="L2429">
        <v>1455262733</v>
      </c>
      <c r="M2429" s="9">
        <f t="shared" si="187"/>
        <v>42412.318668981476</v>
      </c>
      <c r="N2429" s="13">
        <f t="shared" si="188"/>
        <v>40</v>
      </c>
      <c r="O2429" t="b">
        <v>0</v>
      </c>
      <c r="P2429">
        <v>1</v>
      </c>
      <c r="Q2429" s="8">
        <f t="shared" si="189"/>
        <v>1</v>
      </c>
      <c r="R2429" t="b">
        <v>0</v>
      </c>
      <c r="S2429" t="s">
        <v>8292</v>
      </c>
      <c r="T2429" t="s">
        <v>8293</v>
      </c>
    </row>
    <row r="2430" spans="1:20" ht="28.5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9">
        <f t="shared" si="186"/>
        <v>42075.742488425924</v>
      </c>
      <c r="L2430">
        <v>1423594151</v>
      </c>
      <c r="M2430" s="9">
        <f t="shared" si="187"/>
        <v>42045.784155092595</v>
      </c>
      <c r="N2430" s="13">
        <f t="shared" si="188"/>
        <v>30</v>
      </c>
      <c r="O2430" t="b">
        <v>0</v>
      </c>
      <c r="P2430">
        <v>1</v>
      </c>
      <c r="Q2430" s="8">
        <f t="shared" si="189"/>
        <v>1</v>
      </c>
      <c r="R2430" t="b">
        <v>0</v>
      </c>
      <c r="S2430" t="s">
        <v>8292</v>
      </c>
      <c r="T2430" t="s">
        <v>8293</v>
      </c>
    </row>
    <row r="2431" spans="1:20" ht="42.8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9">
        <f t="shared" si="186"/>
        <v>42771.697222222225</v>
      </c>
      <c r="L2431">
        <v>1483131966</v>
      </c>
      <c r="M2431" s="9">
        <f t="shared" si="187"/>
        <v>42734.879236111112</v>
      </c>
      <c r="N2431" s="13">
        <f t="shared" si="188"/>
        <v>37</v>
      </c>
      <c r="O2431" t="b">
        <v>0</v>
      </c>
      <c r="P2431">
        <v>4</v>
      </c>
      <c r="Q2431" s="8">
        <f t="shared" si="189"/>
        <v>501.25</v>
      </c>
      <c r="R2431" t="b">
        <v>0</v>
      </c>
      <c r="S2431" t="s">
        <v>8292</v>
      </c>
      <c r="T2431" t="s">
        <v>8293</v>
      </c>
    </row>
    <row r="2432" spans="1:20" ht="57.1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9">
        <f t="shared" si="186"/>
        <v>42412.130833333329</v>
      </c>
      <c r="L2432">
        <v>1452654504</v>
      </c>
      <c r="M2432" s="9">
        <f t="shared" si="187"/>
        <v>42382.130833333329</v>
      </c>
      <c r="N2432" s="13">
        <f t="shared" si="188"/>
        <v>30</v>
      </c>
      <c r="O2432" t="b">
        <v>0</v>
      </c>
      <c r="P2432">
        <v>2</v>
      </c>
      <c r="Q2432" s="8">
        <f t="shared" si="189"/>
        <v>10.5</v>
      </c>
      <c r="R2432" t="b">
        <v>0</v>
      </c>
      <c r="S2432" t="s">
        <v>8292</v>
      </c>
      <c r="T2432" t="s">
        <v>8293</v>
      </c>
    </row>
    <row r="2433" spans="1:20" ht="28.55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9">
        <f t="shared" si="186"/>
        <v>42549.099687499998</v>
      </c>
      <c r="L2433">
        <v>1461896613</v>
      </c>
      <c r="M2433" s="9">
        <f t="shared" si="187"/>
        <v>42489.099687499998</v>
      </c>
      <c r="N2433" s="13">
        <f t="shared" si="188"/>
        <v>60</v>
      </c>
      <c r="O2433" t="b">
        <v>0</v>
      </c>
      <c r="P2433">
        <v>2</v>
      </c>
      <c r="Q2433" s="8">
        <f t="shared" si="189"/>
        <v>1</v>
      </c>
      <c r="R2433" t="b">
        <v>0</v>
      </c>
      <c r="S2433" t="s">
        <v>8292</v>
      </c>
      <c r="T2433" t="s">
        <v>8293</v>
      </c>
    </row>
    <row r="2434" spans="1:20" ht="42.8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>
        <f t="shared" ref="F2434:F2497" si="190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9">
        <f t="shared" si="186"/>
        <v>42071.218715277777</v>
      </c>
      <c r="L2434">
        <v>1423199697</v>
      </c>
      <c r="M2434" s="9">
        <f t="shared" si="187"/>
        <v>42041.218715277777</v>
      </c>
      <c r="N2434" s="13">
        <f t="shared" si="188"/>
        <v>30</v>
      </c>
      <c r="O2434" t="b">
        <v>0</v>
      </c>
      <c r="P2434">
        <v>2</v>
      </c>
      <c r="Q2434" s="8">
        <f t="shared" si="189"/>
        <v>1</v>
      </c>
      <c r="R2434" t="b">
        <v>0</v>
      </c>
      <c r="S2434" t="s">
        <v>8292</v>
      </c>
      <c r="T2434" t="s">
        <v>8293</v>
      </c>
    </row>
    <row r="2435" spans="1:20" ht="57.1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>
        <f t="shared" si="190"/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9">
        <f t="shared" ref="K2435:K2498" si="191">(((J2435/60)/60)/24)+DATE(1970,1,1)</f>
        <v>42427.89980324074</v>
      </c>
      <c r="L2435">
        <v>1454016943</v>
      </c>
      <c r="M2435" s="9">
        <f t="shared" ref="M2435:M2498" si="192">(((L2435/60)/60)/24)+DATE(1970,1,1)</f>
        <v>42397.89980324074</v>
      </c>
      <c r="N2435" s="13">
        <f t="shared" ref="N2435:N2498" si="193">ROUND(K2435-M2435,0)</f>
        <v>30</v>
      </c>
      <c r="O2435" t="b">
        <v>0</v>
      </c>
      <c r="P2435">
        <v>0</v>
      </c>
      <c r="Q2435" s="8">
        <f t="shared" ref="Q2435:Q2498" si="194">IFERROR(ROUND(E2435/P2435,2),0)</f>
        <v>0</v>
      </c>
      <c r="R2435" t="b">
        <v>0</v>
      </c>
      <c r="S2435" t="s">
        <v>8292</v>
      </c>
      <c r="T2435" t="s">
        <v>8293</v>
      </c>
    </row>
    <row r="2436" spans="1:20" ht="42.8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9">
        <f t="shared" si="191"/>
        <v>42220.18604166666</v>
      </c>
      <c r="L2436">
        <v>1435206474</v>
      </c>
      <c r="M2436" s="9">
        <f t="shared" si="192"/>
        <v>42180.18604166666</v>
      </c>
      <c r="N2436" s="13">
        <f t="shared" si="193"/>
        <v>40</v>
      </c>
      <c r="O2436" t="b">
        <v>0</v>
      </c>
      <c r="P2436">
        <v>2</v>
      </c>
      <c r="Q2436" s="8">
        <f t="shared" si="194"/>
        <v>13</v>
      </c>
      <c r="R2436" t="b">
        <v>0</v>
      </c>
      <c r="S2436" t="s">
        <v>8292</v>
      </c>
      <c r="T2436" t="s">
        <v>8293</v>
      </c>
    </row>
    <row r="2437" spans="1:20" ht="42.8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9">
        <f t="shared" si="191"/>
        <v>42282.277615740735</v>
      </c>
      <c r="L2437">
        <v>1441435186</v>
      </c>
      <c r="M2437" s="9">
        <f t="shared" si="192"/>
        <v>42252.277615740735</v>
      </c>
      <c r="N2437" s="13">
        <f t="shared" si="193"/>
        <v>30</v>
      </c>
      <c r="O2437" t="b">
        <v>0</v>
      </c>
      <c r="P2437">
        <v>4</v>
      </c>
      <c r="Q2437" s="8">
        <f t="shared" si="194"/>
        <v>306</v>
      </c>
      <c r="R2437" t="b">
        <v>0</v>
      </c>
      <c r="S2437" t="s">
        <v>8292</v>
      </c>
      <c r="T2437" t="s">
        <v>8293</v>
      </c>
    </row>
    <row r="2438" spans="1:20" ht="42.8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9">
        <f t="shared" si="191"/>
        <v>42398.615393518514</v>
      </c>
      <c r="L2438">
        <v>1448894770</v>
      </c>
      <c r="M2438" s="9">
        <f t="shared" si="192"/>
        <v>42338.615393518514</v>
      </c>
      <c r="N2438" s="13">
        <f t="shared" si="193"/>
        <v>60</v>
      </c>
      <c r="O2438" t="b">
        <v>0</v>
      </c>
      <c r="P2438">
        <v>2</v>
      </c>
      <c r="Q2438" s="8">
        <f t="shared" si="194"/>
        <v>22.5</v>
      </c>
      <c r="R2438" t="b">
        <v>0</v>
      </c>
      <c r="S2438" t="s">
        <v>8292</v>
      </c>
      <c r="T2438" t="s">
        <v>8293</v>
      </c>
    </row>
    <row r="2439" spans="1:20" ht="42.8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9">
        <f t="shared" si="191"/>
        <v>42080.75</v>
      </c>
      <c r="L2439">
        <v>1422400188</v>
      </c>
      <c r="M2439" s="9">
        <f t="shared" si="192"/>
        <v>42031.965138888889</v>
      </c>
      <c r="N2439" s="13">
        <f t="shared" si="193"/>
        <v>49</v>
      </c>
      <c r="O2439" t="b">
        <v>0</v>
      </c>
      <c r="P2439">
        <v>0</v>
      </c>
      <c r="Q2439" s="8">
        <f t="shared" si="194"/>
        <v>0</v>
      </c>
      <c r="R2439" t="b">
        <v>0</v>
      </c>
      <c r="S2439" t="s">
        <v>8292</v>
      </c>
      <c r="T2439" t="s">
        <v>8293</v>
      </c>
    </row>
    <row r="2440" spans="1:20" ht="42.8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9">
        <f t="shared" si="191"/>
        <v>42345.956736111111</v>
      </c>
      <c r="L2440">
        <v>1444341462</v>
      </c>
      <c r="M2440" s="9">
        <f t="shared" si="192"/>
        <v>42285.91506944444</v>
      </c>
      <c r="N2440" s="13">
        <f t="shared" si="193"/>
        <v>60</v>
      </c>
      <c r="O2440" t="b">
        <v>0</v>
      </c>
      <c r="P2440">
        <v>1</v>
      </c>
      <c r="Q2440" s="8">
        <f t="shared" si="194"/>
        <v>50</v>
      </c>
      <c r="R2440" t="b">
        <v>0</v>
      </c>
      <c r="S2440" t="s">
        <v>8292</v>
      </c>
      <c r="T2440" t="s">
        <v>8293</v>
      </c>
    </row>
    <row r="2441" spans="1:20" ht="57.1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9">
        <f t="shared" si="191"/>
        <v>42295.818622685183</v>
      </c>
      <c r="L2441">
        <v>1442605129</v>
      </c>
      <c r="M2441" s="9">
        <f t="shared" si="192"/>
        <v>42265.818622685183</v>
      </c>
      <c r="N2441" s="13">
        <f t="shared" si="193"/>
        <v>30</v>
      </c>
      <c r="O2441" t="b">
        <v>0</v>
      </c>
      <c r="P2441">
        <v>0</v>
      </c>
      <c r="Q2441" s="8">
        <f t="shared" si="194"/>
        <v>0</v>
      </c>
      <c r="R2441" t="b">
        <v>0</v>
      </c>
      <c r="S2441" t="s">
        <v>8292</v>
      </c>
      <c r="T2441" t="s">
        <v>8293</v>
      </c>
    </row>
    <row r="2442" spans="1:20" ht="28.55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9">
        <f t="shared" si="191"/>
        <v>42413.899456018517</v>
      </c>
      <c r="L2442">
        <v>1452807313</v>
      </c>
      <c r="M2442" s="9">
        <f t="shared" si="192"/>
        <v>42383.899456018517</v>
      </c>
      <c r="N2442" s="13">
        <f t="shared" si="193"/>
        <v>30</v>
      </c>
      <c r="O2442" t="b">
        <v>0</v>
      </c>
      <c r="P2442">
        <v>2</v>
      </c>
      <c r="Q2442" s="8">
        <f t="shared" si="194"/>
        <v>5</v>
      </c>
      <c r="R2442" t="b">
        <v>0</v>
      </c>
      <c r="S2442" t="s">
        <v>8292</v>
      </c>
      <c r="T2442" t="s">
        <v>8293</v>
      </c>
    </row>
    <row r="2443" spans="1:20" ht="28.55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9">
        <f t="shared" si="191"/>
        <v>42208.207638888889</v>
      </c>
      <c r="L2443">
        <v>1435806054</v>
      </c>
      <c r="M2443" s="9">
        <f t="shared" si="192"/>
        <v>42187.125625000001</v>
      </c>
      <c r="N2443" s="13">
        <f t="shared" si="193"/>
        <v>21</v>
      </c>
      <c r="O2443" t="b">
        <v>0</v>
      </c>
      <c r="P2443">
        <v>109</v>
      </c>
      <c r="Q2443" s="8">
        <f t="shared" si="194"/>
        <v>74.23</v>
      </c>
      <c r="R2443" t="b">
        <v>1</v>
      </c>
      <c r="S2443" t="s">
        <v>8292</v>
      </c>
      <c r="T2443" t="s">
        <v>8308</v>
      </c>
    </row>
    <row r="2444" spans="1:20" ht="28.55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9">
        <f t="shared" si="191"/>
        <v>42082.625324074077</v>
      </c>
      <c r="L2444">
        <v>1424188828</v>
      </c>
      <c r="M2444" s="9">
        <f t="shared" si="192"/>
        <v>42052.666990740734</v>
      </c>
      <c r="N2444" s="13">
        <f t="shared" si="193"/>
        <v>30</v>
      </c>
      <c r="O2444" t="b">
        <v>0</v>
      </c>
      <c r="P2444">
        <v>372</v>
      </c>
      <c r="Q2444" s="8">
        <f t="shared" si="194"/>
        <v>81.25</v>
      </c>
      <c r="R2444" t="b">
        <v>1</v>
      </c>
      <c r="S2444" t="s">
        <v>8292</v>
      </c>
      <c r="T2444" t="s">
        <v>8308</v>
      </c>
    </row>
    <row r="2445" spans="1:20" ht="42.8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9">
        <f t="shared" si="191"/>
        <v>41866.625254629631</v>
      </c>
      <c r="L2445">
        <v>1405522822</v>
      </c>
      <c r="M2445" s="9">
        <f t="shared" si="192"/>
        <v>41836.625254629631</v>
      </c>
      <c r="N2445" s="13">
        <f t="shared" si="193"/>
        <v>30</v>
      </c>
      <c r="O2445" t="b">
        <v>0</v>
      </c>
      <c r="P2445">
        <v>311</v>
      </c>
      <c r="Q2445" s="8">
        <f t="shared" si="194"/>
        <v>130.22999999999999</v>
      </c>
      <c r="R2445" t="b">
        <v>1</v>
      </c>
      <c r="S2445" t="s">
        <v>8292</v>
      </c>
      <c r="T2445" t="s">
        <v>8308</v>
      </c>
    </row>
    <row r="2446" spans="1:20" ht="42.8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9">
        <f t="shared" si="191"/>
        <v>42515.754525462966</v>
      </c>
      <c r="L2446">
        <v>1461607591</v>
      </c>
      <c r="M2446" s="9">
        <f t="shared" si="192"/>
        <v>42485.754525462966</v>
      </c>
      <c r="N2446" s="13">
        <f t="shared" si="193"/>
        <v>30</v>
      </c>
      <c r="O2446" t="b">
        <v>0</v>
      </c>
      <c r="P2446">
        <v>61</v>
      </c>
      <c r="Q2446" s="8">
        <f t="shared" si="194"/>
        <v>53.41</v>
      </c>
      <c r="R2446" t="b">
        <v>1</v>
      </c>
      <c r="S2446" t="s">
        <v>8292</v>
      </c>
      <c r="T2446" t="s">
        <v>8308</v>
      </c>
    </row>
    <row r="2447" spans="1:20" ht="57.1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9">
        <f t="shared" si="191"/>
        <v>42273.190057870372</v>
      </c>
      <c r="L2447">
        <v>1440650021</v>
      </c>
      <c r="M2447" s="9">
        <f t="shared" si="192"/>
        <v>42243.190057870372</v>
      </c>
      <c r="N2447" s="13">
        <f t="shared" si="193"/>
        <v>30</v>
      </c>
      <c r="O2447" t="b">
        <v>0</v>
      </c>
      <c r="P2447">
        <v>115</v>
      </c>
      <c r="Q2447" s="8">
        <f t="shared" si="194"/>
        <v>75.13</v>
      </c>
      <c r="R2447" t="b">
        <v>1</v>
      </c>
      <c r="S2447" t="s">
        <v>8292</v>
      </c>
      <c r="T2447" t="s">
        <v>8308</v>
      </c>
    </row>
    <row r="2448" spans="1:20" ht="57.1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9">
        <f t="shared" si="191"/>
        <v>42700.64434027778</v>
      </c>
      <c r="L2448">
        <v>1477578471</v>
      </c>
      <c r="M2448" s="9">
        <f t="shared" si="192"/>
        <v>42670.602673611109</v>
      </c>
      <c r="N2448" s="13">
        <f t="shared" si="193"/>
        <v>30</v>
      </c>
      <c r="O2448" t="b">
        <v>0</v>
      </c>
      <c r="P2448">
        <v>111</v>
      </c>
      <c r="Q2448" s="8">
        <f t="shared" si="194"/>
        <v>75.67</v>
      </c>
      <c r="R2448" t="b">
        <v>1</v>
      </c>
      <c r="S2448" t="s">
        <v>8292</v>
      </c>
      <c r="T2448" t="s">
        <v>8308</v>
      </c>
    </row>
    <row r="2449" spans="1:20" ht="57.1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9">
        <f t="shared" si="191"/>
        <v>42686.166666666672</v>
      </c>
      <c r="L2449">
        <v>1476184593</v>
      </c>
      <c r="M2449" s="9">
        <f t="shared" si="192"/>
        <v>42654.469826388886</v>
      </c>
      <c r="N2449" s="13">
        <f t="shared" si="193"/>
        <v>32</v>
      </c>
      <c r="O2449" t="b">
        <v>0</v>
      </c>
      <c r="P2449">
        <v>337</v>
      </c>
      <c r="Q2449" s="8">
        <f t="shared" si="194"/>
        <v>31.69</v>
      </c>
      <c r="R2449" t="b">
        <v>1</v>
      </c>
      <c r="S2449" t="s">
        <v>8292</v>
      </c>
      <c r="T2449" t="s">
        <v>8308</v>
      </c>
    </row>
    <row r="2450" spans="1:20" ht="42.8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9">
        <f t="shared" si="191"/>
        <v>42613.233333333337</v>
      </c>
      <c r="L2450">
        <v>1472110513</v>
      </c>
      <c r="M2450" s="9">
        <f t="shared" si="192"/>
        <v>42607.316122685181</v>
      </c>
      <c r="N2450" s="13">
        <f t="shared" si="193"/>
        <v>6</v>
      </c>
      <c r="O2450" t="b">
        <v>0</v>
      </c>
      <c r="P2450">
        <v>9</v>
      </c>
      <c r="Q2450" s="8">
        <f t="shared" si="194"/>
        <v>47.78</v>
      </c>
      <c r="R2450" t="b">
        <v>1</v>
      </c>
      <c r="S2450" t="s">
        <v>8292</v>
      </c>
      <c r="T2450" t="s">
        <v>8308</v>
      </c>
    </row>
    <row r="2451" spans="1:20" ht="42.8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9">
        <f t="shared" si="191"/>
        <v>41973.184201388889</v>
      </c>
      <c r="L2451">
        <v>1414725915</v>
      </c>
      <c r="M2451" s="9">
        <f t="shared" si="192"/>
        <v>41943.142534722225</v>
      </c>
      <c r="N2451" s="13">
        <f t="shared" si="193"/>
        <v>30</v>
      </c>
      <c r="O2451" t="b">
        <v>0</v>
      </c>
      <c r="P2451">
        <v>120</v>
      </c>
      <c r="Q2451" s="8">
        <f t="shared" si="194"/>
        <v>90</v>
      </c>
      <c r="R2451" t="b">
        <v>1</v>
      </c>
      <c r="S2451" t="s">
        <v>8292</v>
      </c>
      <c r="T2451" t="s">
        <v>8308</v>
      </c>
    </row>
    <row r="2452" spans="1:20" ht="42.8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9">
        <f t="shared" si="191"/>
        <v>41940.132638888892</v>
      </c>
      <c r="L2452">
        <v>1411177456</v>
      </c>
      <c r="M2452" s="9">
        <f t="shared" si="192"/>
        <v>41902.07240740741</v>
      </c>
      <c r="N2452" s="13">
        <f t="shared" si="193"/>
        <v>38</v>
      </c>
      <c r="O2452" t="b">
        <v>0</v>
      </c>
      <c r="P2452">
        <v>102</v>
      </c>
      <c r="Q2452" s="8">
        <f t="shared" si="194"/>
        <v>149.31</v>
      </c>
      <c r="R2452" t="b">
        <v>1</v>
      </c>
      <c r="S2452" t="s">
        <v>8292</v>
      </c>
      <c r="T2452" t="s">
        <v>8308</v>
      </c>
    </row>
    <row r="2453" spans="1:20" ht="42.8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9">
        <f t="shared" si="191"/>
        <v>42799.908449074079</v>
      </c>
      <c r="L2453">
        <v>1487022490</v>
      </c>
      <c r="M2453" s="9">
        <f t="shared" si="192"/>
        <v>42779.908449074079</v>
      </c>
      <c r="N2453" s="13">
        <f t="shared" si="193"/>
        <v>20</v>
      </c>
      <c r="O2453" t="b">
        <v>0</v>
      </c>
      <c r="P2453">
        <v>186</v>
      </c>
      <c r="Q2453" s="8">
        <f t="shared" si="194"/>
        <v>62.07</v>
      </c>
      <c r="R2453" t="b">
        <v>1</v>
      </c>
      <c r="S2453" t="s">
        <v>8292</v>
      </c>
      <c r="T2453" t="s">
        <v>8308</v>
      </c>
    </row>
    <row r="2454" spans="1:20" ht="42.8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9">
        <f t="shared" si="191"/>
        <v>42367.958333333328</v>
      </c>
      <c r="L2454">
        <v>1448914500</v>
      </c>
      <c r="M2454" s="9">
        <f t="shared" si="192"/>
        <v>42338.84375</v>
      </c>
      <c r="N2454" s="13">
        <f t="shared" si="193"/>
        <v>29</v>
      </c>
      <c r="O2454" t="b">
        <v>0</v>
      </c>
      <c r="P2454">
        <v>15</v>
      </c>
      <c r="Q2454" s="8">
        <f t="shared" si="194"/>
        <v>53.4</v>
      </c>
      <c r="R2454" t="b">
        <v>1</v>
      </c>
      <c r="S2454" t="s">
        <v>8292</v>
      </c>
      <c r="T2454" t="s">
        <v>8308</v>
      </c>
    </row>
    <row r="2455" spans="1:20" ht="42.8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9">
        <f t="shared" si="191"/>
        <v>42768.692233796297</v>
      </c>
      <c r="L2455">
        <v>1483461409</v>
      </c>
      <c r="M2455" s="9">
        <f t="shared" si="192"/>
        <v>42738.692233796297</v>
      </c>
      <c r="N2455" s="13">
        <f t="shared" si="193"/>
        <v>30</v>
      </c>
      <c r="O2455" t="b">
        <v>0</v>
      </c>
      <c r="P2455">
        <v>67</v>
      </c>
      <c r="Q2455" s="8">
        <f t="shared" si="194"/>
        <v>69.27</v>
      </c>
      <c r="R2455" t="b">
        <v>1</v>
      </c>
      <c r="S2455" t="s">
        <v>8292</v>
      </c>
      <c r="T2455" t="s">
        <v>8308</v>
      </c>
    </row>
    <row r="2456" spans="1:20" ht="42.8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9">
        <f t="shared" si="191"/>
        <v>42805.201481481476</v>
      </c>
      <c r="L2456">
        <v>1486183808</v>
      </c>
      <c r="M2456" s="9">
        <f t="shared" si="192"/>
        <v>42770.201481481476</v>
      </c>
      <c r="N2456" s="13">
        <f t="shared" si="193"/>
        <v>35</v>
      </c>
      <c r="O2456" t="b">
        <v>0</v>
      </c>
      <c r="P2456">
        <v>130</v>
      </c>
      <c r="Q2456" s="8">
        <f t="shared" si="194"/>
        <v>271.51</v>
      </c>
      <c r="R2456" t="b">
        <v>1</v>
      </c>
      <c r="S2456" t="s">
        <v>8292</v>
      </c>
      <c r="T2456" t="s">
        <v>8308</v>
      </c>
    </row>
    <row r="2457" spans="1:20" ht="42.8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9">
        <f t="shared" si="191"/>
        <v>42480.781828703708</v>
      </c>
      <c r="L2457">
        <v>1458758750</v>
      </c>
      <c r="M2457" s="9">
        <f t="shared" si="192"/>
        <v>42452.781828703708</v>
      </c>
      <c r="N2457" s="13">
        <f t="shared" si="193"/>
        <v>28</v>
      </c>
      <c r="O2457" t="b">
        <v>0</v>
      </c>
      <c r="P2457">
        <v>16</v>
      </c>
      <c r="Q2457" s="8">
        <f t="shared" si="194"/>
        <v>34.130000000000003</v>
      </c>
      <c r="R2457" t="b">
        <v>1</v>
      </c>
      <c r="S2457" t="s">
        <v>8292</v>
      </c>
      <c r="T2457" t="s">
        <v>8308</v>
      </c>
    </row>
    <row r="2458" spans="1:20" ht="42.8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9">
        <f t="shared" si="191"/>
        <v>42791.961099537039</v>
      </c>
      <c r="L2458">
        <v>1485471839</v>
      </c>
      <c r="M2458" s="9">
        <f t="shared" si="192"/>
        <v>42761.961099537039</v>
      </c>
      <c r="N2458" s="13">
        <f t="shared" si="193"/>
        <v>30</v>
      </c>
      <c r="O2458" t="b">
        <v>0</v>
      </c>
      <c r="P2458">
        <v>67</v>
      </c>
      <c r="Q2458" s="8">
        <f t="shared" si="194"/>
        <v>40.49</v>
      </c>
      <c r="R2458" t="b">
        <v>1</v>
      </c>
      <c r="S2458" t="s">
        <v>8292</v>
      </c>
      <c r="T2458" t="s">
        <v>8308</v>
      </c>
    </row>
    <row r="2459" spans="1:20" ht="42.8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9">
        <f t="shared" si="191"/>
        <v>42453.560833333337</v>
      </c>
      <c r="L2459">
        <v>1456237656</v>
      </c>
      <c r="M2459" s="9">
        <f t="shared" si="192"/>
        <v>42423.602500000001</v>
      </c>
      <c r="N2459" s="13">
        <f t="shared" si="193"/>
        <v>30</v>
      </c>
      <c r="O2459" t="b">
        <v>0</v>
      </c>
      <c r="P2459">
        <v>124</v>
      </c>
      <c r="Q2459" s="8">
        <f t="shared" si="194"/>
        <v>189.76</v>
      </c>
      <c r="R2459" t="b">
        <v>1</v>
      </c>
      <c r="S2459" t="s">
        <v>8292</v>
      </c>
      <c r="T2459" t="s">
        <v>8308</v>
      </c>
    </row>
    <row r="2460" spans="1:20" ht="57.1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9">
        <f t="shared" si="191"/>
        <v>42530.791666666672</v>
      </c>
      <c r="L2460">
        <v>1462481718</v>
      </c>
      <c r="M2460" s="9">
        <f t="shared" si="192"/>
        <v>42495.871736111112</v>
      </c>
      <c r="N2460" s="13">
        <f t="shared" si="193"/>
        <v>35</v>
      </c>
      <c r="O2460" t="b">
        <v>0</v>
      </c>
      <c r="P2460">
        <v>80</v>
      </c>
      <c r="Q2460" s="8">
        <f t="shared" si="194"/>
        <v>68.86</v>
      </c>
      <c r="R2460" t="b">
        <v>1</v>
      </c>
      <c r="S2460" t="s">
        <v>8292</v>
      </c>
      <c r="T2460" t="s">
        <v>8308</v>
      </c>
    </row>
    <row r="2461" spans="1:20" ht="57.1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9">
        <f t="shared" si="191"/>
        <v>42452.595891203702</v>
      </c>
      <c r="L2461">
        <v>1454858285</v>
      </c>
      <c r="M2461" s="9">
        <f t="shared" si="192"/>
        <v>42407.637557870374</v>
      </c>
      <c r="N2461" s="13">
        <f t="shared" si="193"/>
        <v>45</v>
      </c>
      <c r="O2461" t="b">
        <v>0</v>
      </c>
      <c r="P2461">
        <v>282</v>
      </c>
      <c r="Q2461" s="8">
        <f t="shared" si="194"/>
        <v>108.78</v>
      </c>
      <c r="R2461" t="b">
        <v>1</v>
      </c>
      <c r="S2461" t="s">
        <v>8292</v>
      </c>
      <c r="T2461" t="s">
        <v>8308</v>
      </c>
    </row>
    <row r="2462" spans="1:20" ht="42.8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9">
        <f t="shared" si="191"/>
        <v>42738.178472222222</v>
      </c>
      <c r="L2462">
        <v>1480480167</v>
      </c>
      <c r="M2462" s="9">
        <f t="shared" si="192"/>
        <v>42704.187118055561</v>
      </c>
      <c r="N2462" s="13">
        <f t="shared" si="193"/>
        <v>34</v>
      </c>
      <c r="O2462" t="b">
        <v>0</v>
      </c>
      <c r="P2462">
        <v>68</v>
      </c>
      <c r="Q2462" s="8">
        <f t="shared" si="194"/>
        <v>125.99</v>
      </c>
      <c r="R2462" t="b">
        <v>1</v>
      </c>
      <c r="S2462" t="s">
        <v>8292</v>
      </c>
      <c r="T2462" t="s">
        <v>8308</v>
      </c>
    </row>
    <row r="2463" spans="1:20" ht="42.8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9">
        <f t="shared" si="191"/>
        <v>40817.125</v>
      </c>
      <c r="L2463">
        <v>1314577097</v>
      </c>
      <c r="M2463" s="9">
        <f t="shared" si="192"/>
        <v>40784.012696759259</v>
      </c>
      <c r="N2463" s="13">
        <f t="shared" si="193"/>
        <v>33</v>
      </c>
      <c r="O2463" t="b">
        <v>0</v>
      </c>
      <c r="P2463">
        <v>86</v>
      </c>
      <c r="Q2463" s="8">
        <f t="shared" si="194"/>
        <v>90.52</v>
      </c>
      <c r="R2463" t="b">
        <v>1</v>
      </c>
      <c r="S2463" t="s">
        <v>8281</v>
      </c>
      <c r="T2463" t="s">
        <v>8285</v>
      </c>
    </row>
    <row r="2464" spans="1:20" ht="42.8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9">
        <f t="shared" si="191"/>
        <v>41109.186296296299</v>
      </c>
      <c r="L2464">
        <v>1340944096</v>
      </c>
      <c r="M2464" s="9">
        <f t="shared" si="192"/>
        <v>41089.186296296299</v>
      </c>
      <c r="N2464" s="13">
        <f t="shared" si="193"/>
        <v>20</v>
      </c>
      <c r="O2464" t="b">
        <v>0</v>
      </c>
      <c r="P2464">
        <v>115</v>
      </c>
      <c r="Q2464" s="8">
        <f t="shared" si="194"/>
        <v>28.88</v>
      </c>
      <c r="R2464" t="b">
        <v>1</v>
      </c>
      <c r="S2464" t="s">
        <v>8281</v>
      </c>
      <c r="T2464" t="s">
        <v>8285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9">
        <f t="shared" si="191"/>
        <v>41380.791666666664</v>
      </c>
      <c r="L2465">
        <v>1362710425</v>
      </c>
      <c r="M2465" s="9">
        <f t="shared" si="192"/>
        <v>41341.111400462964</v>
      </c>
      <c r="N2465" s="13">
        <f t="shared" si="193"/>
        <v>40</v>
      </c>
      <c r="O2465" t="b">
        <v>0</v>
      </c>
      <c r="P2465">
        <v>75</v>
      </c>
      <c r="Q2465" s="8">
        <f t="shared" si="194"/>
        <v>31</v>
      </c>
      <c r="R2465" t="b">
        <v>1</v>
      </c>
      <c r="S2465" t="s">
        <v>8281</v>
      </c>
      <c r="T2465" t="s">
        <v>8285</v>
      </c>
    </row>
    <row r="2466" spans="1:20" ht="42.8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9">
        <f t="shared" si="191"/>
        <v>42277.811805555553</v>
      </c>
      <c r="L2466">
        <v>1441143397</v>
      </c>
      <c r="M2466" s="9">
        <f t="shared" si="192"/>
        <v>42248.90042824074</v>
      </c>
      <c r="N2466" s="13">
        <f t="shared" si="193"/>
        <v>29</v>
      </c>
      <c r="O2466" t="b">
        <v>0</v>
      </c>
      <c r="P2466">
        <v>43</v>
      </c>
      <c r="Q2466" s="8">
        <f t="shared" si="194"/>
        <v>51.67</v>
      </c>
      <c r="R2466" t="b">
        <v>1</v>
      </c>
      <c r="S2466" t="s">
        <v>8281</v>
      </c>
      <c r="T2466" t="s">
        <v>8285</v>
      </c>
    </row>
    <row r="2467" spans="1:20" ht="42.8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9">
        <f t="shared" si="191"/>
        <v>41175.719305555554</v>
      </c>
      <c r="L2467">
        <v>1345828548</v>
      </c>
      <c r="M2467" s="9">
        <f t="shared" si="192"/>
        <v>41145.719305555554</v>
      </c>
      <c r="N2467" s="13">
        <f t="shared" si="193"/>
        <v>30</v>
      </c>
      <c r="O2467" t="b">
        <v>0</v>
      </c>
      <c r="P2467">
        <v>48</v>
      </c>
      <c r="Q2467" s="8">
        <f t="shared" si="194"/>
        <v>26.27</v>
      </c>
      <c r="R2467" t="b">
        <v>1</v>
      </c>
      <c r="S2467" t="s">
        <v>8281</v>
      </c>
      <c r="T2467" t="s">
        <v>8285</v>
      </c>
    </row>
    <row r="2468" spans="1:20" ht="42.8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9">
        <f t="shared" si="191"/>
        <v>41403.102465277778</v>
      </c>
      <c r="L2468">
        <v>1365474453</v>
      </c>
      <c r="M2468" s="9">
        <f t="shared" si="192"/>
        <v>41373.102465277778</v>
      </c>
      <c r="N2468" s="13">
        <f t="shared" si="193"/>
        <v>30</v>
      </c>
      <c r="O2468" t="b">
        <v>0</v>
      </c>
      <c r="P2468">
        <v>52</v>
      </c>
      <c r="Q2468" s="8">
        <f t="shared" si="194"/>
        <v>48.08</v>
      </c>
      <c r="R2468" t="b">
        <v>1</v>
      </c>
      <c r="S2468" t="s">
        <v>8281</v>
      </c>
      <c r="T2468" t="s">
        <v>8285</v>
      </c>
    </row>
    <row r="2469" spans="1:20" ht="42.8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9">
        <f t="shared" si="191"/>
        <v>41039.708333333336</v>
      </c>
      <c r="L2469">
        <v>1335473931</v>
      </c>
      <c r="M2469" s="9">
        <f t="shared" si="192"/>
        <v>41025.874201388891</v>
      </c>
      <c r="N2469" s="13">
        <f t="shared" si="193"/>
        <v>14</v>
      </c>
      <c r="O2469" t="b">
        <v>0</v>
      </c>
      <c r="P2469">
        <v>43</v>
      </c>
      <c r="Q2469" s="8">
        <f t="shared" si="194"/>
        <v>27.56</v>
      </c>
      <c r="R2469" t="b">
        <v>1</v>
      </c>
      <c r="S2469" t="s">
        <v>8281</v>
      </c>
      <c r="T2469" t="s">
        <v>8285</v>
      </c>
    </row>
    <row r="2470" spans="1:20" ht="42.8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9">
        <f t="shared" si="191"/>
        <v>41210.208333333336</v>
      </c>
      <c r="L2470">
        <v>1348285321</v>
      </c>
      <c r="M2470" s="9">
        <f t="shared" si="192"/>
        <v>41174.154178240737</v>
      </c>
      <c r="N2470" s="13">
        <f t="shared" si="193"/>
        <v>36</v>
      </c>
      <c r="O2470" t="b">
        <v>0</v>
      </c>
      <c r="P2470">
        <v>58</v>
      </c>
      <c r="Q2470" s="8">
        <f t="shared" si="194"/>
        <v>36.97</v>
      </c>
      <c r="R2470" t="b">
        <v>1</v>
      </c>
      <c r="S2470" t="s">
        <v>8281</v>
      </c>
      <c r="T2470" t="s">
        <v>8285</v>
      </c>
    </row>
    <row r="2471" spans="1:20" ht="42.8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9">
        <f t="shared" si="191"/>
        <v>40582.429733796293</v>
      </c>
      <c r="L2471">
        <v>1295000329</v>
      </c>
      <c r="M2471" s="9">
        <f t="shared" si="192"/>
        <v>40557.429733796293</v>
      </c>
      <c r="N2471" s="13">
        <f t="shared" si="193"/>
        <v>25</v>
      </c>
      <c r="O2471" t="b">
        <v>0</v>
      </c>
      <c r="P2471">
        <v>47</v>
      </c>
      <c r="Q2471" s="8">
        <f t="shared" si="194"/>
        <v>29.02</v>
      </c>
      <c r="R2471" t="b">
        <v>1</v>
      </c>
      <c r="S2471" t="s">
        <v>8281</v>
      </c>
      <c r="T2471" t="s">
        <v>8285</v>
      </c>
    </row>
    <row r="2472" spans="1:20" ht="42.8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9">
        <f t="shared" si="191"/>
        <v>41053.07471064815</v>
      </c>
      <c r="L2472">
        <v>1335232055</v>
      </c>
      <c r="M2472" s="9">
        <f t="shared" si="192"/>
        <v>41023.07471064815</v>
      </c>
      <c r="N2472" s="13">
        <f t="shared" si="193"/>
        <v>30</v>
      </c>
      <c r="O2472" t="b">
        <v>0</v>
      </c>
      <c r="P2472">
        <v>36</v>
      </c>
      <c r="Q2472" s="8">
        <f t="shared" si="194"/>
        <v>28.66</v>
      </c>
      <c r="R2472" t="b">
        <v>1</v>
      </c>
      <c r="S2472" t="s">
        <v>8281</v>
      </c>
      <c r="T2472" t="s">
        <v>8285</v>
      </c>
    </row>
    <row r="2473" spans="1:20" ht="57.1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9">
        <f t="shared" si="191"/>
        <v>40933.992962962962</v>
      </c>
      <c r="L2473">
        <v>1324079392</v>
      </c>
      <c r="M2473" s="9">
        <f t="shared" si="192"/>
        <v>40893.992962962962</v>
      </c>
      <c r="N2473" s="13">
        <f t="shared" si="193"/>
        <v>40</v>
      </c>
      <c r="O2473" t="b">
        <v>0</v>
      </c>
      <c r="P2473">
        <v>17</v>
      </c>
      <c r="Q2473" s="8">
        <f t="shared" si="194"/>
        <v>37.65</v>
      </c>
      <c r="R2473" t="b">
        <v>1</v>
      </c>
      <c r="S2473" t="s">
        <v>8281</v>
      </c>
      <c r="T2473" t="s">
        <v>8285</v>
      </c>
    </row>
    <row r="2474" spans="1:20" ht="57.1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9">
        <f t="shared" si="191"/>
        <v>40425.043749999997</v>
      </c>
      <c r="L2474">
        <v>1277433980</v>
      </c>
      <c r="M2474" s="9">
        <f t="shared" si="192"/>
        <v>40354.11550925926</v>
      </c>
      <c r="N2474" s="13">
        <f t="shared" si="193"/>
        <v>71</v>
      </c>
      <c r="O2474" t="b">
        <v>0</v>
      </c>
      <c r="P2474">
        <v>104</v>
      </c>
      <c r="Q2474" s="8">
        <f t="shared" si="194"/>
        <v>97.9</v>
      </c>
      <c r="R2474" t="b">
        <v>1</v>
      </c>
      <c r="S2474" t="s">
        <v>8281</v>
      </c>
      <c r="T2474" t="s">
        <v>8285</v>
      </c>
    </row>
    <row r="2475" spans="1:20" ht="42.8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9">
        <f t="shared" si="191"/>
        <v>41223.790150462963</v>
      </c>
      <c r="L2475">
        <v>1349978269</v>
      </c>
      <c r="M2475" s="9">
        <f t="shared" si="192"/>
        <v>41193.748483796298</v>
      </c>
      <c r="N2475" s="13">
        <f t="shared" si="193"/>
        <v>30</v>
      </c>
      <c r="O2475" t="b">
        <v>0</v>
      </c>
      <c r="P2475">
        <v>47</v>
      </c>
      <c r="Q2475" s="8">
        <f t="shared" si="194"/>
        <v>42.55</v>
      </c>
      <c r="R2475" t="b">
        <v>1</v>
      </c>
      <c r="S2475" t="s">
        <v>8281</v>
      </c>
      <c r="T2475" t="s">
        <v>8285</v>
      </c>
    </row>
    <row r="2476" spans="1:20" ht="57.1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9">
        <f t="shared" si="191"/>
        <v>40462.011296296296</v>
      </c>
      <c r="L2476">
        <v>1282868176</v>
      </c>
      <c r="M2476" s="9">
        <f t="shared" si="192"/>
        <v>40417.011296296296</v>
      </c>
      <c r="N2476" s="13">
        <f t="shared" si="193"/>
        <v>45</v>
      </c>
      <c r="O2476" t="b">
        <v>0</v>
      </c>
      <c r="P2476">
        <v>38</v>
      </c>
      <c r="Q2476" s="8">
        <f t="shared" si="194"/>
        <v>131.58000000000001</v>
      </c>
      <c r="R2476" t="b">
        <v>1</v>
      </c>
      <c r="S2476" t="s">
        <v>8281</v>
      </c>
      <c r="T2476" t="s">
        <v>8285</v>
      </c>
    </row>
    <row r="2477" spans="1:20" ht="28.55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9">
        <f t="shared" si="191"/>
        <v>40369.916666666664</v>
      </c>
      <c r="L2477">
        <v>1273647255</v>
      </c>
      <c r="M2477" s="9">
        <f t="shared" si="192"/>
        <v>40310.287673611114</v>
      </c>
      <c r="N2477" s="13">
        <f t="shared" si="193"/>
        <v>60</v>
      </c>
      <c r="O2477" t="b">
        <v>0</v>
      </c>
      <c r="P2477">
        <v>81</v>
      </c>
      <c r="Q2477" s="8">
        <f t="shared" si="194"/>
        <v>32.32</v>
      </c>
      <c r="R2477" t="b">
        <v>1</v>
      </c>
      <c r="S2477" t="s">
        <v>8281</v>
      </c>
      <c r="T2477" t="s">
        <v>8285</v>
      </c>
    </row>
    <row r="2478" spans="1:20" ht="42.8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9">
        <f t="shared" si="191"/>
        <v>41946.370023148149</v>
      </c>
      <c r="L2478">
        <v>1412149970</v>
      </c>
      <c r="M2478" s="9">
        <f t="shared" si="192"/>
        <v>41913.328356481477</v>
      </c>
      <c r="N2478" s="13">
        <f t="shared" si="193"/>
        <v>33</v>
      </c>
      <c r="O2478" t="b">
        <v>0</v>
      </c>
      <c r="P2478">
        <v>55</v>
      </c>
      <c r="Q2478" s="8">
        <f t="shared" si="194"/>
        <v>61.1</v>
      </c>
      <c r="R2478" t="b">
        <v>1</v>
      </c>
      <c r="S2478" t="s">
        <v>8281</v>
      </c>
      <c r="T2478" t="s">
        <v>8285</v>
      </c>
    </row>
    <row r="2479" spans="1:20" ht="28.55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9">
        <f t="shared" si="191"/>
        <v>41133.691493055558</v>
      </c>
      <c r="L2479">
        <v>1340901345</v>
      </c>
      <c r="M2479" s="9">
        <f t="shared" si="192"/>
        <v>41088.691493055558</v>
      </c>
      <c r="N2479" s="13">
        <f t="shared" si="193"/>
        <v>45</v>
      </c>
      <c r="O2479" t="b">
        <v>0</v>
      </c>
      <c r="P2479">
        <v>41</v>
      </c>
      <c r="Q2479" s="8">
        <f t="shared" si="194"/>
        <v>31.34</v>
      </c>
      <c r="R2479" t="b">
        <v>1</v>
      </c>
      <c r="S2479" t="s">
        <v>8281</v>
      </c>
      <c r="T2479" t="s">
        <v>8285</v>
      </c>
    </row>
    <row r="2480" spans="1:20" ht="42.8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9">
        <f t="shared" si="191"/>
        <v>41287.950381944444</v>
      </c>
      <c r="L2480">
        <v>1355525313</v>
      </c>
      <c r="M2480" s="9">
        <f t="shared" si="192"/>
        <v>41257.950381944444</v>
      </c>
      <c r="N2480" s="13">
        <f t="shared" si="193"/>
        <v>30</v>
      </c>
      <c r="O2480" t="b">
        <v>0</v>
      </c>
      <c r="P2480">
        <v>79</v>
      </c>
      <c r="Q2480" s="8">
        <f t="shared" si="194"/>
        <v>129.11000000000001</v>
      </c>
      <c r="R2480" t="b">
        <v>1</v>
      </c>
      <c r="S2480" t="s">
        <v>8281</v>
      </c>
      <c r="T2480" t="s">
        <v>8285</v>
      </c>
    </row>
    <row r="2481" spans="1:20" ht="28.5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9">
        <f t="shared" si="191"/>
        <v>41118.083333333336</v>
      </c>
      <c r="L2481">
        <v>1342545994</v>
      </c>
      <c r="M2481" s="9">
        <f t="shared" si="192"/>
        <v>41107.726782407408</v>
      </c>
      <c r="N2481" s="13">
        <f t="shared" si="193"/>
        <v>10</v>
      </c>
      <c r="O2481" t="b">
        <v>0</v>
      </c>
      <c r="P2481">
        <v>16</v>
      </c>
      <c r="Q2481" s="8">
        <f t="shared" si="194"/>
        <v>25.02</v>
      </c>
      <c r="R2481" t="b">
        <v>1</v>
      </c>
      <c r="S2481" t="s">
        <v>8281</v>
      </c>
      <c r="T2481" t="s">
        <v>8285</v>
      </c>
    </row>
    <row r="2482" spans="1:20" ht="42.8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9">
        <f t="shared" si="191"/>
        <v>42287.936157407406</v>
      </c>
      <c r="L2482">
        <v>1439332084</v>
      </c>
      <c r="M2482" s="9">
        <f t="shared" si="192"/>
        <v>42227.936157407406</v>
      </c>
      <c r="N2482" s="13">
        <f t="shared" si="193"/>
        <v>60</v>
      </c>
      <c r="O2482" t="b">
        <v>0</v>
      </c>
      <c r="P2482">
        <v>8</v>
      </c>
      <c r="Q2482" s="8">
        <f t="shared" si="194"/>
        <v>250</v>
      </c>
      <c r="R2482" t="b">
        <v>1</v>
      </c>
      <c r="S2482" t="s">
        <v>8281</v>
      </c>
      <c r="T2482" t="s">
        <v>8285</v>
      </c>
    </row>
    <row r="2483" spans="1:20" ht="42.8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9">
        <f t="shared" si="191"/>
        <v>41029.645925925928</v>
      </c>
      <c r="L2483">
        <v>1333207808</v>
      </c>
      <c r="M2483" s="9">
        <f t="shared" si="192"/>
        <v>40999.645925925928</v>
      </c>
      <c r="N2483" s="13">
        <f t="shared" si="193"/>
        <v>30</v>
      </c>
      <c r="O2483" t="b">
        <v>0</v>
      </c>
      <c r="P2483">
        <v>95</v>
      </c>
      <c r="Q2483" s="8">
        <f t="shared" si="194"/>
        <v>47.54</v>
      </c>
      <c r="R2483" t="b">
        <v>1</v>
      </c>
      <c r="S2483" t="s">
        <v>8281</v>
      </c>
      <c r="T2483" t="s">
        <v>8285</v>
      </c>
    </row>
    <row r="2484" spans="1:20" ht="42.8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9">
        <f t="shared" si="191"/>
        <v>40756.782210648147</v>
      </c>
      <c r="L2484">
        <v>1308336383</v>
      </c>
      <c r="M2484" s="9">
        <f t="shared" si="192"/>
        <v>40711.782210648147</v>
      </c>
      <c r="N2484" s="13">
        <f t="shared" si="193"/>
        <v>45</v>
      </c>
      <c r="O2484" t="b">
        <v>0</v>
      </c>
      <c r="P2484">
        <v>25</v>
      </c>
      <c r="Q2484" s="8">
        <f t="shared" si="194"/>
        <v>40.04</v>
      </c>
      <c r="R2484" t="b">
        <v>1</v>
      </c>
      <c r="S2484" t="s">
        <v>8281</v>
      </c>
      <c r="T2484" t="s">
        <v>8285</v>
      </c>
    </row>
    <row r="2485" spans="1:20" ht="42.8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9">
        <f t="shared" si="191"/>
        <v>41030.708368055559</v>
      </c>
      <c r="L2485">
        <v>1330711203</v>
      </c>
      <c r="M2485" s="9">
        <f t="shared" si="192"/>
        <v>40970.750034722223</v>
      </c>
      <c r="N2485" s="13">
        <f t="shared" si="193"/>
        <v>60</v>
      </c>
      <c r="O2485" t="b">
        <v>0</v>
      </c>
      <c r="P2485">
        <v>19</v>
      </c>
      <c r="Q2485" s="8">
        <f t="shared" si="194"/>
        <v>65.84</v>
      </c>
      <c r="R2485" t="b">
        <v>1</v>
      </c>
      <c r="S2485" t="s">
        <v>8281</v>
      </c>
      <c r="T2485" t="s">
        <v>8285</v>
      </c>
    </row>
    <row r="2486" spans="1:20" ht="57.1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9">
        <f t="shared" si="191"/>
        <v>40801.916701388887</v>
      </c>
      <c r="L2486">
        <v>1313532003</v>
      </c>
      <c r="M2486" s="9">
        <f t="shared" si="192"/>
        <v>40771.916701388887</v>
      </c>
      <c r="N2486" s="13">
        <f t="shared" si="193"/>
        <v>30</v>
      </c>
      <c r="O2486" t="b">
        <v>0</v>
      </c>
      <c r="P2486">
        <v>90</v>
      </c>
      <c r="Q2486" s="8">
        <f t="shared" si="194"/>
        <v>46.4</v>
      </c>
      <c r="R2486" t="b">
        <v>1</v>
      </c>
      <c r="S2486" t="s">
        <v>8281</v>
      </c>
      <c r="T2486" t="s">
        <v>8285</v>
      </c>
    </row>
    <row r="2487" spans="1:20" ht="42.8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9">
        <f t="shared" si="191"/>
        <v>40828.998599537037</v>
      </c>
      <c r="L2487">
        <v>1315439879</v>
      </c>
      <c r="M2487" s="9">
        <f t="shared" si="192"/>
        <v>40793.998599537037</v>
      </c>
      <c r="N2487" s="13">
        <f t="shared" si="193"/>
        <v>35</v>
      </c>
      <c r="O2487" t="b">
        <v>0</v>
      </c>
      <c r="P2487">
        <v>41</v>
      </c>
      <c r="Q2487" s="8">
        <f t="shared" si="194"/>
        <v>50.37</v>
      </c>
      <c r="R2487" t="b">
        <v>1</v>
      </c>
      <c r="S2487" t="s">
        <v>8281</v>
      </c>
      <c r="T2487" t="s">
        <v>8285</v>
      </c>
    </row>
    <row r="2488" spans="1:20" ht="42.8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9">
        <f t="shared" si="191"/>
        <v>41021.708055555559</v>
      </c>
      <c r="L2488">
        <v>1332521976</v>
      </c>
      <c r="M2488" s="9">
        <f t="shared" si="192"/>
        <v>40991.708055555559</v>
      </c>
      <c r="N2488" s="13">
        <f t="shared" si="193"/>
        <v>30</v>
      </c>
      <c r="O2488" t="b">
        <v>0</v>
      </c>
      <c r="P2488">
        <v>30</v>
      </c>
      <c r="Q2488" s="8">
        <f t="shared" si="194"/>
        <v>26.57</v>
      </c>
      <c r="R2488" t="b">
        <v>1</v>
      </c>
      <c r="S2488" t="s">
        <v>8281</v>
      </c>
      <c r="T2488" t="s">
        <v>8285</v>
      </c>
    </row>
    <row r="2489" spans="1:20" ht="42.8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9">
        <f t="shared" si="191"/>
        <v>41056.083298611113</v>
      </c>
      <c r="L2489">
        <v>1335491997</v>
      </c>
      <c r="M2489" s="9">
        <f t="shared" si="192"/>
        <v>41026.083298611113</v>
      </c>
      <c r="N2489" s="13">
        <f t="shared" si="193"/>
        <v>30</v>
      </c>
      <c r="O2489" t="b">
        <v>0</v>
      </c>
      <c r="P2489">
        <v>38</v>
      </c>
      <c r="Q2489" s="8">
        <f t="shared" si="194"/>
        <v>39.49</v>
      </c>
      <c r="R2489" t="b">
        <v>1</v>
      </c>
      <c r="S2489" t="s">
        <v>8281</v>
      </c>
      <c r="T2489" t="s">
        <v>8285</v>
      </c>
    </row>
    <row r="2490" spans="1:20" ht="57.1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9">
        <f t="shared" si="191"/>
        <v>40863.674861111111</v>
      </c>
      <c r="L2490">
        <v>1318864308</v>
      </c>
      <c r="M2490" s="9">
        <f t="shared" si="192"/>
        <v>40833.633194444446</v>
      </c>
      <c r="N2490" s="13">
        <f t="shared" si="193"/>
        <v>30</v>
      </c>
      <c r="O2490" t="b">
        <v>0</v>
      </c>
      <c r="P2490">
        <v>65</v>
      </c>
      <c r="Q2490" s="8">
        <f t="shared" si="194"/>
        <v>49.25</v>
      </c>
      <c r="R2490" t="b">
        <v>1</v>
      </c>
      <c r="S2490" t="s">
        <v>8281</v>
      </c>
      <c r="T2490" t="s">
        <v>8285</v>
      </c>
    </row>
    <row r="2491" spans="1:20" ht="42.8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9">
        <f t="shared" si="191"/>
        <v>41403.690266203703</v>
      </c>
      <c r="L2491">
        <v>1365525239</v>
      </c>
      <c r="M2491" s="9">
        <f t="shared" si="192"/>
        <v>41373.690266203703</v>
      </c>
      <c r="N2491" s="13">
        <f t="shared" si="193"/>
        <v>30</v>
      </c>
      <c r="O2491" t="b">
        <v>0</v>
      </c>
      <c r="P2491">
        <v>75</v>
      </c>
      <c r="Q2491" s="8">
        <f t="shared" si="194"/>
        <v>62.38</v>
      </c>
      <c r="R2491" t="b">
        <v>1</v>
      </c>
      <c r="S2491" t="s">
        <v>8281</v>
      </c>
      <c r="T2491" t="s">
        <v>8285</v>
      </c>
    </row>
    <row r="2492" spans="1:20" ht="42.8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9">
        <f t="shared" si="191"/>
        <v>41083.227731481478</v>
      </c>
      <c r="L2492">
        <v>1335245276</v>
      </c>
      <c r="M2492" s="9">
        <f t="shared" si="192"/>
        <v>41023.227731481478</v>
      </c>
      <c r="N2492" s="13">
        <f t="shared" si="193"/>
        <v>60</v>
      </c>
      <c r="O2492" t="b">
        <v>0</v>
      </c>
      <c r="P2492">
        <v>16</v>
      </c>
      <c r="Q2492" s="8">
        <f t="shared" si="194"/>
        <v>37.94</v>
      </c>
      <c r="R2492" t="b">
        <v>1</v>
      </c>
      <c r="S2492" t="s">
        <v>8281</v>
      </c>
      <c r="T2492" t="s">
        <v>8285</v>
      </c>
    </row>
    <row r="2493" spans="1:20" ht="42.8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9">
        <f t="shared" si="191"/>
        <v>40559.07708333333</v>
      </c>
      <c r="L2493">
        <v>1293739714</v>
      </c>
      <c r="M2493" s="9">
        <f t="shared" si="192"/>
        <v>40542.839282407411</v>
      </c>
      <c r="N2493" s="13">
        <f t="shared" si="193"/>
        <v>16</v>
      </c>
      <c r="O2493" t="b">
        <v>0</v>
      </c>
      <c r="P2493">
        <v>10</v>
      </c>
      <c r="Q2493" s="8">
        <f t="shared" si="194"/>
        <v>51.6</v>
      </c>
      <c r="R2493" t="b">
        <v>1</v>
      </c>
      <c r="S2493" t="s">
        <v>8281</v>
      </c>
      <c r="T2493" t="s">
        <v>8285</v>
      </c>
    </row>
    <row r="2494" spans="1:20" ht="28.55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9">
        <f t="shared" si="191"/>
        <v>41076.415972222225</v>
      </c>
      <c r="L2494">
        <v>1335397188</v>
      </c>
      <c r="M2494" s="9">
        <f t="shared" si="192"/>
        <v>41024.985972222225</v>
      </c>
      <c r="N2494" s="13">
        <f t="shared" si="193"/>
        <v>51</v>
      </c>
      <c r="O2494" t="b">
        <v>0</v>
      </c>
      <c r="P2494">
        <v>27</v>
      </c>
      <c r="Q2494" s="8">
        <f t="shared" si="194"/>
        <v>27.78</v>
      </c>
      <c r="R2494" t="b">
        <v>1</v>
      </c>
      <c r="S2494" t="s">
        <v>8281</v>
      </c>
      <c r="T2494" t="s">
        <v>8285</v>
      </c>
    </row>
    <row r="2495" spans="1:20" ht="42.8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9">
        <f t="shared" si="191"/>
        <v>41393.168287037035</v>
      </c>
      <c r="L2495">
        <v>1363320140</v>
      </c>
      <c r="M2495" s="9">
        <f t="shared" si="192"/>
        <v>41348.168287037035</v>
      </c>
      <c r="N2495" s="13">
        <f t="shared" si="193"/>
        <v>45</v>
      </c>
      <c r="O2495" t="b">
        <v>0</v>
      </c>
      <c r="P2495">
        <v>259</v>
      </c>
      <c r="Q2495" s="8">
        <f t="shared" si="194"/>
        <v>99.38</v>
      </c>
      <c r="R2495" t="b">
        <v>1</v>
      </c>
      <c r="S2495" t="s">
        <v>8281</v>
      </c>
      <c r="T2495" t="s">
        <v>8285</v>
      </c>
    </row>
    <row r="2496" spans="1:20" ht="42.8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9">
        <f t="shared" si="191"/>
        <v>41052.645185185182</v>
      </c>
      <c r="L2496">
        <v>1335194944</v>
      </c>
      <c r="M2496" s="9">
        <f t="shared" si="192"/>
        <v>41022.645185185182</v>
      </c>
      <c r="N2496" s="13">
        <f t="shared" si="193"/>
        <v>30</v>
      </c>
      <c r="O2496" t="b">
        <v>0</v>
      </c>
      <c r="P2496">
        <v>39</v>
      </c>
      <c r="Q2496" s="8">
        <f t="shared" si="194"/>
        <v>38.85</v>
      </c>
      <c r="R2496" t="b">
        <v>1</v>
      </c>
      <c r="S2496" t="s">
        <v>8281</v>
      </c>
      <c r="T2496" t="s">
        <v>8285</v>
      </c>
    </row>
    <row r="2497" spans="1:20" ht="42.8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9">
        <f t="shared" si="191"/>
        <v>41066.946469907409</v>
      </c>
      <c r="L2497">
        <v>1336430575</v>
      </c>
      <c r="M2497" s="9">
        <f t="shared" si="192"/>
        <v>41036.946469907409</v>
      </c>
      <c r="N2497" s="13">
        <f t="shared" si="193"/>
        <v>30</v>
      </c>
      <c r="O2497" t="b">
        <v>0</v>
      </c>
      <c r="P2497">
        <v>42</v>
      </c>
      <c r="Q2497" s="8">
        <f t="shared" si="194"/>
        <v>45.55</v>
      </c>
      <c r="R2497" t="b">
        <v>1</v>
      </c>
      <c r="S2497" t="s">
        <v>8281</v>
      </c>
      <c r="T2497" t="s">
        <v>8285</v>
      </c>
    </row>
    <row r="2498" spans="1:20" ht="28.55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>
        <f t="shared" ref="F2498:F2561" si="195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9">
        <f t="shared" si="191"/>
        <v>41362.954768518517</v>
      </c>
      <c r="L2498">
        <v>1361577292</v>
      </c>
      <c r="M2498" s="9">
        <f t="shared" si="192"/>
        <v>41327.996435185189</v>
      </c>
      <c r="N2498" s="13">
        <f t="shared" si="193"/>
        <v>35</v>
      </c>
      <c r="O2498" t="b">
        <v>0</v>
      </c>
      <c r="P2498">
        <v>10</v>
      </c>
      <c r="Q2498" s="8">
        <f t="shared" si="194"/>
        <v>600</v>
      </c>
      <c r="R2498" t="b">
        <v>1</v>
      </c>
      <c r="S2498" t="s">
        <v>8281</v>
      </c>
      <c r="T2498" t="s">
        <v>8285</v>
      </c>
    </row>
    <row r="2499" spans="1:20" ht="42.8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>
        <f t="shared" si="195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9">
        <f t="shared" ref="K2499:K2562" si="196">(((J2499/60)/60)/24)+DATE(1970,1,1)</f>
        <v>40760.878912037035</v>
      </c>
      <c r="L2499">
        <v>1309986338</v>
      </c>
      <c r="M2499" s="9">
        <f t="shared" ref="M2499:M2562" si="197">(((L2499/60)/60)/24)+DATE(1970,1,1)</f>
        <v>40730.878912037035</v>
      </c>
      <c r="N2499" s="13">
        <f t="shared" ref="N2499:N2562" si="198">ROUND(K2499-M2499,0)</f>
        <v>30</v>
      </c>
      <c r="O2499" t="b">
        <v>0</v>
      </c>
      <c r="P2499">
        <v>56</v>
      </c>
      <c r="Q2499" s="8">
        <f t="shared" ref="Q2499:Q2562" si="199">IFERROR(ROUND(E2499/P2499,2),0)</f>
        <v>80.55</v>
      </c>
      <c r="R2499" t="b">
        <v>1</v>
      </c>
      <c r="S2499" t="s">
        <v>8281</v>
      </c>
      <c r="T2499" t="s">
        <v>8285</v>
      </c>
    </row>
    <row r="2500" spans="1:20" ht="42.8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9">
        <f t="shared" si="196"/>
        <v>42031.967442129629</v>
      </c>
      <c r="L2500">
        <v>1421190787</v>
      </c>
      <c r="M2500" s="9">
        <f t="shared" si="197"/>
        <v>42017.967442129629</v>
      </c>
      <c r="N2500" s="13">
        <f t="shared" si="198"/>
        <v>14</v>
      </c>
      <c r="O2500" t="b">
        <v>0</v>
      </c>
      <c r="P2500">
        <v>20</v>
      </c>
      <c r="Q2500" s="8">
        <f t="shared" si="199"/>
        <v>52.8</v>
      </c>
      <c r="R2500" t="b">
        <v>1</v>
      </c>
      <c r="S2500" t="s">
        <v>8281</v>
      </c>
      <c r="T2500" t="s">
        <v>8285</v>
      </c>
    </row>
    <row r="2501" spans="1:20" ht="42.8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9">
        <f t="shared" si="196"/>
        <v>41274.75</v>
      </c>
      <c r="L2501">
        <v>1352820837</v>
      </c>
      <c r="M2501" s="9">
        <f t="shared" si="197"/>
        <v>41226.648576388885</v>
      </c>
      <c r="N2501" s="13">
        <f t="shared" si="198"/>
        <v>48</v>
      </c>
      <c r="O2501" t="b">
        <v>0</v>
      </c>
      <c r="P2501">
        <v>170</v>
      </c>
      <c r="Q2501" s="8">
        <f t="shared" si="199"/>
        <v>47.68</v>
      </c>
      <c r="R2501" t="b">
        <v>1</v>
      </c>
      <c r="S2501" t="s">
        <v>8281</v>
      </c>
      <c r="T2501" t="s">
        <v>8285</v>
      </c>
    </row>
    <row r="2502" spans="1:20" ht="42.8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9">
        <f t="shared" si="196"/>
        <v>41083.772858796299</v>
      </c>
      <c r="L2502">
        <v>1337884375</v>
      </c>
      <c r="M2502" s="9">
        <f t="shared" si="197"/>
        <v>41053.772858796299</v>
      </c>
      <c r="N2502" s="13">
        <f t="shared" si="198"/>
        <v>30</v>
      </c>
      <c r="O2502" t="b">
        <v>0</v>
      </c>
      <c r="P2502">
        <v>29</v>
      </c>
      <c r="Q2502" s="8">
        <f t="shared" si="199"/>
        <v>23.45</v>
      </c>
      <c r="R2502" t="b">
        <v>1</v>
      </c>
      <c r="S2502" t="s">
        <v>8281</v>
      </c>
      <c r="T2502" t="s">
        <v>8285</v>
      </c>
    </row>
    <row r="2503" spans="1:20" ht="42.8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9">
        <f t="shared" si="196"/>
        <v>42274.776666666665</v>
      </c>
      <c r="L2503">
        <v>1440787104</v>
      </c>
      <c r="M2503" s="9">
        <f t="shared" si="197"/>
        <v>42244.776666666665</v>
      </c>
      <c r="N2503" s="13">
        <f t="shared" si="198"/>
        <v>30</v>
      </c>
      <c r="O2503" t="b">
        <v>0</v>
      </c>
      <c r="P2503">
        <v>7</v>
      </c>
      <c r="Q2503" s="8">
        <f t="shared" si="199"/>
        <v>40.14</v>
      </c>
      <c r="R2503" t="b">
        <v>0</v>
      </c>
      <c r="S2503" t="s">
        <v>8292</v>
      </c>
      <c r="T2503" t="s">
        <v>8309</v>
      </c>
    </row>
    <row r="2504" spans="1:20" ht="57.1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9">
        <f t="shared" si="196"/>
        <v>41903.825439814813</v>
      </c>
      <c r="L2504">
        <v>1407440918</v>
      </c>
      <c r="M2504" s="9">
        <f t="shared" si="197"/>
        <v>41858.825439814813</v>
      </c>
      <c r="N2504" s="13">
        <f t="shared" si="198"/>
        <v>45</v>
      </c>
      <c r="O2504" t="b">
        <v>0</v>
      </c>
      <c r="P2504">
        <v>5</v>
      </c>
      <c r="Q2504" s="8">
        <f t="shared" si="199"/>
        <v>17.2</v>
      </c>
      <c r="R2504" t="b">
        <v>0</v>
      </c>
      <c r="S2504" t="s">
        <v>8292</v>
      </c>
      <c r="T2504" t="s">
        <v>8309</v>
      </c>
    </row>
    <row r="2505" spans="1:20" ht="42.8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9">
        <f t="shared" si="196"/>
        <v>42528.879166666666</v>
      </c>
      <c r="L2505">
        <v>1462743308</v>
      </c>
      <c r="M2505" s="9">
        <f t="shared" si="197"/>
        <v>42498.899398148147</v>
      </c>
      <c r="N2505" s="13">
        <f t="shared" si="198"/>
        <v>30</v>
      </c>
      <c r="O2505" t="b">
        <v>0</v>
      </c>
      <c r="P2505">
        <v>0</v>
      </c>
      <c r="Q2505" s="8">
        <f t="shared" si="199"/>
        <v>0</v>
      </c>
      <c r="R2505" t="b">
        <v>0</v>
      </c>
      <c r="S2505" t="s">
        <v>8292</v>
      </c>
      <c r="T2505" t="s">
        <v>8309</v>
      </c>
    </row>
    <row r="2506" spans="1:20" ht="28.5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9">
        <f t="shared" si="196"/>
        <v>41958.057106481487</v>
      </c>
      <c r="L2506">
        <v>1413418934</v>
      </c>
      <c r="M2506" s="9">
        <f t="shared" si="197"/>
        <v>41928.015439814815</v>
      </c>
      <c r="N2506" s="13">
        <f t="shared" si="198"/>
        <v>30</v>
      </c>
      <c r="O2506" t="b">
        <v>0</v>
      </c>
      <c r="P2506">
        <v>0</v>
      </c>
      <c r="Q2506" s="8">
        <f t="shared" si="199"/>
        <v>0</v>
      </c>
      <c r="R2506" t="b">
        <v>0</v>
      </c>
      <c r="S2506" t="s">
        <v>8292</v>
      </c>
      <c r="T2506" t="s">
        <v>8309</v>
      </c>
    </row>
    <row r="2507" spans="1:20" ht="57.1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9">
        <f t="shared" si="196"/>
        <v>42077.014074074075</v>
      </c>
      <c r="L2507">
        <v>1423704016</v>
      </c>
      <c r="M2507" s="9">
        <f t="shared" si="197"/>
        <v>42047.05574074074</v>
      </c>
      <c r="N2507" s="13">
        <f t="shared" si="198"/>
        <v>30</v>
      </c>
      <c r="O2507" t="b">
        <v>0</v>
      </c>
      <c r="P2507">
        <v>0</v>
      </c>
      <c r="Q2507" s="8">
        <f t="shared" si="199"/>
        <v>0</v>
      </c>
      <c r="R2507" t="b">
        <v>0</v>
      </c>
      <c r="S2507" t="s">
        <v>8292</v>
      </c>
      <c r="T2507" t="s">
        <v>8309</v>
      </c>
    </row>
    <row r="2508" spans="1:20" ht="42.8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9">
        <f t="shared" si="196"/>
        <v>42280.875</v>
      </c>
      <c r="L2508">
        <v>1441955269</v>
      </c>
      <c r="M2508" s="9">
        <f t="shared" si="197"/>
        <v>42258.297094907408</v>
      </c>
      <c r="N2508" s="13">
        <f t="shared" si="198"/>
        <v>23</v>
      </c>
      <c r="O2508" t="b">
        <v>0</v>
      </c>
      <c r="P2508">
        <v>2</v>
      </c>
      <c r="Q2508" s="8">
        <f t="shared" si="199"/>
        <v>15</v>
      </c>
      <c r="R2508" t="b">
        <v>0</v>
      </c>
      <c r="S2508" t="s">
        <v>8292</v>
      </c>
      <c r="T2508" t="s">
        <v>8309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9">
        <f t="shared" si="196"/>
        <v>42135.072962962964</v>
      </c>
      <c r="L2509">
        <v>1428716704</v>
      </c>
      <c r="M2509" s="9">
        <f t="shared" si="197"/>
        <v>42105.072962962964</v>
      </c>
      <c r="N2509" s="13">
        <f t="shared" si="198"/>
        <v>30</v>
      </c>
      <c r="O2509" t="b">
        <v>0</v>
      </c>
      <c r="P2509">
        <v>0</v>
      </c>
      <c r="Q2509" s="8">
        <f t="shared" si="199"/>
        <v>0</v>
      </c>
      <c r="R2509" t="b">
        <v>0</v>
      </c>
      <c r="S2509" t="s">
        <v>8292</v>
      </c>
      <c r="T2509" t="s">
        <v>8309</v>
      </c>
    </row>
    <row r="2510" spans="1:20" ht="42.8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9">
        <f t="shared" si="196"/>
        <v>41865.951782407406</v>
      </c>
      <c r="L2510">
        <v>1405464634</v>
      </c>
      <c r="M2510" s="9">
        <f t="shared" si="197"/>
        <v>41835.951782407406</v>
      </c>
      <c r="N2510" s="13">
        <f t="shared" si="198"/>
        <v>30</v>
      </c>
      <c r="O2510" t="b">
        <v>0</v>
      </c>
      <c r="P2510">
        <v>0</v>
      </c>
      <c r="Q2510" s="8">
        <f t="shared" si="199"/>
        <v>0</v>
      </c>
      <c r="R2510" t="b">
        <v>0</v>
      </c>
      <c r="S2510" t="s">
        <v>8292</v>
      </c>
      <c r="T2510" t="s">
        <v>8309</v>
      </c>
    </row>
    <row r="2511" spans="1:20" ht="42.8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9">
        <f t="shared" si="196"/>
        <v>42114.767928240741</v>
      </c>
      <c r="L2511">
        <v>1424719549</v>
      </c>
      <c r="M2511" s="9">
        <f t="shared" si="197"/>
        <v>42058.809594907405</v>
      </c>
      <c r="N2511" s="13">
        <f t="shared" si="198"/>
        <v>56</v>
      </c>
      <c r="O2511" t="b">
        <v>0</v>
      </c>
      <c r="P2511">
        <v>28</v>
      </c>
      <c r="Q2511" s="8">
        <f t="shared" si="199"/>
        <v>35.71</v>
      </c>
      <c r="R2511" t="b">
        <v>0</v>
      </c>
      <c r="S2511" t="s">
        <v>8292</v>
      </c>
      <c r="T2511" t="s">
        <v>8309</v>
      </c>
    </row>
    <row r="2512" spans="1:20" ht="42.8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9">
        <f t="shared" si="196"/>
        <v>42138.997361111105</v>
      </c>
      <c r="L2512">
        <v>1426463772</v>
      </c>
      <c r="M2512" s="9">
        <f t="shared" si="197"/>
        <v>42078.997361111105</v>
      </c>
      <c r="N2512" s="13">
        <f t="shared" si="198"/>
        <v>60</v>
      </c>
      <c r="O2512" t="b">
        <v>0</v>
      </c>
      <c r="P2512">
        <v>2</v>
      </c>
      <c r="Q2512" s="8">
        <f t="shared" si="199"/>
        <v>37.5</v>
      </c>
      <c r="R2512" t="b">
        <v>0</v>
      </c>
      <c r="S2512" t="s">
        <v>8292</v>
      </c>
      <c r="T2512" t="s">
        <v>8309</v>
      </c>
    </row>
    <row r="2513" spans="1:20" ht="42.8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9">
        <f t="shared" si="196"/>
        <v>42401.446909722217</v>
      </c>
      <c r="L2513">
        <v>1451731413</v>
      </c>
      <c r="M2513" s="9">
        <f t="shared" si="197"/>
        <v>42371.446909722217</v>
      </c>
      <c r="N2513" s="13">
        <f t="shared" si="198"/>
        <v>30</v>
      </c>
      <c r="O2513" t="b">
        <v>0</v>
      </c>
      <c r="P2513">
        <v>0</v>
      </c>
      <c r="Q2513" s="8">
        <f t="shared" si="199"/>
        <v>0</v>
      </c>
      <c r="R2513" t="b">
        <v>0</v>
      </c>
      <c r="S2513" t="s">
        <v>8292</v>
      </c>
      <c r="T2513" t="s">
        <v>8309</v>
      </c>
    </row>
    <row r="2514" spans="1:20" ht="42.8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9">
        <f t="shared" si="196"/>
        <v>41986.876863425925</v>
      </c>
      <c r="L2514">
        <v>1417208561</v>
      </c>
      <c r="M2514" s="9">
        <f t="shared" si="197"/>
        <v>41971.876863425925</v>
      </c>
      <c r="N2514" s="13">
        <f t="shared" si="198"/>
        <v>15</v>
      </c>
      <c r="O2514" t="b">
        <v>0</v>
      </c>
      <c r="P2514">
        <v>0</v>
      </c>
      <c r="Q2514" s="8">
        <f t="shared" si="199"/>
        <v>0</v>
      </c>
      <c r="R2514" t="b">
        <v>0</v>
      </c>
      <c r="S2514" t="s">
        <v>8292</v>
      </c>
      <c r="T2514" t="s">
        <v>8309</v>
      </c>
    </row>
    <row r="2515" spans="1:20" ht="57.1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9">
        <f t="shared" si="196"/>
        <v>42792.00681712963</v>
      </c>
      <c r="L2515">
        <v>1482883789</v>
      </c>
      <c r="M2515" s="9">
        <f t="shared" si="197"/>
        <v>42732.00681712963</v>
      </c>
      <c r="N2515" s="13">
        <f t="shared" si="198"/>
        <v>60</v>
      </c>
      <c r="O2515" t="b">
        <v>0</v>
      </c>
      <c r="P2515">
        <v>0</v>
      </c>
      <c r="Q2515" s="8">
        <f t="shared" si="199"/>
        <v>0</v>
      </c>
      <c r="R2515" t="b">
        <v>0</v>
      </c>
      <c r="S2515" t="s">
        <v>8292</v>
      </c>
      <c r="T2515" t="s">
        <v>8309</v>
      </c>
    </row>
    <row r="2516" spans="1:20" ht="42.8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9">
        <f t="shared" si="196"/>
        <v>41871.389780092592</v>
      </c>
      <c r="L2516">
        <v>1407057677</v>
      </c>
      <c r="M2516" s="9">
        <f t="shared" si="197"/>
        <v>41854.389780092592</v>
      </c>
      <c r="N2516" s="13">
        <f t="shared" si="198"/>
        <v>17</v>
      </c>
      <c r="O2516" t="b">
        <v>0</v>
      </c>
      <c r="P2516">
        <v>4</v>
      </c>
      <c r="Q2516" s="8">
        <f t="shared" si="199"/>
        <v>52.5</v>
      </c>
      <c r="R2516" t="b">
        <v>0</v>
      </c>
      <c r="S2516" t="s">
        <v>8292</v>
      </c>
      <c r="T2516" t="s">
        <v>8309</v>
      </c>
    </row>
    <row r="2517" spans="1:20" ht="42.8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9">
        <f t="shared" si="196"/>
        <v>42057.839733796296</v>
      </c>
      <c r="L2517">
        <v>1422043753</v>
      </c>
      <c r="M2517" s="9">
        <f t="shared" si="197"/>
        <v>42027.839733796296</v>
      </c>
      <c r="N2517" s="13">
        <f t="shared" si="198"/>
        <v>30</v>
      </c>
      <c r="O2517" t="b">
        <v>0</v>
      </c>
      <c r="P2517">
        <v>12</v>
      </c>
      <c r="Q2517" s="8">
        <f t="shared" si="199"/>
        <v>77.5</v>
      </c>
      <c r="R2517" t="b">
        <v>0</v>
      </c>
      <c r="S2517" t="s">
        <v>8292</v>
      </c>
      <c r="T2517" t="s">
        <v>8309</v>
      </c>
    </row>
    <row r="2518" spans="1:20" ht="42.8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9">
        <f t="shared" si="196"/>
        <v>41972.6950462963</v>
      </c>
      <c r="L2518">
        <v>1414683652</v>
      </c>
      <c r="M2518" s="9">
        <f t="shared" si="197"/>
        <v>41942.653379629628</v>
      </c>
      <c r="N2518" s="13">
        <f t="shared" si="198"/>
        <v>30</v>
      </c>
      <c r="O2518" t="b">
        <v>0</v>
      </c>
      <c r="P2518">
        <v>0</v>
      </c>
      <c r="Q2518" s="8">
        <f t="shared" si="199"/>
        <v>0</v>
      </c>
      <c r="R2518" t="b">
        <v>0</v>
      </c>
      <c r="S2518" t="s">
        <v>8292</v>
      </c>
      <c r="T2518" t="s">
        <v>8309</v>
      </c>
    </row>
    <row r="2519" spans="1:20" ht="42.8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9">
        <f t="shared" si="196"/>
        <v>42082.760763888888</v>
      </c>
      <c r="L2519">
        <v>1424200530</v>
      </c>
      <c r="M2519" s="9">
        <f t="shared" si="197"/>
        <v>42052.802430555559</v>
      </c>
      <c r="N2519" s="13">
        <f t="shared" si="198"/>
        <v>30</v>
      </c>
      <c r="O2519" t="b">
        <v>0</v>
      </c>
      <c r="P2519">
        <v>33</v>
      </c>
      <c r="Q2519" s="8">
        <f t="shared" si="199"/>
        <v>53.55</v>
      </c>
      <c r="R2519" t="b">
        <v>0</v>
      </c>
      <c r="S2519" t="s">
        <v>8292</v>
      </c>
      <c r="T2519" t="s">
        <v>8309</v>
      </c>
    </row>
    <row r="2520" spans="1:20" ht="42.8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9">
        <f t="shared" si="196"/>
        <v>41956.722546296296</v>
      </c>
      <c r="L2520">
        <v>1413303628</v>
      </c>
      <c r="M2520" s="9">
        <f t="shared" si="197"/>
        <v>41926.680879629632</v>
      </c>
      <c r="N2520" s="13">
        <f t="shared" si="198"/>
        <v>30</v>
      </c>
      <c r="O2520" t="b">
        <v>0</v>
      </c>
      <c r="P2520">
        <v>0</v>
      </c>
      <c r="Q2520" s="8">
        <f t="shared" si="199"/>
        <v>0</v>
      </c>
      <c r="R2520" t="b">
        <v>0</v>
      </c>
      <c r="S2520" t="s">
        <v>8292</v>
      </c>
      <c r="T2520" t="s">
        <v>8309</v>
      </c>
    </row>
    <row r="2521" spans="1:20" ht="28.5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9">
        <f t="shared" si="196"/>
        <v>41839.155138888891</v>
      </c>
      <c r="L2521">
        <v>1403149404</v>
      </c>
      <c r="M2521" s="9">
        <f t="shared" si="197"/>
        <v>41809.155138888891</v>
      </c>
      <c r="N2521" s="13">
        <f t="shared" si="198"/>
        <v>30</v>
      </c>
      <c r="O2521" t="b">
        <v>0</v>
      </c>
      <c r="P2521">
        <v>4</v>
      </c>
      <c r="Q2521" s="8">
        <f t="shared" si="199"/>
        <v>16.25</v>
      </c>
      <c r="R2521" t="b">
        <v>0</v>
      </c>
      <c r="S2521" t="s">
        <v>8292</v>
      </c>
      <c r="T2521" t="s">
        <v>8309</v>
      </c>
    </row>
    <row r="2522" spans="1:20" ht="42.8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9">
        <f t="shared" si="196"/>
        <v>42658.806249999994</v>
      </c>
      <c r="L2522">
        <v>1472567085</v>
      </c>
      <c r="M2522" s="9">
        <f t="shared" si="197"/>
        <v>42612.600520833337</v>
      </c>
      <c r="N2522" s="13">
        <f t="shared" si="198"/>
        <v>46</v>
      </c>
      <c r="O2522" t="b">
        <v>0</v>
      </c>
      <c r="P2522">
        <v>0</v>
      </c>
      <c r="Q2522" s="8">
        <f t="shared" si="199"/>
        <v>0</v>
      </c>
      <c r="R2522" t="b">
        <v>0</v>
      </c>
      <c r="S2522" t="s">
        <v>8292</v>
      </c>
      <c r="T2522" t="s">
        <v>8309</v>
      </c>
    </row>
    <row r="2523" spans="1:20" ht="57.1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9">
        <f t="shared" si="196"/>
        <v>42290.967835648145</v>
      </c>
      <c r="L2523">
        <v>1442963621</v>
      </c>
      <c r="M2523" s="9">
        <f t="shared" si="197"/>
        <v>42269.967835648145</v>
      </c>
      <c r="N2523" s="13">
        <f t="shared" si="198"/>
        <v>21</v>
      </c>
      <c r="O2523" t="b">
        <v>0</v>
      </c>
      <c r="P2523">
        <v>132</v>
      </c>
      <c r="Q2523" s="8">
        <f t="shared" si="199"/>
        <v>103.68</v>
      </c>
      <c r="R2523" t="b">
        <v>1</v>
      </c>
      <c r="S2523" t="s">
        <v>8281</v>
      </c>
      <c r="T2523" t="s">
        <v>8310</v>
      </c>
    </row>
    <row r="2524" spans="1:20" ht="42.8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9">
        <f t="shared" si="196"/>
        <v>42482.619444444441</v>
      </c>
      <c r="L2524">
        <v>1459431960</v>
      </c>
      <c r="M2524" s="9">
        <f t="shared" si="197"/>
        <v>42460.573611111111</v>
      </c>
      <c r="N2524" s="13">
        <f t="shared" si="198"/>
        <v>22</v>
      </c>
      <c r="O2524" t="b">
        <v>0</v>
      </c>
      <c r="P2524">
        <v>27</v>
      </c>
      <c r="Q2524" s="8">
        <f t="shared" si="199"/>
        <v>185.19</v>
      </c>
      <c r="R2524" t="b">
        <v>1</v>
      </c>
      <c r="S2524" t="s">
        <v>8281</v>
      </c>
      <c r="T2524" t="s">
        <v>8310</v>
      </c>
    </row>
    <row r="2525" spans="1:20" ht="42.8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9">
        <f t="shared" si="196"/>
        <v>41961.017268518524</v>
      </c>
      <c r="L2525">
        <v>1413674692</v>
      </c>
      <c r="M2525" s="9">
        <f t="shared" si="197"/>
        <v>41930.975601851853</v>
      </c>
      <c r="N2525" s="13">
        <f t="shared" si="198"/>
        <v>30</v>
      </c>
      <c r="O2525" t="b">
        <v>0</v>
      </c>
      <c r="P2525">
        <v>26</v>
      </c>
      <c r="Q2525" s="8">
        <f t="shared" si="199"/>
        <v>54.15</v>
      </c>
      <c r="R2525" t="b">
        <v>1</v>
      </c>
      <c r="S2525" t="s">
        <v>8281</v>
      </c>
      <c r="T2525" t="s">
        <v>8310</v>
      </c>
    </row>
    <row r="2526" spans="1:20" ht="28.5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9">
        <f t="shared" si="196"/>
        <v>41994.1875</v>
      </c>
      <c r="L2526">
        <v>1416338557</v>
      </c>
      <c r="M2526" s="9">
        <f t="shared" si="197"/>
        <v>41961.807372685187</v>
      </c>
      <c r="N2526" s="13">
        <f t="shared" si="198"/>
        <v>32</v>
      </c>
      <c r="O2526" t="b">
        <v>0</v>
      </c>
      <c r="P2526">
        <v>43</v>
      </c>
      <c r="Q2526" s="8">
        <f t="shared" si="199"/>
        <v>177.21</v>
      </c>
      <c r="R2526" t="b">
        <v>1</v>
      </c>
      <c r="S2526" t="s">
        <v>8281</v>
      </c>
      <c r="T2526" t="s">
        <v>8310</v>
      </c>
    </row>
    <row r="2527" spans="1:20" ht="42.8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9">
        <f t="shared" si="196"/>
        <v>41088.844571759262</v>
      </c>
      <c r="L2527">
        <v>1338322571</v>
      </c>
      <c r="M2527" s="9">
        <f t="shared" si="197"/>
        <v>41058.844571759262</v>
      </c>
      <c r="N2527" s="13">
        <f t="shared" si="198"/>
        <v>30</v>
      </c>
      <c r="O2527" t="b">
        <v>0</v>
      </c>
      <c r="P2527">
        <v>80</v>
      </c>
      <c r="Q2527" s="8">
        <f t="shared" si="199"/>
        <v>100.33</v>
      </c>
      <c r="R2527" t="b">
        <v>1</v>
      </c>
      <c r="S2527" t="s">
        <v>8281</v>
      </c>
      <c r="T2527" t="s">
        <v>8310</v>
      </c>
    </row>
    <row r="2528" spans="1:20" ht="42.8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9">
        <f t="shared" si="196"/>
        <v>41981.207638888889</v>
      </c>
      <c r="L2528">
        <v>1415585474</v>
      </c>
      <c r="M2528" s="9">
        <f t="shared" si="197"/>
        <v>41953.091134259259</v>
      </c>
      <c r="N2528" s="13">
        <f t="shared" si="198"/>
        <v>28</v>
      </c>
      <c r="O2528" t="b">
        <v>0</v>
      </c>
      <c r="P2528">
        <v>33</v>
      </c>
      <c r="Q2528" s="8">
        <f t="shared" si="199"/>
        <v>136.91</v>
      </c>
      <c r="R2528" t="b">
        <v>1</v>
      </c>
      <c r="S2528" t="s">
        <v>8281</v>
      </c>
      <c r="T2528" t="s">
        <v>8310</v>
      </c>
    </row>
    <row r="2529" spans="1:20" ht="42.8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9">
        <f t="shared" si="196"/>
        <v>41565.165972222225</v>
      </c>
      <c r="L2529">
        <v>1380477691</v>
      </c>
      <c r="M2529" s="9">
        <f t="shared" si="197"/>
        <v>41546.75105324074</v>
      </c>
      <c r="N2529" s="13">
        <f t="shared" si="198"/>
        <v>18</v>
      </c>
      <c r="O2529" t="b">
        <v>0</v>
      </c>
      <c r="P2529">
        <v>71</v>
      </c>
      <c r="Q2529" s="8">
        <f t="shared" si="199"/>
        <v>57.54</v>
      </c>
      <c r="R2529" t="b">
        <v>1</v>
      </c>
      <c r="S2529" t="s">
        <v>8281</v>
      </c>
      <c r="T2529" t="s">
        <v>8310</v>
      </c>
    </row>
    <row r="2530" spans="1:20" ht="42.8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9">
        <f t="shared" si="196"/>
        <v>42236.458333333328</v>
      </c>
      <c r="L2530">
        <v>1438459303</v>
      </c>
      <c r="M2530" s="9">
        <f t="shared" si="197"/>
        <v>42217.834525462968</v>
      </c>
      <c r="N2530" s="13">
        <f t="shared" si="198"/>
        <v>19</v>
      </c>
      <c r="O2530" t="b">
        <v>0</v>
      </c>
      <c r="P2530">
        <v>81</v>
      </c>
      <c r="Q2530" s="8">
        <f t="shared" si="199"/>
        <v>52.96</v>
      </c>
      <c r="R2530" t="b">
        <v>1</v>
      </c>
      <c r="S2530" t="s">
        <v>8281</v>
      </c>
      <c r="T2530" t="s">
        <v>8310</v>
      </c>
    </row>
    <row r="2531" spans="1:20" ht="28.55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9">
        <f t="shared" si="196"/>
        <v>40993.0390625</v>
      </c>
      <c r="L2531">
        <v>1328752575</v>
      </c>
      <c r="M2531" s="9">
        <f t="shared" si="197"/>
        <v>40948.080729166664</v>
      </c>
      <c r="N2531" s="13">
        <f t="shared" si="198"/>
        <v>45</v>
      </c>
      <c r="O2531" t="b">
        <v>0</v>
      </c>
      <c r="P2531">
        <v>76</v>
      </c>
      <c r="Q2531" s="8">
        <f t="shared" si="199"/>
        <v>82.33</v>
      </c>
      <c r="R2531" t="b">
        <v>1</v>
      </c>
      <c r="S2531" t="s">
        <v>8281</v>
      </c>
      <c r="T2531" t="s">
        <v>8310</v>
      </c>
    </row>
    <row r="2532" spans="1:20" ht="42.8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9">
        <f t="shared" si="196"/>
        <v>42114.201388888891</v>
      </c>
      <c r="L2532">
        <v>1426711505</v>
      </c>
      <c r="M2532" s="9">
        <f t="shared" si="197"/>
        <v>42081.864641203705</v>
      </c>
      <c r="N2532" s="13">
        <f t="shared" si="198"/>
        <v>32</v>
      </c>
      <c r="O2532" t="b">
        <v>0</v>
      </c>
      <c r="P2532">
        <v>48</v>
      </c>
      <c r="Q2532" s="8">
        <f t="shared" si="199"/>
        <v>135.41999999999999</v>
      </c>
      <c r="R2532" t="b">
        <v>1</v>
      </c>
      <c r="S2532" t="s">
        <v>8281</v>
      </c>
      <c r="T2532" t="s">
        <v>8310</v>
      </c>
    </row>
    <row r="2533" spans="1:20" ht="42.8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9">
        <f t="shared" si="196"/>
        <v>42231.165972222225</v>
      </c>
      <c r="L2533">
        <v>1437668354</v>
      </c>
      <c r="M2533" s="9">
        <f t="shared" si="197"/>
        <v>42208.680023148147</v>
      </c>
      <c r="N2533" s="13">
        <f t="shared" si="198"/>
        <v>22</v>
      </c>
      <c r="O2533" t="b">
        <v>0</v>
      </c>
      <c r="P2533">
        <v>61</v>
      </c>
      <c r="Q2533" s="8">
        <f t="shared" si="199"/>
        <v>74.069999999999993</v>
      </c>
      <c r="R2533" t="b">
        <v>1</v>
      </c>
      <c r="S2533" t="s">
        <v>8281</v>
      </c>
      <c r="T2533" t="s">
        <v>8310</v>
      </c>
    </row>
    <row r="2534" spans="1:20" ht="42.8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9">
        <f t="shared" si="196"/>
        <v>41137.849143518521</v>
      </c>
      <c r="L2534">
        <v>1342556566</v>
      </c>
      <c r="M2534" s="9">
        <f t="shared" si="197"/>
        <v>41107.849143518521</v>
      </c>
      <c r="N2534" s="13">
        <f t="shared" si="198"/>
        <v>30</v>
      </c>
      <c r="O2534" t="b">
        <v>0</v>
      </c>
      <c r="P2534">
        <v>60</v>
      </c>
      <c r="Q2534" s="8">
        <f t="shared" si="199"/>
        <v>84.08</v>
      </c>
      <c r="R2534" t="b">
        <v>1</v>
      </c>
      <c r="S2534" t="s">
        <v>8281</v>
      </c>
      <c r="T2534" t="s">
        <v>8310</v>
      </c>
    </row>
    <row r="2535" spans="1:20" ht="42.8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9">
        <f t="shared" si="196"/>
        <v>41334.750787037039</v>
      </c>
      <c r="L2535">
        <v>1359568911</v>
      </c>
      <c r="M2535" s="9">
        <f t="shared" si="197"/>
        <v>41304.751284722224</v>
      </c>
      <c r="N2535" s="13">
        <f t="shared" si="198"/>
        <v>30</v>
      </c>
      <c r="O2535" t="b">
        <v>0</v>
      </c>
      <c r="P2535">
        <v>136</v>
      </c>
      <c r="Q2535" s="8">
        <f t="shared" si="199"/>
        <v>61.03</v>
      </c>
      <c r="R2535" t="b">
        <v>1</v>
      </c>
      <c r="S2535" t="s">
        <v>8281</v>
      </c>
      <c r="T2535" t="s">
        <v>8310</v>
      </c>
    </row>
    <row r="2536" spans="1:20" ht="57.1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9">
        <f t="shared" si="196"/>
        <v>40179.25</v>
      </c>
      <c r="L2536">
        <v>1257871712</v>
      </c>
      <c r="M2536" s="9">
        <f t="shared" si="197"/>
        <v>40127.700370370374</v>
      </c>
      <c r="N2536" s="13">
        <f t="shared" si="198"/>
        <v>52</v>
      </c>
      <c r="O2536" t="b">
        <v>0</v>
      </c>
      <c r="P2536">
        <v>14</v>
      </c>
      <c r="Q2536" s="8">
        <f t="shared" si="199"/>
        <v>150</v>
      </c>
      <c r="R2536" t="b">
        <v>1</v>
      </c>
      <c r="S2536" t="s">
        <v>8281</v>
      </c>
      <c r="T2536" t="s">
        <v>8310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9">
        <f t="shared" si="196"/>
        <v>41974.832696759258</v>
      </c>
      <c r="L2537">
        <v>1414781945</v>
      </c>
      <c r="M2537" s="9">
        <f t="shared" si="197"/>
        <v>41943.791030092594</v>
      </c>
      <c r="N2537" s="13">
        <f t="shared" si="198"/>
        <v>31</v>
      </c>
      <c r="O2537" t="b">
        <v>0</v>
      </c>
      <c r="P2537">
        <v>78</v>
      </c>
      <c r="Q2537" s="8">
        <f t="shared" si="199"/>
        <v>266.08999999999997</v>
      </c>
      <c r="R2537" t="b">
        <v>1</v>
      </c>
      <c r="S2537" t="s">
        <v>8281</v>
      </c>
      <c r="T2537" t="s">
        <v>8310</v>
      </c>
    </row>
    <row r="2538" spans="1:20" ht="42.8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9">
        <f t="shared" si="196"/>
        <v>41485.106087962966</v>
      </c>
      <c r="L2538">
        <v>1373337166</v>
      </c>
      <c r="M2538" s="9">
        <f t="shared" si="197"/>
        <v>41464.106087962966</v>
      </c>
      <c r="N2538" s="13">
        <f t="shared" si="198"/>
        <v>21</v>
      </c>
      <c r="O2538" t="b">
        <v>0</v>
      </c>
      <c r="P2538">
        <v>4</v>
      </c>
      <c r="Q2538" s="8">
        <f t="shared" si="199"/>
        <v>7.25</v>
      </c>
      <c r="R2538" t="b">
        <v>1</v>
      </c>
      <c r="S2538" t="s">
        <v>8281</v>
      </c>
      <c r="T2538" t="s">
        <v>8310</v>
      </c>
    </row>
    <row r="2539" spans="1:20" ht="42.8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9">
        <f t="shared" si="196"/>
        <v>40756.648784722223</v>
      </c>
      <c r="L2539">
        <v>1307028855</v>
      </c>
      <c r="M2539" s="9">
        <f t="shared" si="197"/>
        <v>40696.648784722223</v>
      </c>
      <c r="N2539" s="13">
        <f t="shared" si="198"/>
        <v>60</v>
      </c>
      <c r="O2539" t="b">
        <v>0</v>
      </c>
      <c r="P2539">
        <v>11</v>
      </c>
      <c r="Q2539" s="8">
        <f t="shared" si="199"/>
        <v>100</v>
      </c>
      <c r="R2539" t="b">
        <v>1</v>
      </c>
      <c r="S2539" t="s">
        <v>8281</v>
      </c>
      <c r="T2539" t="s">
        <v>8310</v>
      </c>
    </row>
    <row r="2540" spans="1:20" ht="28.5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9">
        <f t="shared" si="196"/>
        <v>41329.207638888889</v>
      </c>
      <c r="L2540">
        <v>1359029661</v>
      </c>
      <c r="M2540" s="9">
        <f t="shared" si="197"/>
        <v>41298.509965277779</v>
      </c>
      <c r="N2540" s="13">
        <f t="shared" si="198"/>
        <v>31</v>
      </c>
      <c r="O2540" t="b">
        <v>0</v>
      </c>
      <c r="P2540">
        <v>185</v>
      </c>
      <c r="Q2540" s="8">
        <f t="shared" si="199"/>
        <v>109.96</v>
      </c>
      <c r="R2540" t="b">
        <v>1</v>
      </c>
      <c r="S2540" t="s">
        <v>8281</v>
      </c>
      <c r="T2540" t="s">
        <v>8310</v>
      </c>
    </row>
    <row r="2541" spans="1:20" ht="42.8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9">
        <f t="shared" si="196"/>
        <v>42037.902222222227</v>
      </c>
      <c r="L2541">
        <v>1417729152</v>
      </c>
      <c r="M2541" s="9">
        <f t="shared" si="197"/>
        <v>41977.902222222227</v>
      </c>
      <c r="N2541" s="13">
        <f t="shared" si="198"/>
        <v>60</v>
      </c>
      <c r="O2541" t="b">
        <v>0</v>
      </c>
      <c r="P2541">
        <v>59</v>
      </c>
      <c r="Q2541" s="8">
        <f t="shared" si="199"/>
        <v>169.92</v>
      </c>
      <c r="R2541" t="b">
        <v>1</v>
      </c>
      <c r="S2541" t="s">
        <v>8281</v>
      </c>
      <c r="T2541" t="s">
        <v>8310</v>
      </c>
    </row>
    <row r="2542" spans="1:20" ht="57.1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9">
        <f t="shared" si="196"/>
        <v>40845.675011574072</v>
      </c>
      <c r="L2542">
        <v>1314720721</v>
      </c>
      <c r="M2542" s="9">
        <f t="shared" si="197"/>
        <v>40785.675011574072</v>
      </c>
      <c r="N2542" s="13">
        <f t="shared" si="198"/>
        <v>60</v>
      </c>
      <c r="O2542" t="b">
        <v>0</v>
      </c>
      <c r="P2542">
        <v>27</v>
      </c>
      <c r="Q2542" s="8">
        <f t="shared" si="199"/>
        <v>95.74</v>
      </c>
      <c r="R2542" t="b">
        <v>1</v>
      </c>
      <c r="S2542" t="s">
        <v>8281</v>
      </c>
      <c r="T2542" t="s">
        <v>8310</v>
      </c>
    </row>
    <row r="2543" spans="1:20" ht="57.1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9">
        <f t="shared" si="196"/>
        <v>41543.449282407404</v>
      </c>
      <c r="L2543">
        <v>1375008418</v>
      </c>
      <c r="M2543" s="9">
        <f t="shared" si="197"/>
        <v>41483.449282407404</v>
      </c>
      <c r="N2543" s="13">
        <f t="shared" si="198"/>
        <v>60</v>
      </c>
      <c r="O2543" t="b">
        <v>0</v>
      </c>
      <c r="P2543">
        <v>63</v>
      </c>
      <c r="Q2543" s="8">
        <f t="shared" si="199"/>
        <v>59.46</v>
      </c>
      <c r="R2543" t="b">
        <v>1</v>
      </c>
      <c r="S2543" t="s">
        <v>8281</v>
      </c>
      <c r="T2543" t="s">
        <v>8310</v>
      </c>
    </row>
    <row r="2544" spans="1:20" ht="42.8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9">
        <f t="shared" si="196"/>
        <v>41548.165972222225</v>
      </c>
      <c r="L2544">
        <v>1377252857</v>
      </c>
      <c r="M2544" s="9">
        <f t="shared" si="197"/>
        <v>41509.426585648151</v>
      </c>
      <c r="N2544" s="13">
        <f t="shared" si="198"/>
        <v>39</v>
      </c>
      <c r="O2544" t="b">
        <v>0</v>
      </c>
      <c r="P2544">
        <v>13</v>
      </c>
      <c r="Q2544" s="8">
        <f t="shared" si="199"/>
        <v>55.77</v>
      </c>
      <c r="R2544" t="b">
        <v>1</v>
      </c>
      <c r="S2544" t="s">
        <v>8281</v>
      </c>
      <c r="T2544" t="s">
        <v>8310</v>
      </c>
    </row>
    <row r="2545" spans="1:20" ht="42.8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9">
        <f t="shared" si="196"/>
        <v>40545.125</v>
      </c>
      <c r="L2545">
        <v>1291257298</v>
      </c>
      <c r="M2545" s="9">
        <f t="shared" si="197"/>
        <v>40514.107615740737</v>
      </c>
      <c r="N2545" s="13">
        <f t="shared" si="198"/>
        <v>31</v>
      </c>
      <c r="O2545" t="b">
        <v>0</v>
      </c>
      <c r="P2545">
        <v>13</v>
      </c>
      <c r="Q2545" s="8">
        <f t="shared" si="199"/>
        <v>30.08</v>
      </c>
      <c r="R2545" t="b">
        <v>1</v>
      </c>
      <c r="S2545" t="s">
        <v>8281</v>
      </c>
      <c r="T2545" t="s">
        <v>8310</v>
      </c>
    </row>
    <row r="2546" spans="1:20" ht="42.8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9">
        <f t="shared" si="196"/>
        <v>41098.520474537036</v>
      </c>
      <c r="L2546">
        <v>1339158569</v>
      </c>
      <c r="M2546" s="9">
        <f t="shared" si="197"/>
        <v>41068.520474537036</v>
      </c>
      <c r="N2546" s="13">
        <f t="shared" si="198"/>
        <v>30</v>
      </c>
      <c r="O2546" t="b">
        <v>0</v>
      </c>
      <c r="P2546">
        <v>57</v>
      </c>
      <c r="Q2546" s="8">
        <f t="shared" si="199"/>
        <v>88.44</v>
      </c>
      <c r="R2546" t="b">
        <v>1</v>
      </c>
      <c r="S2546" t="s">
        <v>8281</v>
      </c>
      <c r="T2546" t="s">
        <v>8310</v>
      </c>
    </row>
    <row r="2547" spans="1:20" ht="42.8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9">
        <f t="shared" si="196"/>
        <v>42062.020833333328</v>
      </c>
      <c r="L2547">
        <v>1421983138</v>
      </c>
      <c r="M2547" s="9">
        <f t="shared" si="197"/>
        <v>42027.13817129629</v>
      </c>
      <c r="N2547" s="13">
        <f t="shared" si="198"/>
        <v>35</v>
      </c>
      <c r="O2547" t="b">
        <v>0</v>
      </c>
      <c r="P2547">
        <v>61</v>
      </c>
      <c r="Q2547" s="8">
        <f t="shared" si="199"/>
        <v>64.03</v>
      </c>
      <c r="R2547" t="b">
        <v>1</v>
      </c>
      <c r="S2547" t="s">
        <v>8281</v>
      </c>
      <c r="T2547" t="s">
        <v>8310</v>
      </c>
    </row>
    <row r="2548" spans="1:20" ht="42.8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9">
        <f t="shared" si="196"/>
        <v>41552.208333333336</v>
      </c>
      <c r="L2548">
        <v>1378586179</v>
      </c>
      <c r="M2548" s="9">
        <f t="shared" si="197"/>
        <v>41524.858553240738</v>
      </c>
      <c r="N2548" s="13">
        <f t="shared" si="198"/>
        <v>27</v>
      </c>
      <c r="O2548" t="b">
        <v>0</v>
      </c>
      <c r="P2548">
        <v>65</v>
      </c>
      <c r="Q2548" s="8">
        <f t="shared" si="199"/>
        <v>60.15</v>
      </c>
      <c r="R2548" t="b">
        <v>1</v>
      </c>
      <c r="S2548" t="s">
        <v>8281</v>
      </c>
      <c r="T2548" t="s">
        <v>8310</v>
      </c>
    </row>
    <row r="2549" spans="1:20" ht="42.8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9">
        <f t="shared" si="196"/>
        <v>41003.731516203705</v>
      </c>
      <c r="L2549">
        <v>1330972403</v>
      </c>
      <c r="M2549" s="9">
        <f t="shared" si="197"/>
        <v>40973.773182870369</v>
      </c>
      <c r="N2549" s="13">
        <f t="shared" si="198"/>
        <v>30</v>
      </c>
      <c r="O2549" t="b">
        <v>0</v>
      </c>
      <c r="P2549">
        <v>134</v>
      </c>
      <c r="Q2549" s="8">
        <f t="shared" si="199"/>
        <v>49.19</v>
      </c>
      <c r="R2549" t="b">
        <v>1</v>
      </c>
      <c r="S2549" t="s">
        <v>8281</v>
      </c>
      <c r="T2549" t="s">
        <v>8310</v>
      </c>
    </row>
    <row r="2550" spans="1:20" ht="42.8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9">
        <f t="shared" si="196"/>
        <v>42643.185416666667</v>
      </c>
      <c r="L2550">
        <v>1473087637</v>
      </c>
      <c r="M2550" s="9">
        <f t="shared" si="197"/>
        <v>42618.625428240746</v>
      </c>
      <c r="N2550" s="13">
        <f t="shared" si="198"/>
        <v>25</v>
      </c>
      <c r="O2550" t="b">
        <v>0</v>
      </c>
      <c r="P2550">
        <v>37</v>
      </c>
      <c r="Q2550" s="8">
        <f t="shared" si="199"/>
        <v>165.16</v>
      </c>
      <c r="R2550" t="b">
        <v>1</v>
      </c>
      <c r="S2550" t="s">
        <v>8281</v>
      </c>
      <c r="T2550" t="s">
        <v>8310</v>
      </c>
    </row>
    <row r="2551" spans="1:20" ht="42.8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9">
        <f t="shared" si="196"/>
        <v>41425.708333333336</v>
      </c>
      <c r="L2551">
        <v>1366999870</v>
      </c>
      <c r="M2551" s="9">
        <f t="shared" si="197"/>
        <v>41390.757754629631</v>
      </c>
      <c r="N2551" s="13">
        <f t="shared" si="198"/>
        <v>35</v>
      </c>
      <c r="O2551" t="b">
        <v>0</v>
      </c>
      <c r="P2551">
        <v>37</v>
      </c>
      <c r="Q2551" s="8">
        <f t="shared" si="199"/>
        <v>43.62</v>
      </c>
      <c r="R2551" t="b">
        <v>1</v>
      </c>
      <c r="S2551" t="s">
        <v>8281</v>
      </c>
      <c r="T2551" t="s">
        <v>8310</v>
      </c>
    </row>
    <row r="2552" spans="1:20" ht="57.1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9">
        <f t="shared" si="196"/>
        <v>42285.165972222225</v>
      </c>
      <c r="L2552">
        <v>1439392406</v>
      </c>
      <c r="M2552" s="9">
        <f t="shared" si="197"/>
        <v>42228.634328703702</v>
      </c>
      <c r="N2552" s="13">
        <f t="shared" si="198"/>
        <v>57</v>
      </c>
      <c r="O2552" t="b">
        <v>0</v>
      </c>
      <c r="P2552">
        <v>150</v>
      </c>
      <c r="Q2552" s="8">
        <f t="shared" si="199"/>
        <v>43.7</v>
      </c>
      <c r="R2552" t="b">
        <v>1</v>
      </c>
      <c r="S2552" t="s">
        <v>8281</v>
      </c>
      <c r="T2552" t="s">
        <v>8310</v>
      </c>
    </row>
    <row r="2553" spans="1:20" ht="42.8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9">
        <f t="shared" si="196"/>
        <v>40989.866666666669</v>
      </c>
      <c r="L2553">
        <v>1329890585</v>
      </c>
      <c r="M2553" s="9">
        <f t="shared" si="197"/>
        <v>40961.252141203702</v>
      </c>
      <c r="N2553" s="13">
        <f t="shared" si="198"/>
        <v>29</v>
      </c>
      <c r="O2553" t="b">
        <v>0</v>
      </c>
      <c r="P2553">
        <v>56</v>
      </c>
      <c r="Q2553" s="8">
        <f t="shared" si="199"/>
        <v>67.42</v>
      </c>
      <c r="R2553" t="b">
        <v>1</v>
      </c>
      <c r="S2553" t="s">
        <v>8281</v>
      </c>
      <c r="T2553" t="s">
        <v>8310</v>
      </c>
    </row>
    <row r="2554" spans="1:20" ht="42.8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9">
        <f t="shared" si="196"/>
        <v>42799.809965277775</v>
      </c>
      <c r="L2554">
        <v>1486149981</v>
      </c>
      <c r="M2554" s="9">
        <f t="shared" si="197"/>
        <v>42769.809965277775</v>
      </c>
      <c r="N2554" s="13">
        <f t="shared" si="198"/>
        <v>30</v>
      </c>
      <c r="O2554" t="b">
        <v>0</v>
      </c>
      <c r="P2554">
        <v>18</v>
      </c>
      <c r="Q2554" s="8">
        <f t="shared" si="199"/>
        <v>177.5</v>
      </c>
      <c r="R2554" t="b">
        <v>1</v>
      </c>
      <c r="S2554" t="s">
        <v>8281</v>
      </c>
      <c r="T2554" t="s">
        <v>8310</v>
      </c>
    </row>
    <row r="2555" spans="1:20" ht="42.8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9">
        <f t="shared" si="196"/>
        <v>41173.199155092596</v>
      </c>
      <c r="L2555">
        <v>1343018807</v>
      </c>
      <c r="M2555" s="9">
        <f t="shared" si="197"/>
        <v>41113.199155092596</v>
      </c>
      <c r="N2555" s="13">
        <f t="shared" si="198"/>
        <v>60</v>
      </c>
      <c r="O2555" t="b">
        <v>0</v>
      </c>
      <c r="P2555">
        <v>60</v>
      </c>
      <c r="Q2555" s="8">
        <f t="shared" si="199"/>
        <v>38.880000000000003</v>
      </c>
      <c r="R2555" t="b">
        <v>1</v>
      </c>
      <c r="S2555" t="s">
        <v>8281</v>
      </c>
      <c r="T2555" t="s">
        <v>8310</v>
      </c>
    </row>
    <row r="2556" spans="1:20" ht="57.1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9">
        <f t="shared" si="196"/>
        <v>42156.165972222225</v>
      </c>
      <c r="L2556">
        <v>1430445163</v>
      </c>
      <c r="M2556" s="9">
        <f t="shared" si="197"/>
        <v>42125.078275462962</v>
      </c>
      <c r="N2556" s="13">
        <f t="shared" si="198"/>
        <v>31</v>
      </c>
      <c r="O2556" t="b">
        <v>0</v>
      </c>
      <c r="P2556">
        <v>67</v>
      </c>
      <c r="Q2556" s="8">
        <f t="shared" si="199"/>
        <v>54.99</v>
      </c>
      <c r="R2556" t="b">
        <v>1</v>
      </c>
      <c r="S2556" t="s">
        <v>8281</v>
      </c>
      <c r="T2556" t="s">
        <v>8310</v>
      </c>
    </row>
    <row r="2557" spans="1:20" ht="57.1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9">
        <f t="shared" si="196"/>
        <v>41057.655011574076</v>
      </c>
      <c r="L2557">
        <v>1335541393</v>
      </c>
      <c r="M2557" s="9">
        <f t="shared" si="197"/>
        <v>41026.655011574076</v>
      </c>
      <c r="N2557" s="13">
        <f t="shared" si="198"/>
        <v>31</v>
      </c>
      <c r="O2557" t="b">
        <v>0</v>
      </c>
      <c r="P2557">
        <v>35</v>
      </c>
      <c r="Q2557" s="8">
        <f t="shared" si="199"/>
        <v>61.34</v>
      </c>
      <c r="R2557" t="b">
        <v>1</v>
      </c>
      <c r="S2557" t="s">
        <v>8281</v>
      </c>
      <c r="T2557" t="s">
        <v>8310</v>
      </c>
    </row>
    <row r="2558" spans="1:20" ht="42.8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9">
        <f t="shared" si="196"/>
        <v>41267.991400462961</v>
      </c>
      <c r="L2558">
        <v>1352504857</v>
      </c>
      <c r="M2558" s="9">
        <f t="shared" si="197"/>
        <v>41222.991400462961</v>
      </c>
      <c r="N2558" s="13">
        <f t="shared" si="198"/>
        <v>45</v>
      </c>
      <c r="O2558" t="b">
        <v>0</v>
      </c>
      <c r="P2558">
        <v>34</v>
      </c>
      <c r="Q2558" s="8">
        <f t="shared" si="199"/>
        <v>23.12</v>
      </c>
      <c r="R2558" t="b">
        <v>1</v>
      </c>
      <c r="S2558" t="s">
        <v>8281</v>
      </c>
      <c r="T2558" t="s">
        <v>8310</v>
      </c>
    </row>
    <row r="2559" spans="1:20" ht="28.55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9">
        <f t="shared" si="196"/>
        <v>41774.745208333334</v>
      </c>
      <c r="L2559">
        <v>1397584386</v>
      </c>
      <c r="M2559" s="9">
        <f t="shared" si="197"/>
        <v>41744.745208333334</v>
      </c>
      <c r="N2559" s="13">
        <f t="shared" si="198"/>
        <v>30</v>
      </c>
      <c r="O2559" t="b">
        <v>0</v>
      </c>
      <c r="P2559">
        <v>36</v>
      </c>
      <c r="Q2559" s="8">
        <f t="shared" si="199"/>
        <v>29.61</v>
      </c>
      <c r="R2559" t="b">
        <v>1</v>
      </c>
      <c r="S2559" t="s">
        <v>8281</v>
      </c>
      <c r="T2559" t="s">
        <v>8310</v>
      </c>
    </row>
    <row r="2560" spans="1:20" ht="42.8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9">
        <f t="shared" si="196"/>
        <v>42125.582638888889</v>
      </c>
      <c r="L2560">
        <v>1427747906</v>
      </c>
      <c r="M2560" s="9">
        <f t="shared" si="197"/>
        <v>42093.860023148154</v>
      </c>
      <c r="N2560" s="13">
        <f t="shared" si="198"/>
        <v>32</v>
      </c>
      <c r="O2560" t="b">
        <v>0</v>
      </c>
      <c r="P2560">
        <v>18</v>
      </c>
      <c r="Q2560" s="8">
        <f t="shared" si="199"/>
        <v>75.61</v>
      </c>
      <c r="R2560" t="b">
        <v>1</v>
      </c>
      <c r="S2560" t="s">
        <v>8281</v>
      </c>
      <c r="T2560" t="s">
        <v>8310</v>
      </c>
    </row>
    <row r="2561" spans="1:20" ht="42.8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9">
        <f t="shared" si="196"/>
        <v>40862.817361111112</v>
      </c>
      <c r="L2561">
        <v>1318539484</v>
      </c>
      <c r="M2561" s="9">
        <f t="shared" si="197"/>
        <v>40829.873657407406</v>
      </c>
      <c r="N2561" s="13">
        <f t="shared" si="198"/>
        <v>33</v>
      </c>
      <c r="O2561" t="b">
        <v>0</v>
      </c>
      <c r="P2561">
        <v>25</v>
      </c>
      <c r="Q2561" s="8">
        <f t="shared" si="199"/>
        <v>35.6</v>
      </c>
      <c r="R2561" t="b">
        <v>1</v>
      </c>
      <c r="S2561" t="s">
        <v>8281</v>
      </c>
      <c r="T2561" t="s">
        <v>8310</v>
      </c>
    </row>
    <row r="2562" spans="1:20" ht="42.8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>
        <f t="shared" ref="F2562:F2625" si="20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9">
        <f t="shared" si="196"/>
        <v>42069.951087962967</v>
      </c>
      <c r="L2562">
        <v>1423090174</v>
      </c>
      <c r="M2562" s="9">
        <f t="shared" si="197"/>
        <v>42039.951087962967</v>
      </c>
      <c r="N2562" s="13">
        <f t="shared" si="198"/>
        <v>30</v>
      </c>
      <c r="O2562" t="b">
        <v>0</v>
      </c>
      <c r="P2562">
        <v>21</v>
      </c>
      <c r="Q2562" s="8">
        <f t="shared" si="199"/>
        <v>143</v>
      </c>
      <c r="R2562" t="b">
        <v>1</v>
      </c>
      <c r="S2562" t="s">
        <v>8281</v>
      </c>
      <c r="T2562" t="s">
        <v>8310</v>
      </c>
    </row>
    <row r="2563" spans="1:20" ht="42.8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>
        <f t="shared" si="200"/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9">
        <f t="shared" ref="K2563:K2626" si="201">(((J2563/60)/60)/24)+DATE(1970,1,1)</f>
        <v>42290.528807870374</v>
      </c>
      <c r="L2563">
        <v>1442148089</v>
      </c>
      <c r="M2563" s="9">
        <f t="shared" ref="M2563:M2626" si="202">(((L2563/60)/60)/24)+DATE(1970,1,1)</f>
        <v>42260.528807870374</v>
      </c>
      <c r="N2563" s="13">
        <f t="shared" ref="N2563:N2626" si="203">ROUND(K2563-M2563,0)</f>
        <v>30</v>
      </c>
      <c r="O2563" t="b">
        <v>0</v>
      </c>
      <c r="P2563">
        <v>0</v>
      </c>
      <c r="Q2563" s="8">
        <f t="shared" ref="Q2563:Q2626" si="204">IFERROR(ROUND(E2563/P2563,2),0)</f>
        <v>0</v>
      </c>
      <c r="R2563" t="b">
        <v>0</v>
      </c>
      <c r="S2563" t="s">
        <v>8292</v>
      </c>
      <c r="T2563" t="s">
        <v>8293</v>
      </c>
    </row>
    <row r="2564" spans="1:20" ht="57.1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9">
        <f t="shared" si="201"/>
        <v>42654.524756944447</v>
      </c>
      <c r="L2564">
        <v>1471005339</v>
      </c>
      <c r="M2564" s="9">
        <f t="shared" si="202"/>
        <v>42594.524756944447</v>
      </c>
      <c r="N2564" s="13">
        <f t="shared" si="203"/>
        <v>60</v>
      </c>
      <c r="O2564" t="b">
        <v>0</v>
      </c>
      <c r="P2564">
        <v>3</v>
      </c>
      <c r="Q2564" s="8">
        <f t="shared" si="204"/>
        <v>25</v>
      </c>
      <c r="R2564" t="b">
        <v>0</v>
      </c>
      <c r="S2564" t="s">
        <v>8292</v>
      </c>
      <c r="T2564" t="s">
        <v>8293</v>
      </c>
    </row>
    <row r="2565" spans="1:20" ht="28.55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9">
        <f t="shared" si="201"/>
        <v>42215.139479166668</v>
      </c>
      <c r="L2565">
        <v>1433042451</v>
      </c>
      <c r="M2565" s="9">
        <f t="shared" si="202"/>
        <v>42155.139479166668</v>
      </c>
      <c r="N2565" s="13">
        <f t="shared" si="203"/>
        <v>60</v>
      </c>
      <c r="O2565" t="b">
        <v>0</v>
      </c>
      <c r="P2565">
        <v>0</v>
      </c>
      <c r="Q2565" s="8">
        <f t="shared" si="204"/>
        <v>0</v>
      </c>
      <c r="R2565" t="b">
        <v>0</v>
      </c>
      <c r="S2565" t="s">
        <v>8292</v>
      </c>
      <c r="T2565" t="s">
        <v>8293</v>
      </c>
    </row>
    <row r="2566" spans="1:20" ht="42.8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9">
        <f t="shared" si="201"/>
        <v>41852.040497685186</v>
      </c>
      <c r="L2566">
        <v>1404262699</v>
      </c>
      <c r="M2566" s="9">
        <f t="shared" si="202"/>
        <v>41822.040497685186</v>
      </c>
      <c r="N2566" s="13">
        <f t="shared" si="203"/>
        <v>30</v>
      </c>
      <c r="O2566" t="b">
        <v>0</v>
      </c>
      <c r="P2566">
        <v>0</v>
      </c>
      <c r="Q2566" s="8">
        <f t="shared" si="204"/>
        <v>0</v>
      </c>
      <c r="R2566" t="b">
        <v>0</v>
      </c>
      <c r="S2566" t="s">
        <v>8292</v>
      </c>
      <c r="T2566" t="s">
        <v>8293</v>
      </c>
    </row>
    <row r="2567" spans="1:20" ht="42.8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9">
        <f t="shared" si="201"/>
        <v>42499.868055555555</v>
      </c>
      <c r="L2567">
        <v>1457710589</v>
      </c>
      <c r="M2567" s="9">
        <f t="shared" si="202"/>
        <v>42440.650335648148</v>
      </c>
      <c r="N2567" s="13">
        <f t="shared" si="203"/>
        <v>59</v>
      </c>
      <c r="O2567" t="b">
        <v>0</v>
      </c>
      <c r="P2567">
        <v>1</v>
      </c>
      <c r="Q2567" s="8">
        <f t="shared" si="204"/>
        <v>100</v>
      </c>
      <c r="R2567" t="b">
        <v>0</v>
      </c>
      <c r="S2567" t="s">
        <v>8292</v>
      </c>
      <c r="T2567" t="s">
        <v>8293</v>
      </c>
    </row>
    <row r="2568" spans="1:20" ht="42.8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9">
        <f t="shared" si="201"/>
        <v>41872.980879629627</v>
      </c>
      <c r="L2568">
        <v>1406071948</v>
      </c>
      <c r="M2568" s="9">
        <f t="shared" si="202"/>
        <v>41842.980879629627</v>
      </c>
      <c r="N2568" s="13">
        <f t="shared" si="203"/>
        <v>30</v>
      </c>
      <c r="O2568" t="b">
        <v>0</v>
      </c>
      <c r="P2568">
        <v>0</v>
      </c>
      <c r="Q2568" s="8">
        <f t="shared" si="204"/>
        <v>0</v>
      </c>
      <c r="R2568" t="b">
        <v>0</v>
      </c>
      <c r="S2568" t="s">
        <v>8292</v>
      </c>
      <c r="T2568" t="s">
        <v>8293</v>
      </c>
    </row>
    <row r="2569" spans="1:20" ht="42.8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9">
        <f t="shared" si="201"/>
        <v>42117.878912037035</v>
      </c>
      <c r="L2569">
        <v>1427231138</v>
      </c>
      <c r="M2569" s="9">
        <f t="shared" si="202"/>
        <v>42087.878912037035</v>
      </c>
      <c r="N2569" s="13">
        <f t="shared" si="203"/>
        <v>30</v>
      </c>
      <c r="O2569" t="b">
        <v>0</v>
      </c>
      <c r="P2569">
        <v>2</v>
      </c>
      <c r="Q2569" s="8">
        <f t="shared" si="204"/>
        <v>60</v>
      </c>
      <c r="R2569" t="b">
        <v>0</v>
      </c>
      <c r="S2569" t="s">
        <v>8292</v>
      </c>
      <c r="T2569" t="s">
        <v>8293</v>
      </c>
    </row>
    <row r="2570" spans="1:20" ht="42.8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9">
        <f t="shared" si="201"/>
        <v>42614.666597222225</v>
      </c>
      <c r="L2570">
        <v>1470153594</v>
      </c>
      <c r="M2570" s="9">
        <f t="shared" si="202"/>
        <v>42584.666597222225</v>
      </c>
      <c r="N2570" s="13">
        <f t="shared" si="203"/>
        <v>30</v>
      </c>
      <c r="O2570" t="b">
        <v>0</v>
      </c>
      <c r="P2570">
        <v>1</v>
      </c>
      <c r="Q2570" s="8">
        <f t="shared" si="204"/>
        <v>50</v>
      </c>
      <c r="R2570" t="b">
        <v>0</v>
      </c>
      <c r="S2570" t="s">
        <v>8292</v>
      </c>
      <c r="T2570" t="s">
        <v>8293</v>
      </c>
    </row>
    <row r="2571" spans="1:20" ht="42.8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9">
        <f t="shared" si="201"/>
        <v>42264.105462962965</v>
      </c>
      <c r="L2571">
        <v>1439865112</v>
      </c>
      <c r="M2571" s="9">
        <f t="shared" si="202"/>
        <v>42234.105462962965</v>
      </c>
      <c r="N2571" s="13">
        <f t="shared" si="203"/>
        <v>30</v>
      </c>
      <c r="O2571" t="b">
        <v>0</v>
      </c>
      <c r="P2571">
        <v>2</v>
      </c>
      <c r="Q2571" s="8">
        <f t="shared" si="204"/>
        <v>72.5</v>
      </c>
      <c r="R2571" t="b">
        <v>0</v>
      </c>
      <c r="S2571" t="s">
        <v>8292</v>
      </c>
      <c r="T2571" t="s">
        <v>8293</v>
      </c>
    </row>
    <row r="2572" spans="1:20" ht="42.8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9">
        <f t="shared" si="201"/>
        <v>42774.903182870374</v>
      </c>
      <c r="L2572">
        <v>1483998035</v>
      </c>
      <c r="M2572" s="9">
        <f t="shared" si="202"/>
        <v>42744.903182870374</v>
      </c>
      <c r="N2572" s="13">
        <f t="shared" si="203"/>
        <v>30</v>
      </c>
      <c r="O2572" t="b">
        <v>0</v>
      </c>
      <c r="P2572">
        <v>2</v>
      </c>
      <c r="Q2572" s="8">
        <f t="shared" si="204"/>
        <v>29.5</v>
      </c>
      <c r="R2572" t="b">
        <v>0</v>
      </c>
      <c r="S2572" t="s">
        <v>8292</v>
      </c>
      <c r="T2572" t="s">
        <v>8293</v>
      </c>
    </row>
    <row r="2573" spans="1:20" ht="42.8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9">
        <f t="shared" si="201"/>
        <v>42509.341678240744</v>
      </c>
      <c r="L2573">
        <v>1458461521</v>
      </c>
      <c r="M2573" s="9">
        <f t="shared" si="202"/>
        <v>42449.341678240744</v>
      </c>
      <c r="N2573" s="13">
        <f t="shared" si="203"/>
        <v>60</v>
      </c>
      <c r="O2573" t="b">
        <v>0</v>
      </c>
      <c r="P2573">
        <v>4</v>
      </c>
      <c r="Q2573" s="8">
        <f t="shared" si="204"/>
        <v>62.5</v>
      </c>
      <c r="R2573" t="b">
        <v>0</v>
      </c>
      <c r="S2573" t="s">
        <v>8292</v>
      </c>
      <c r="T2573" t="s">
        <v>8293</v>
      </c>
    </row>
    <row r="2574" spans="1:20" ht="42.8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9">
        <f t="shared" si="201"/>
        <v>42107.119409722218</v>
      </c>
      <c r="L2574">
        <v>1426301517</v>
      </c>
      <c r="M2574" s="9">
        <f t="shared" si="202"/>
        <v>42077.119409722218</v>
      </c>
      <c r="N2574" s="13">
        <f t="shared" si="203"/>
        <v>30</v>
      </c>
      <c r="O2574" t="b">
        <v>0</v>
      </c>
      <c r="P2574">
        <v>0</v>
      </c>
      <c r="Q2574" s="8">
        <f t="shared" si="204"/>
        <v>0</v>
      </c>
      <c r="R2574" t="b">
        <v>0</v>
      </c>
      <c r="S2574" t="s">
        <v>8292</v>
      </c>
      <c r="T2574" t="s">
        <v>8293</v>
      </c>
    </row>
    <row r="2575" spans="1:20" ht="42.8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9">
        <f t="shared" si="201"/>
        <v>41874.592002314814</v>
      </c>
      <c r="L2575">
        <v>1404915149</v>
      </c>
      <c r="M2575" s="9">
        <f t="shared" si="202"/>
        <v>41829.592002314814</v>
      </c>
      <c r="N2575" s="13">
        <f t="shared" si="203"/>
        <v>45</v>
      </c>
      <c r="O2575" t="b">
        <v>0</v>
      </c>
      <c r="P2575">
        <v>0</v>
      </c>
      <c r="Q2575" s="8">
        <f t="shared" si="204"/>
        <v>0</v>
      </c>
      <c r="R2575" t="b">
        <v>0</v>
      </c>
      <c r="S2575" t="s">
        <v>8292</v>
      </c>
      <c r="T2575" t="s">
        <v>8293</v>
      </c>
    </row>
    <row r="2576" spans="1:20" ht="42.8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9">
        <f t="shared" si="201"/>
        <v>42508.825752314813</v>
      </c>
      <c r="L2576">
        <v>1461786545</v>
      </c>
      <c r="M2576" s="9">
        <f t="shared" si="202"/>
        <v>42487.825752314813</v>
      </c>
      <c r="N2576" s="13">
        <f t="shared" si="203"/>
        <v>21</v>
      </c>
      <c r="O2576" t="b">
        <v>0</v>
      </c>
      <c r="P2576">
        <v>0</v>
      </c>
      <c r="Q2576" s="8">
        <f t="shared" si="204"/>
        <v>0</v>
      </c>
      <c r="R2576" t="b">
        <v>0</v>
      </c>
      <c r="S2576" t="s">
        <v>8292</v>
      </c>
      <c r="T2576" t="s">
        <v>8293</v>
      </c>
    </row>
    <row r="2577" spans="1:20" ht="42.8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9">
        <f t="shared" si="201"/>
        <v>42016.108726851846</v>
      </c>
      <c r="L2577">
        <v>1418438194</v>
      </c>
      <c r="M2577" s="9">
        <f t="shared" si="202"/>
        <v>41986.108726851846</v>
      </c>
      <c r="N2577" s="13">
        <f t="shared" si="203"/>
        <v>30</v>
      </c>
      <c r="O2577" t="b">
        <v>0</v>
      </c>
      <c r="P2577">
        <v>0</v>
      </c>
      <c r="Q2577" s="8">
        <f t="shared" si="204"/>
        <v>0</v>
      </c>
      <c r="R2577" t="b">
        <v>0</v>
      </c>
      <c r="S2577" t="s">
        <v>8292</v>
      </c>
      <c r="T2577" t="s">
        <v>8293</v>
      </c>
    </row>
    <row r="2578" spans="1:20" ht="28.55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9">
        <f t="shared" si="201"/>
        <v>42104.968136574069</v>
      </c>
      <c r="L2578">
        <v>1424823247</v>
      </c>
      <c r="M2578" s="9">
        <f t="shared" si="202"/>
        <v>42060.00980324074</v>
      </c>
      <c r="N2578" s="13">
        <f t="shared" si="203"/>
        <v>45</v>
      </c>
      <c r="O2578" t="b">
        <v>0</v>
      </c>
      <c r="P2578">
        <v>0</v>
      </c>
      <c r="Q2578" s="8">
        <f t="shared" si="204"/>
        <v>0</v>
      </c>
      <c r="R2578" t="b">
        <v>0</v>
      </c>
      <c r="S2578" t="s">
        <v>8292</v>
      </c>
      <c r="T2578" t="s">
        <v>8293</v>
      </c>
    </row>
    <row r="2579" spans="1:20" ht="42.8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9">
        <f t="shared" si="201"/>
        <v>41855.820567129631</v>
      </c>
      <c r="L2579">
        <v>1405021297</v>
      </c>
      <c r="M2579" s="9">
        <f t="shared" si="202"/>
        <v>41830.820567129631</v>
      </c>
      <c r="N2579" s="13">
        <f t="shared" si="203"/>
        <v>25</v>
      </c>
      <c r="O2579" t="b">
        <v>0</v>
      </c>
      <c r="P2579">
        <v>0</v>
      </c>
      <c r="Q2579" s="8">
        <f t="shared" si="204"/>
        <v>0</v>
      </c>
      <c r="R2579" t="b">
        <v>0</v>
      </c>
      <c r="S2579" t="s">
        <v>8292</v>
      </c>
      <c r="T2579" t="s">
        <v>8293</v>
      </c>
    </row>
    <row r="2580" spans="1:20" ht="57.1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9">
        <f t="shared" si="201"/>
        <v>42286.708333333328</v>
      </c>
      <c r="L2580">
        <v>1440203579</v>
      </c>
      <c r="M2580" s="9">
        <f t="shared" si="202"/>
        <v>42238.022905092599</v>
      </c>
      <c r="N2580" s="13">
        <f t="shared" si="203"/>
        <v>49</v>
      </c>
      <c r="O2580" t="b">
        <v>0</v>
      </c>
      <c r="P2580">
        <v>0</v>
      </c>
      <c r="Q2580" s="8">
        <f t="shared" si="204"/>
        <v>0</v>
      </c>
      <c r="R2580" t="b">
        <v>0</v>
      </c>
      <c r="S2580" t="s">
        <v>8292</v>
      </c>
      <c r="T2580" t="s">
        <v>8293</v>
      </c>
    </row>
    <row r="2581" spans="1:20" ht="42.8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9">
        <f t="shared" si="201"/>
        <v>41897.829895833333</v>
      </c>
      <c r="L2581">
        <v>1405626903</v>
      </c>
      <c r="M2581" s="9">
        <f t="shared" si="202"/>
        <v>41837.829895833333</v>
      </c>
      <c r="N2581" s="13">
        <f t="shared" si="203"/>
        <v>60</v>
      </c>
      <c r="O2581" t="b">
        <v>0</v>
      </c>
      <c r="P2581">
        <v>12</v>
      </c>
      <c r="Q2581" s="8">
        <f t="shared" si="204"/>
        <v>23.08</v>
      </c>
      <c r="R2581" t="b">
        <v>0</v>
      </c>
      <c r="S2581" t="s">
        <v>8292</v>
      </c>
      <c r="T2581" t="s">
        <v>8293</v>
      </c>
    </row>
    <row r="2582" spans="1:20" ht="42.8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9">
        <f t="shared" si="201"/>
        <v>42140.125</v>
      </c>
      <c r="L2582">
        <v>1429170603</v>
      </c>
      <c r="M2582" s="9">
        <f t="shared" si="202"/>
        <v>42110.326423611114</v>
      </c>
      <c r="N2582" s="13">
        <f t="shared" si="203"/>
        <v>30</v>
      </c>
      <c r="O2582" t="b">
        <v>0</v>
      </c>
      <c r="P2582">
        <v>2</v>
      </c>
      <c r="Q2582" s="8">
        <f t="shared" si="204"/>
        <v>25.5</v>
      </c>
      <c r="R2582" t="b">
        <v>0</v>
      </c>
      <c r="S2582" t="s">
        <v>8292</v>
      </c>
      <c r="T2582" t="s">
        <v>8293</v>
      </c>
    </row>
    <row r="2583" spans="1:20" ht="42.8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9">
        <f t="shared" si="201"/>
        <v>42324.670115740737</v>
      </c>
      <c r="L2583">
        <v>1445094298</v>
      </c>
      <c r="M2583" s="9">
        <f t="shared" si="202"/>
        <v>42294.628449074073</v>
      </c>
      <c r="N2583" s="13">
        <f t="shared" si="203"/>
        <v>30</v>
      </c>
      <c r="O2583" t="b">
        <v>0</v>
      </c>
      <c r="P2583">
        <v>11</v>
      </c>
      <c r="Q2583" s="8">
        <f t="shared" si="204"/>
        <v>48.18</v>
      </c>
      <c r="R2583" t="b">
        <v>0</v>
      </c>
      <c r="S2583" t="s">
        <v>8292</v>
      </c>
      <c r="T2583" t="s">
        <v>8293</v>
      </c>
    </row>
    <row r="2584" spans="1:20" ht="28.55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9">
        <f t="shared" si="201"/>
        <v>42672.988819444443</v>
      </c>
      <c r="L2584">
        <v>1475192634</v>
      </c>
      <c r="M2584" s="9">
        <f t="shared" si="202"/>
        <v>42642.988819444443</v>
      </c>
      <c r="N2584" s="13">
        <f t="shared" si="203"/>
        <v>30</v>
      </c>
      <c r="O2584" t="b">
        <v>0</v>
      </c>
      <c r="P2584">
        <v>1</v>
      </c>
      <c r="Q2584" s="8">
        <f t="shared" si="204"/>
        <v>1</v>
      </c>
      <c r="R2584" t="b">
        <v>0</v>
      </c>
      <c r="S2584" t="s">
        <v>8292</v>
      </c>
      <c r="T2584" t="s">
        <v>8293</v>
      </c>
    </row>
    <row r="2585" spans="1:20" ht="42.8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9">
        <f t="shared" si="201"/>
        <v>42079.727777777778</v>
      </c>
      <c r="L2585">
        <v>1421346480</v>
      </c>
      <c r="M2585" s="9">
        <f t="shared" si="202"/>
        <v>42019.76944444445</v>
      </c>
      <c r="N2585" s="13">
        <f t="shared" si="203"/>
        <v>60</v>
      </c>
      <c r="O2585" t="b">
        <v>0</v>
      </c>
      <c r="P2585">
        <v>5</v>
      </c>
      <c r="Q2585" s="8">
        <f t="shared" si="204"/>
        <v>1</v>
      </c>
      <c r="R2585" t="b">
        <v>0</v>
      </c>
      <c r="S2585" t="s">
        <v>8292</v>
      </c>
      <c r="T2585" t="s">
        <v>8293</v>
      </c>
    </row>
    <row r="2586" spans="1:20" ht="28.5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9">
        <f t="shared" si="201"/>
        <v>42170.173252314817</v>
      </c>
      <c r="L2586">
        <v>1431749369</v>
      </c>
      <c r="M2586" s="9">
        <f t="shared" si="202"/>
        <v>42140.173252314817</v>
      </c>
      <c r="N2586" s="13">
        <f t="shared" si="203"/>
        <v>30</v>
      </c>
      <c r="O2586" t="b">
        <v>0</v>
      </c>
      <c r="P2586">
        <v>0</v>
      </c>
      <c r="Q2586" s="8">
        <f t="shared" si="204"/>
        <v>0</v>
      </c>
      <c r="R2586" t="b">
        <v>0</v>
      </c>
      <c r="S2586" t="s">
        <v>8292</v>
      </c>
      <c r="T2586" t="s">
        <v>8293</v>
      </c>
    </row>
    <row r="2587" spans="1:20" ht="42.8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9">
        <f t="shared" si="201"/>
        <v>41825.963333333333</v>
      </c>
      <c r="L2587">
        <v>1402009632</v>
      </c>
      <c r="M2587" s="9">
        <f t="shared" si="202"/>
        <v>41795.963333333333</v>
      </c>
      <c r="N2587" s="13">
        <f t="shared" si="203"/>
        <v>30</v>
      </c>
      <c r="O2587" t="b">
        <v>0</v>
      </c>
      <c r="P2587">
        <v>1</v>
      </c>
      <c r="Q2587" s="8">
        <f t="shared" si="204"/>
        <v>50</v>
      </c>
      <c r="R2587" t="b">
        <v>0</v>
      </c>
      <c r="S2587" t="s">
        <v>8292</v>
      </c>
      <c r="T2587" t="s">
        <v>8293</v>
      </c>
    </row>
    <row r="2588" spans="1:20" ht="28.55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9">
        <f t="shared" si="201"/>
        <v>42363.330277777779</v>
      </c>
      <c r="L2588">
        <v>1448438136</v>
      </c>
      <c r="M2588" s="9">
        <f t="shared" si="202"/>
        <v>42333.330277777779</v>
      </c>
      <c r="N2588" s="13">
        <f t="shared" si="203"/>
        <v>30</v>
      </c>
      <c r="O2588" t="b">
        <v>0</v>
      </c>
      <c r="P2588">
        <v>1</v>
      </c>
      <c r="Q2588" s="8">
        <f t="shared" si="204"/>
        <v>5</v>
      </c>
      <c r="R2588" t="b">
        <v>0</v>
      </c>
      <c r="S2588" t="s">
        <v>8292</v>
      </c>
      <c r="T2588" t="s">
        <v>8293</v>
      </c>
    </row>
    <row r="2589" spans="1:20" ht="42.8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9">
        <f t="shared" si="201"/>
        <v>42368.675381944442</v>
      </c>
      <c r="L2589">
        <v>1448899953</v>
      </c>
      <c r="M2589" s="9">
        <f t="shared" si="202"/>
        <v>42338.675381944442</v>
      </c>
      <c r="N2589" s="13">
        <f t="shared" si="203"/>
        <v>30</v>
      </c>
      <c r="O2589" t="b">
        <v>0</v>
      </c>
      <c r="P2589">
        <v>6</v>
      </c>
      <c r="Q2589" s="8">
        <f t="shared" si="204"/>
        <v>202.83</v>
      </c>
      <c r="R2589" t="b">
        <v>0</v>
      </c>
      <c r="S2589" t="s">
        <v>8292</v>
      </c>
      <c r="T2589" t="s">
        <v>8293</v>
      </c>
    </row>
    <row r="2590" spans="1:20" ht="42.8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9">
        <f t="shared" si="201"/>
        <v>42094.551388888889</v>
      </c>
      <c r="L2590">
        <v>1423325626</v>
      </c>
      <c r="M2590" s="9">
        <f t="shared" si="202"/>
        <v>42042.676226851851</v>
      </c>
      <c r="N2590" s="13">
        <f t="shared" si="203"/>
        <v>52</v>
      </c>
      <c r="O2590" t="b">
        <v>0</v>
      </c>
      <c r="P2590">
        <v>8</v>
      </c>
      <c r="Q2590" s="8">
        <f t="shared" si="204"/>
        <v>29.13</v>
      </c>
      <c r="R2590" t="b">
        <v>0</v>
      </c>
      <c r="S2590" t="s">
        <v>8292</v>
      </c>
      <c r="T2590" t="s">
        <v>8293</v>
      </c>
    </row>
    <row r="2591" spans="1:20" ht="42.8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9">
        <f t="shared" si="201"/>
        <v>42452.494525462964</v>
      </c>
      <c r="L2591">
        <v>1456145527</v>
      </c>
      <c r="M2591" s="9">
        <f t="shared" si="202"/>
        <v>42422.536192129628</v>
      </c>
      <c r="N2591" s="13">
        <f t="shared" si="203"/>
        <v>30</v>
      </c>
      <c r="O2591" t="b">
        <v>0</v>
      </c>
      <c r="P2591">
        <v>1</v>
      </c>
      <c r="Q2591" s="8">
        <f t="shared" si="204"/>
        <v>5</v>
      </c>
      <c r="R2591" t="b">
        <v>0</v>
      </c>
      <c r="S2591" t="s">
        <v>8292</v>
      </c>
      <c r="T2591" t="s">
        <v>8293</v>
      </c>
    </row>
    <row r="2592" spans="1:20" ht="42.8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9">
        <f t="shared" si="201"/>
        <v>42395.589085648149</v>
      </c>
      <c r="L2592">
        <v>1453212497</v>
      </c>
      <c r="M2592" s="9">
        <f t="shared" si="202"/>
        <v>42388.589085648149</v>
      </c>
      <c r="N2592" s="13">
        <f t="shared" si="203"/>
        <v>7</v>
      </c>
      <c r="O2592" t="b">
        <v>0</v>
      </c>
      <c r="P2592">
        <v>0</v>
      </c>
      <c r="Q2592" s="8">
        <f t="shared" si="204"/>
        <v>0</v>
      </c>
      <c r="R2592" t="b">
        <v>0</v>
      </c>
      <c r="S2592" t="s">
        <v>8292</v>
      </c>
      <c r="T2592" t="s">
        <v>8293</v>
      </c>
    </row>
    <row r="2593" spans="1:20" ht="42.8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9">
        <f t="shared" si="201"/>
        <v>42442.864861111113</v>
      </c>
      <c r="L2593">
        <v>1452721524</v>
      </c>
      <c r="M2593" s="9">
        <f t="shared" si="202"/>
        <v>42382.906527777777</v>
      </c>
      <c r="N2593" s="13">
        <f t="shared" si="203"/>
        <v>60</v>
      </c>
      <c r="O2593" t="b">
        <v>0</v>
      </c>
      <c r="P2593">
        <v>2</v>
      </c>
      <c r="Q2593" s="8">
        <f t="shared" si="204"/>
        <v>13</v>
      </c>
      <c r="R2593" t="b">
        <v>0</v>
      </c>
      <c r="S2593" t="s">
        <v>8292</v>
      </c>
      <c r="T2593" t="s">
        <v>8293</v>
      </c>
    </row>
    <row r="2594" spans="1:20" ht="42.8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9">
        <f t="shared" si="201"/>
        <v>41917.801168981481</v>
      </c>
      <c r="L2594">
        <v>1409944421</v>
      </c>
      <c r="M2594" s="9">
        <f t="shared" si="202"/>
        <v>41887.801168981481</v>
      </c>
      <c r="N2594" s="13">
        <f t="shared" si="203"/>
        <v>30</v>
      </c>
      <c r="O2594" t="b">
        <v>0</v>
      </c>
      <c r="P2594">
        <v>1</v>
      </c>
      <c r="Q2594" s="8">
        <f t="shared" si="204"/>
        <v>50</v>
      </c>
      <c r="R2594" t="b">
        <v>0</v>
      </c>
      <c r="S2594" t="s">
        <v>8292</v>
      </c>
      <c r="T2594" t="s">
        <v>8293</v>
      </c>
    </row>
    <row r="2595" spans="1:20" ht="42.8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9">
        <f t="shared" si="201"/>
        <v>42119.84520833334</v>
      </c>
      <c r="L2595">
        <v>1427401026</v>
      </c>
      <c r="M2595" s="9">
        <f t="shared" si="202"/>
        <v>42089.84520833334</v>
      </c>
      <c r="N2595" s="13">
        <f t="shared" si="203"/>
        <v>30</v>
      </c>
      <c r="O2595" t="b">
        <v>0</v>
      </c>
      <c r="P2595">
        <v>0</v>
      </c>
      <c r="Q2595" s="8">
        <f t="shared" si="204"/>
        <v>0</v>
      </c>
      <c r="R2595" t="b">
        <v>0</v>
      </c>
      <c r="S2595" t="s">
        <v>8292</v>
      </c>
      <c r="T2595" t="s">
        <v>8293</v>
      </c>
    </row>
    <row r="2596" spans="1:20" ht="42.8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9">
        <f t="shared" si="201"/>
        <v>41858.967916666668</v>
      </c>
      <c r="L2596">
        <v>1404861228</v>
      </c>
      <c r="M2596" s="9">
        <f t="shared" si="202"/>
        <v>41828.967916666668</v>
      </c>
      <c r="N2596" s="13">
        <f t="shared" si="203"/>
        <v>30</v>
      </c>
      <c r="O2596" t="b">
        <v>0</v>
      </c>
      <c r="P2596">
        <v>1</v>
      </c>
      <c r="Q2596" s="8">
        <f t="shared" si="204"/>
        <v>1</v>
      </c>
      <c r="R2596" t="b">
        <v>0</v>
      </c>
      <c r="S2596" t="s">
        <v>8292</v>
      </c>
      <c r="T2596" t="s">
        <v>8293</v>
      </c>
    </row>
    <row r="2597" spans="1:20" ht="28.55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9">
        <f t="shared" si="201"/>
        <v>42790.244212962964</v>
      </c>
      <c r="L2597">
        <v>1485323500</v>
      </c>
      <c r="M2597" s="9">
        <f t="shared" si="202"/>
        <v>42760.244212962964</v>
      </c>
      <c r="N2597" s="13">
        <f t="shared" si="203"/>
        <v>30</v>
      </c>
      <c r="O2597" t="b">
        <v>0</v>
      </c>
      <c r="P2597">
        <v>19</v>
      </c>
      <c r="Q2597" s="8">
        <f t="shared" si="204"/>
        <v>96.05</v>
      </c>
      <c r="R2597" t="b">
        <v>0</v>
      </c>
      <c r="S2597" t="s">
        <v>8292</v>
      </c>
      <c r="T2597" t="s">
        <v>8293</v>
      </c>
    </row>
    <row r="2598" spans="1:20" ht="42.8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9">
        <f t="shared" si="201"/>
        <v>41858.664456018516</v>
      </c>
      <c r="L2598">
        <v>1404835009</v>
      </c>
      <c r="M2598" s="9">
        <f t="shared" si="202"/>
        <v>41828.664456018516</v>
      </c>
      <c r="N2598" s="13">
        <f t="shared" si="203"/>
        <v>30</v>
      </c>
      <c r="O2598" t="b">
        <v>0</v>
      </c>
      <c r="P2598">
        <v>27</v>
      </c>
      <c r="Q2598" s="8">
        <f t="shared" si="204"/>
        <v>305.77999999999997</v>
      </c>
      <c r="R2598" t="b">
        <v>0</v>
      </c>
      <c r="S2598" t="s">
        <v>8292</v>
      </c>
      <c r="T2598" t="s">
        <v>8293</v>
      </c>
    </row>
    <row r="2599" spans="1:20" ht="42.8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9">
        <f t="shared" si="201"/>
        <v>42540.341631944444</v>
      </c>
      <c r="L2599">
        <v>1463731917</v>
      </c>
      <c r="M2599" s="9">
        <f t="shared" si="202"/>
        <v>42510.341631944444</v>
      </c>
      <c r="N2599" s="13">
        <f t="shared" si="203"/>
        <v>30</v>
      </c>
      <c r="O2599" t="b">
        <v>0</v>
      </c>
      <c r="P2599">
        <v>7</v>
      </c>
      <c r="Q2599" s="8">
        <f t="shared" si="204"/>
        <v>12.14</v>
      </c>
      <c r="R2599" t="b">
        <v>0</v>
      </c>
      <c r="S2599" t="s">
        <v>8292</v>
      </c>
      <c r="T2599" t="s">
        <v>8293</v>
      </c>
    </row>
    <row r="2600" spans="1:20" ht="42.8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9">
        <f t="shared" si="201"/>
        <v>42270.840289351851</v>
      </c>
      <c r="L2600">
        <v>1440447001</v>
      </c>
      <c r="M2600" s="9">
        <f t="shared" si="202"/>
        <v>42240.840289351851</v>
      </c>
      <c r="N2600" s="13">
        <f t="shared" si="203"/>
        <v>30</v>
      </c>
      <c r="O2600" t="b">
        <v>0</v>
      </c>
      <c r="P2600">
        <v>14</v>
      </c>
      <c r="Q2600" s="8">
        <f t="shared" si="204"/>
        <v>83.57</v>
      </c>
      <c r="R2600" t="b">
        <v>0</v>
      </c>
      <c r="S2600" t="s">
        <v>8292</v>
      </c>
      <c r="T2600" t="s">
        <v>8293</v>
      </c>
    </row>
    <row r="2601" spans="1:20" ht="28.5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9">
        <f t="shared" si="201"/>
        <v>41854.754016203704</v>
      </c>
      <c r="L2601">
        <v>1403201147</v>
      </c>
      <c r="M2601" s="9">
        <f t="shared" si="202"/>
        <v>41809.754016203704</v>
      </c>
      <c r="N2601" s="13">
        <f t="shared" si="203"/>
        <v>45</v>
      </c>
      <c r="O2601" t="b">
        <v>0</v>
      </c>
      <c r="P2601">
        <v>5</v>
      </c>
      <c r="Q2601" s="8">
        <f t="shared" si="204"/>
        <v>18</v>
      </c>
      <c r="R2601" t="b">
        <v>0</v>
      </c>
      <c r="S2601" t="s">
        <v>8292</v>
      </c>
      <c r="T2601" t="s">
        <v>8293</v>
      </c>
    </row>
    <row r="2602" spans="1:20" ht="42.8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9">
        <f t="shared" si="201"/>
        <v>42454.858796296292</v>
      </c>
      <c r="L2602">
        <v>1453757800</v>
      </c>
      <c r="M2602" s="9">
        <f t="shared" si="202"/>
        <v>42394.900462962964</v>
      </c>
      <c r="N2602" s="13">
        <f t="shared" si="203"/>
        <v>60</v>
      </c>
      <c r="O2602" t="b">
        <v>0</v>
      </c>
      <c r="P2602">
        <v>30</v>
      </c>
      <c r="Q2602" s="8">
        <f t="shared" si="204"/>
        <v>115.53</v>
      </c>
      <c r="R2602" t="b">
        <v>0</v>
      </c>
      <c r="S2602" t="s">
        <v>8292</v>
      </c>
      <c r="T2602" t="s">
        <v>8293</v>
      </c>
    </row>
    <row r="2603" spans="1:20" ht="57.1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9">
        <f t="shared" si="201"/>
        <v>41165.165972222225</v>
      </c>
      <c r="L2603">
        <v>1346276349</v>
      </c>
      <c r="M2603" s="9">
        <f t="shared" si="202"/>
        <v>41150.902187499996</v>
      </c>
      <c r="N2603" s="13">
        <f t="shared" si="203"/>
        <v>14</v>
      </c>
      <c r="O2603" t="b">
        <v>1</v>
      </c>
      <c r="P2603">
        <v>151</v>
      </c>
      <c r="Q2603" s="8">
        <f t="shared" si="204"/>
        <v>21.9</v>
      </c>
      <c r="R2603" t="b">
        <v>1</v>
      </c>
      <c r="S2603" t="s">
        <v>8275</v>
      </c>
      <c r="T2603" t="s">
        <v>8311</v>
      </c>
    </row>
    <row r="2604" spans="1:20" ht="42.8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9">
        <f t="shared" si="201"/>
        <v>41955.888888888891</v>
      </c>
      <c r="L2604">
        <v>1412358968</v>
      </c>
      <c r="M2604" s="9">
        <f t="shared" si="202"/>
        <v>41915.747314814813</v>
      </c>
      <c r="N2604" s="13">
        <f t="shared" si="203"/>
        <v>40</v>
      </c>
      <c r="O2604" t="b">
        <v>1</v>
      </c>
      <c r="P2604">
        <v>489</v>
      </c>
      <c r="Q2604" s="8">
        <f t="shared" si="204"/>
        <v>80.02</v>
      </c>
      <c r="R2604" t="b">
        <v>1</v>
      </c>
      <c r="S2604" t="s">
        <v>8275</v>
      </c>
      <c r="T2604" t="s">
        <v>8311</v>
      </c>
    </row>
    <row r="2605" spans="1:20" ht="28.55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9">
        <f t="shared" si="201"/>
        <v>41631.912662037037</v>
      </c>
      <c r="L2605">
        <v>1386626054</v>
      </c>
      <c r="M2605" s="9">
        <f t="shared" si="202"/>
        <v>41617.912662037037</v>
      </c>
      <c r="N2605" s="13">
        <f t="shared" si="203"/>
        <v>14</v>
      </c>
      <c r="O2605" t="b">
        <v>1</v>
      </c>
      <c r="P2605">
        <v>50</v>
      </c>
      <c r="Q2605" s="8">
        <f t="shared" si="204"/>
        <v>35.520000000000003</v>
      </c>
      <c r="R2605" t="b">
        <v>1</v>
      </c>
      <c r="S2605" t="s">
        <v>8275</v>
      </c>
      <c r="T2605" t="s">
        <v>8311</v>
      </c>
    </row>
    <row r="2606" spans="1:20" ht="42.8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9">
        <f t="shared" si="201"/>
        <v>41028.051192129627</v>
      </c>
      <c r="L2606">
        <v>1333070023</v>
      </c>
      <c r="M2606" s="9">
        <f t="shared" si="202"/>
        <v>40998.051192129627</v>
      </c>
      <c r="N2606" s="13">
        <f t="shared" si="203"/>
        <v>30</v>
      </c>
      <c r="O2606" t="b">
        <v>1</v>
      </c>
      <c r="P2606">
        <v>321</v>
      </c>
      <c r="Q2606" s="8">
        <f t="shared" si="204"/>
        <v>64.930000000000007</v>
      </c>
      <c r="R2606" t="b">
        <v>1</v>
      </c>
      <c r="S2606" t="s">
        <v>8275</v>
      </c>
      <c r="T2606" t="s">
        <v>8311</v>
      </c>
    </row>
    <row r="2607" spans="1:20" ht="42.8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9">
        <f t="shared" si="201"/>
        <v>42538.541550925926</v>
      </c>
      <c r="L2607">
        <v>1463576390</v>
      </c>
      <c r="M2607" s="9">
        <f t="shared" si="202"/>
        <v>42508.541550925926</v>
      </c>
      <c r="N2607" s="13">
        <f t="shared" si="203"/>
        <v>30</v>
      </c>
      <c r="O2607" t="b">
        <v>1</v>
      </c>
      <c r="P2607">
        <v>1762</v>
      </c>
      <c r="Q2607" s="8">
        <f t="shared" si="204"/>
        <v>60.97</v>
      </c>
      <c r="R2607" t="b">
        <v>1</v>
      </c>
      <c r="S2607" t="s">
        <v>8275</v>
      </c>
      <c r="T2607" t="s">
        <v>8311</v>
      </c>
    </row>
    <row r="2608" spans="1:20" ht="57.1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9">
        <f t="shared" si="201"/>
        <v>41758.712754629632</v>
      </c>
      <c r="L2608">
        <v>1396026382</v>
      </c>
      <c r="M2608" s="9">
        <f t="shared" si="202"/>
        <v>41726.712754629632</v>
      </c>
      <c r="N2608" s="13">
        <f t="shared" si="203"/>
        <v>32</v>
      </c>
      <c r="O2608" t="b">
        <v>1</v>
      </c>
      <c r="P2608">
        <v>385</v>
      </c>
      <c r="Q2608" s="8">
        <f t="shared" si="204"/>
        <v>31.44</v>
      </c>
      <c r="R2608" t="b">
        <v>1</v>
      </c>
      <c r="S2608" t="s">
        <v>8275</v>
      </c>
      <c r="T2608" t="s">
        <v>8311</v>
      </c>
    </row>
    <row r="2609" spans="1:20" ht="42.8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9">
        <f t="shared" si="201"/>
        <v>42228.083333333328</v>
      </c>
      <c r="L2609">
        <v>1435611572</v>
      </c>
      <c r="M2609" s="9">
        <f t="shared" si="202"/>
        <v>42184.874675925923</v>
      </c>
      <c r="N2609" s="13">
        <f t="shared" si="203"/>
        <v>43</v>
      </c>
      <c r="O2609" t="b">
        <v>1</v>
      </c>
      <c r="P2609">
        <v>398</v>
      </c>
      <c r="Q2609" s="8">
        <f t="shared" si="204"/>
        <v>81.95</v>
      </c>
      <c r="R2609" t="b">
        <v>1</v>
      </c>
      <c r="S2609" t="s">
        <v>8275</v>
      </c>
      <c r="T2609" t="s">
        <v>8311</v>
      </c>
    </row>
    <row r="2610" spans="1:20" ht="42.8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9">
        <f t="shared" si="201"/>
        <v>42809</v>
      </c>
      <c r="L2610">
        <v>1485976468</v>
      </c>
      <c r="M2610" s="9">
        <f t="shared" si="202"/>
        <v>42767.801712962959</v>
      </c>
      <c r="N2610" s="13">
        <f t="shared" si="203"/>
        <v>41</v>
      </c>
      <c r="O2610" t="b">
        <v>1</v>
      </c>
      <c r="P2610">
        <v>304</v>
      </c>
      <c r="Q2610" s="8">
        <f t="shared" si="204"/>
        <v>58.93</v>
      </c>
      <c r="R2610" t="b">
        <v>1</v>
      </c>
      <c r="S2610" t="s">
        <v>8275</v>
      </c>
      <c r="T2610" t="s">
        <v>8311</v>
      </c>
    </row>
    <row r="2611" spans="1:20" ht="57.1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9">
        <f t="shared" si="201"/>
        <v>41105.237858796296</v>
      </c>
      <c r="L2611">
        <v>1339738951</v>
      </c>
      <c r="M2611" s="9">
        <f t="shared" si="202"/>
        <v>41075.237858796296</v>
      </c>
      <c r="N2611" s="13">
        <f t="shared" si="203"/>
        <v>30</v>
      </c>
      <c r="O2611" t="b">
        <v>1</v>
      </c>
      <c r="P2611">
        <v>676</v>
      </c>
      <c r="Q2611" s="8">
        <f t="shared" si="204"/>
        <v>157.29</v>
      </c>
      <c r="R2611" t="b">
        <v>1</v>
      </c>
      <c r="S2611" t="s">
        <v>8275</v>
      </c>
      <c r="T2611" t="s">
        <v>8311</v>
      </c>
    </row>
    <row r="2612" spans="1:20" ht="28.5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9">
        <f t="shared" si="201"/>
        <v>42604.290972222225</v>
      </c>
      <c r="L2612">
        <v>1468444125</v>
      </c>
      <c r="M2612" s="9">
        <f t="shared" si="202"/>
        <v>42564.881076388891</v>
      </c>
      <c r="N2612" s="13">
        <f t="shared" si="203"/>
        <v>39</v>
      </c>
      <c r="O2612" t="b">
        <v>1</v>
      </c>
      <c r="P2612">
        <v>577</v>
      </c>
      <c r="Q2612" s="8">
        <f t="shared" si="204"/>
        <v>55.76</v>
      </c>
      <c r="R2612" t="b">
        <v>1</v>
      </c>
      <c r="S2612" t="s">
        <v>8275</v>
      </c>
      <c r="T2612" t="s">
        <v>8311</v>
      </c>
    </row>
    <row r="2613" spans="1:20" ht="57.1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9">
        <f t="shared" si="201"/>
        <v>42737.957638888889</v>
      </c>
      <c r="L2613">
        <v>1480493014</v>
      </c>
      <c r="M2613" s="9">
        <f t="shared" si="202"/>
        <v>42704.335810185185</v>
      </c>
      <c r="N2613" s="13">
        <f t="shared" si="203"/>
        <v>34</v>
      </c>
      <c r="O2613" t="b">
        <v>1</v>
      </c>
      <c r="P2613">
        <v>3663</v>
      </c>
      <c r="Q2613" s="8">
        <f t="shared" si="204"/>
        <v>83.8</v>
      </c>
      <c r="R2613" t="b">
        <v>1</v>
      </c>
      <c r="S2613" t="s">
        <v>8275</v>
      </c>
      <c r="T2613" t="s">
        <v>8311</v>
      </c>
    </row>
    <row r="2614" spans="1:20" ht="42.8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9">
        <f t="shared" si="201"/>
        <v>42013.143171296295</v>
      </c>
      <c r="L2614">
        <v>1418095570</v>
      </c>
      <c r="M2614" s="9">
        <f t="shared" si="202"/>
        <v>41982.143171296295</v>
      </c>
      <c r="N2614" s="13">
        <f t="shared" si="203"/>
        <v>31</v>
      </c>
      <c r="O2614" t="b">
        <v>1</v>
      </c>
      <c r="P2614">
        <v>294</v>
      </c>
      <c r="Q2614" s="8">
        <f t="shared" si="204"/>
        <v>58.42</v>
      </c>
      <c r="R2614" t="b">
        <v>1</v>
      </c>
      <c r="S2614" t="s">
        <v>8275</v>
      </c>
      <c r="T2614" t="s">
        <v>8311</v>
      </c>
    </row>
    <row r="2615" spans="1:20" ht="42.8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9">
        <f t="shared" si="201"/>
        <v>41173.81821759259</v>
      </c>
      <c r="L2615">
        <v>1345664294</v>
      </c>
      <c r="M2615" s="9">
        <f t="shared" si="202"/>
        <v>41143.81821759259</v>
      </c>
      <c r="N2615" s="13">
        <f t="shared" si="203"/>
        <v>30</v>
      </c>
      <c r="O2615" t="b">
        <v>1</v>
      </c>
      <c r="P2615">
        <v>28</v>
      </c>
      <c r="Q2615" s="8">
        <f t="shared" si="204"/>
        <v>270.57</v>
      </c>
      <c r="R2615" t="b">
        <v>1</v>
      </c>
      <c r="S2615" t="s">
        <v>8275</v>
      </c>
      <c r="T2615" t="s">
        <v>8311</v>
      </c>
    </row>
    <row r="2616" spans="1:20" ht="42.8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9">
        <f t="shared" si="201"/>
        <v>41759.208333333336</v>
      </c>
      <c r="L2616">
        <v>1396371612</v>
      </c>
      <c r="M2616" s="9">
        <f t="shared" si="202"/>
        <v>41730.708472222221</v>
      </c>
      <c r="N2616" s="13">
        <f t="shared" si="203"/>
        <v>28</v>
      </c>
      <c r="O2616" t="b">
        <v>1</v>
      </c>
      <c r="P2616">
        <v>100</v>
      </c>
      <c r="Q2616" s="8">
        <f t="shared" si="204"/>
        <v>107.1</v>
      </c>
      <c r="R2616" t="b">
        <v>1</v>
      </c>
      <c r="S2616" t="s">
        <v>8275</v>
      </c>
      <c r="T2616" t="s">
        <v>8311</v>
      </c>
    </row>
    <row r="2617" spans="1:20" ht="42.8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9">
        <f t="shared" si="201"/>
        <v>42490.5</v>
      </c>
      <c r="L2617">
        <v>1458820564</v>
      </c>
      <c r="M2617" s="9">
        <f t="shared" si="202"/>
        <v>42453.49726851852</v>
      </c>
      <c r="N2617" s="13">
        <f t="shared" si="203"/>
        <v>37</v>
      </c>
      <c r="O2617" t="b">
        <v>0</v>
      </c>
      <c r="P2617">
        <v>72</v>
      </c>
      <c r="Q2617" s="8">
        <f t="shared" si="204"/>
        <v>47.18</v>
      </c>
      <c r="R2617" t="b">
        <v>1</v>
      </c>
      <c r="S2617" t="s">
        <v>8275</v>
      </c>
      <c r="T2617" t="s">
        <v>8311</v>
      </c>
    </row>
    <row r="2618" spans="1:20" ht="42.8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9">
        <f t="shared" si="201"/>
        <v>42241.99454861111</v>
      </c>
      <c r="L2618">
        <v>1437954729</v>
      </c>
      <c r="M2618" s="9">
        <f t="shared" si="202"/>
        <v>42211.99454861111</v>
      </c>
      <c r="N2618" s="13">
        <f t="shared" si="203"/>
        <v>30</v>
      </c>
      <c r="O2618" t="b">
        <v>1</v>
      </c>
      <c r="P2618">
        <v>238</v>
      </c>
      <c r="Q2618" s="8">
        <f t="shared" si="204"/>
        <v>120.31</v>
      </c>
      <c r="R2618" t="b">
        <v>1</v>
      </c>
      <c r="S2618" t="s">
        <v>8275</v>
      </c>
      <c r="T2618" t="s">
        <v>8311</v>
      </c>
    </row>
    <row r="2619" spans="1:20" ht="42.8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9">
        <f t="shared" si="201"/>
        <v>41932.874432870369</v>
      </c>
      <c r="L2619">
        <v>1411246751</v>
      </c>
      <c r="M2619" s="9">
        <f t="shared" si="202"/>
        <v>41902.874432870369</v>
      </c>
      <c r="N2619" s="13">
        <f t="shared" si="203"/>
        <v>30</v>
      </c>
      <c r="O2619" t="b">
        <v>1</v>
      </c>
      <c r="P2619">
        <v>159</v>
      </c>
      <c r="Q2619" s="8">
        <f t="shared" si="204"/>
        <v>27.6</v>
      </c>
      <c r="R2619" t="b">
        <v>1</v>
      </c>
      <c r="S2619" t="s">
        <v>8275</v>
      </c>
      <c r="T2619" t="s">
        <v>8311</v>
      </c>
    </row>
    <row r="2620" spans="1:20" ht="28.55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9">
        <f t="shared" si="201"/>
        <v>42339.834039351852</v>
      </c>
      <c r="L2620">
        <v>1443812461</v>
      </c>
      <c r="M2620" s="9">
        <f t="shared" si="202"/>
        <v>42279.792372685188</v>
      </c>
      <c r="N2620" s="13">
        <f t="shared" si="203"/>
        <v>60</v>
      </c>
      <c r="O2620" t="b">
        <v>1</v>
      </c>
      <c r="P2620">
        <v>77</v>
      </c>
      <c r="Q2620" s="8">
        <f t="shared" si="204"/>
        <v>205.3</v>
      </c>
      <c r="R2620" t="b">
        <v>1</v>
      </c>
      <c r="S2620" t="s">
        <v>8275</v>
      </c>
      <c r="T2620" t="s">
        <v>8311</v>
      </c>
    </row>
    <row r="2621" spans="1:20" ht="42.8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9">
        <f t="shared" si="201"/>
        <v>42300.458333333328</v>
      </c>
      <c r="L2621">
        <v>1443302004</v>
      </c>
      <c r="M2621" s="9">
        <f t="shared" si="202"/>
        <v>42273.884305555555</v>
      </c>
      <c r="N2621" s="13">
        <f t="shared" si="203"/>
        <v>27</v>
      </c>
      <c r="O2621" t="b">
        <v>1</v>
      </c>
      <c r="P2621">
        <v>53</v>
      </c>
      <c r="Q2621" s="8">
        <f t="shared" si="204"/>
        <v>35.549999999999997</v>
      </c>
      <c r="R2621" t="b">
        <v>1</v>
      </c>
      <c r="S2621" t="s">
        <v>8275</v>
      </c>
      <c r="T2621" t="s">
        <v>8311</v>
      </c>
    </row>
    <row r="2622" spans="1:20" ht="42.8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9">
        <f t="shared" si="201"/>
        <v>42288.041666666672</v>
      </c>
      <c r="L2622">
        <v>1441339242</v>
      </c>
      <c r="M2622" s="9">
        <f t="shared" si="202"/>
        <v>42251.16715277778</v>
      </c>
      <c r="N2622" s="13">
        <f t="shared" si="203"/>
        <v>37</v>
      </c>
      <c r="O2622" t="b">
        <v>1</v>
      </c>
      <c r="P2622">
        <v>1251</v>
      </c>
      <c r="Q2622" s="8">
        <f t="shared" si="204"/>
        <v>74.64</v>
      </c>
      <c r="R2622" t="b">
        <v>1</v>
      </c>
      <c r="S2622" t="s">
        <v>8275</v>
      </c>
      <c r="T2622" t="s">
        <v>8311</v>
      </c>
    </row>
    <row r="2623" spans="1:20" ht="42.8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9">
        <f t="shared" si="201"/>
        <v>42145.74754629629</v>
      </c>
      <c r="L2623">
        <v>1429638988</v>
      </c>
      <c r="M2623" s="9">
        <f t="shared" si="202"/>
        <v>42115.74754629629</v>
      </c>
      <c r="N2623" s="13">
        <f t="shared" si="203"/>
        <v>30</v>
      </c>
      <c r="O2623" t="b">
        <v>1</v>
      </c>
      <c r="P2623">
        <v>465</v>
      </c>
      <c r="Q2623" s="8">
        <f t="shared" si="204"/>
        <v>47.06</v>
      </c>
      <c r="R2623" t="b">
        <v>1</v>
      </c>
      <c r="S2623" t="s">
        <v>8275</v>
      </c>
      <c r="T2623" t="s">
        <v>8311</v>
      </c>
    </row>
    <row r="2624" spans="1:20" ht="42.8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9">
        <f t="shared" si="201"/>
        <v>42734.74324074074</v>
      </c>
      <c r="L2624">
        <v>1479232216</v>
      </c>
      <c r="M2624" s="9">
        <f t="shared" si="202"/>
        <v>42689.74324074074</v>
      </c>
      <c r="N2624" s="13">
        <f t="shared" si="203"/>
        <v>45</v>
      </c>
      <c r="O2624" t="b">
        <v>0</v>
      </c>
      <c r="P2624">
        <v>74</v>
      </c>
      <c r="Q2624" s="8">
        <f t="shared" si="204"/>
        <v>26.59</v>
      </c>
      <c r="R2624" t="b">
        <v>1</v>
      </c>
      <c r="S2624" t="s">
        <v>8275</v>
      </c>
      <c r="T2624" t="s">
        <v>8311</v>
      </c>
    </row>
    <row r="2625" spans="1:20" ht="42.8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9">
        <f t="shared" si="201"/>
        <v>42706.256550925929</v>
      </c>
      <c r="L2625">
        <v>1479449366</v>
      </c>
      <c r="M2625" s="9">
        <f t="shared" si="202"/>
        <v>42692.256550925929</v>
      </c>
      <c r="N2625" s="13">
        <f t="shared" si="203"/>
        <v>14</v>
      </c>
      <c r="O2625" t="b">
        <v>0</v>
      </c>
      <c r="P2625">
        <v>62</v>
      </c>
      <c r="Q2625" s="8">
        <f t="shared" si="204"/>
        <v>36.770000000000003</v>
      </c>
      <c r="R2625" t="b">
        <v>1</v>
      </c>
      <c r="S2625" t="s">
        <v>8275</v>
      </c>
      <c r="T2625" t="s">
        <v>8311</v>
      </c>
    </row>
    <row r="2626" spans="1:20" ht="42.8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>
        <f t="shared" ref="F2626:F2689" si="205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9">
        <f t="shared" si="201"/>
        <v>41165.42155092593</v>
      </c>
      <c r="L2626">
        <v>1345716422</v>
      </c>
      <c r="M2626" s="9">
        <f t="shared" si="202"/>
        <v>41144.42155092593</v>
      </c>
      <c r="N2626" s="13">
        <f t="shared" si="203"/>
        <v>21</v>
      </c>
      <c r="O2626" t="b">
        <v>0</v>
      </c>
      <c r="P2626">
        <v>3468</v>
      </c>
      <c r="Q2626" s="8">
        <f t="shared" si="204"/>
        <v>31.82</v>
      </c>
      <c r="R2626" t="b">
        <v>1</v>
      </c>
      <c r="S2626" t="s">
        <v>8275</v>
      </c>
      <c r="T2626" t="s">
        <v>8311</v>
      </c>
    </row>
    <row r="2627" spans="1:20" ht="57.1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>
        <f t="shared" si="205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9">
        <f t="shared" ref="K2627:K2690" si="206">(((J2627/60)/60)/24)+DATE(1970,1,1)</f>
        <v>42683.851944444439</v>
      </c>
      <c r="L2627">
        <v>1476559608</v>
      </c>
      <c r="M2627" s="9">
        <f t="shared" ref="M2627:M2690" si="207">(((L2627/60)/60)/24)+DATE(1970,1,1)</f>
        <v>42658.810277777782</v>
      </c>
      <c r="N2627" s="13">
        <f t="shared" ref="N2627:N2690" si="208">ROUND(K2627-M2627,0)</f>
        <v>25</v>
      </c>
      <c r="O2627" t="b">
        <v>0</v>
      </c>
      <c r="P2627">
        <v>52</v>
      </c>
      <c r="Q2627" s="8">
        <f t="shared" ref="Q2627:Q2690" si="209">IFERROR(ROUND(E2627/P2627,2),0)</f>
        <v>27.58</v>
      </c>
      <c r="R2627" t="b">
        <v>1</v>
      </c>
      <c r="S2627" t="s">
        <v>8275</v>
      </c>
      <c r="T2627" t="s">
        <v>8311</v>
      </c>
    </row>
    <row r="2628" spans="1:20" ht="42.8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9">
        <f t="shared" si="206"/>
        <v>42158.628113425926</v>
      </c>
      <c r="L2628">
        <v>1430751869</v>
      </c>
      <c r="M2628" s="9">
        <f t="shared" si="207"/>
        <v>42128.628113425926</v>
      </c>
      <c r="N2628" s="13">
        <f t="shared" si="208"/>
        <v>30</v>
      </c>
      <c r="O2628" t="b">
        <v>0</v>
      </c>
      <c r="P2628">
        <v>50</v>
      </c>
      <c r="Q2628" s="8">
        <f t="shared" si="209"/>
        <v>56</v>
      </c>
      <c r="R2628" t="b">
        <v>1</v>
      </c>
      <c r="S2628" t="s">
        <v>8275</v>
      </c>
      <c r="T2628" t="s">
        <v>8311</v>
      </c>
    </row>
    <row r="2629" spans="1:20" ht="42.8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9">
        <f t="shared" si="206"/>
        <v>42334.871076388896</v>
      </c>
      <c r="L2629">
        <v>1445975661</v>
      </c>
      <c r="M2629" s="9">
        <f t="shared" si="207"/>
        <v>42304.829409722224</v>
      </c>
      <c r="N2629" s="13">
        <f t="shared" si="208"/>
        <v>30</v>
      </c>
      <c r="O2629" t="b">
        <v>0</v>
      </c>
      <c r="P2629">
        <v>45</v>
      </c>
      <c r="Q2629" s="8">
        <f t="shared" si="209"/>
        <v>21.56</v>
      </c>
      <c r="R2629" t="b">
        <v>1</v>
      </c>
      <c r="S2629" t="s">
        <v>8275</v>
      </c>
      <c r="T2629" t="s">
        <v>8311</v>
      </c>
    </row>
    <row r="2630" spans="1:20" ht="42.8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9">
        <f t="shared" si="206"/>
        <v>41973.966053240743</v>
      </c>
      <c r="L2630">
        <v>1415661067</v>
      </c>
      <c r="M2630" s="9">
        <f t="shared" si="207"/>
        <v>41953.966053240743</v>
      </c>
      <c r="N2630" s="13">
        <f t="shared" si="208"/>
        <v>20</v>
      </c>
      <c r="O2630" t="b">
        <v>0</v>
      </c>
      <c r="P2630">
        <v>21</v>
      </c>
      <c r="Q2630" s="8">
        <f t="shared" si="209"/>
        <v>44.1</v>
      </c>
      <c r="R2630" t="b">
        <v>1</v>
      </c>
      <c r="S2630" t="s">
        <v>8275</v>
      </c>
      <c r="T2630" t="s">
        <v>8311</v>
      </c>
    </row>
    <row r="2631" spans="1:20" ht="28.5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9">
        <f t="shared" si="206"/>
        <v>42138.538449074069</v>
      </c>
      <c r="L2631">
        <v>1429016122</v>
      </c>
      <c r="M2631" s="9">
        <f t="shared" si="207"/>
        <v>42108.538449074069</v>
      </c>
      <c r="N2631" s="13">
        <f t="shared" si="208"/>
        <v>30</v>
      </c>
      <c r="O2631" t="b">
        <v>0</v>
      </c>
      <c r="P2631">
        <v>100</v>
      </c>
      <c r="Q2631" s="8">
        <f t="shared" si="209"/>
        <v>63.87</v>
      </c>
      <c r="R2631" t="b">
        <v>1</v>
      </c>
      <c r="S2631" t="s">
        <v>8275</v>
      </c>
      <c r="T2631" t="s">
        <v>8311</v>
      </c>
    </row>
    <row r="2632" spans="1:20" ht="42.8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9">
        <f t="shared" si="206"/>
        <v>42551.416666666672</v>
      </c>
      <c r="L2632">
        <v>1464921112</v>
      </c>
      <c r="M2632" s="9">
        <f t="shared" si="207"/>
        <v>42524.105462962965</v>
      </c>
      <c r="N2632" s="13">
        <f t="shared" si="208"/>
        <v>27</v>
      </c>
      <c r="O2632" t="b">
        <v>0</v>
      </c>
      <c r="P2632">
        <v>81</v>
      </c>
      <c r="Q2632" s="8">
        <f t="shared" si="209"/>
        <v>38.99</v>
      </c>
      <c r="R2632" t="b">
        <v>1</v>
      </c>
      <c r="S2632" t="s">
        <v>8275</v>
      </c>
      <c r="T2632" t="s">
        <v>8311</v>
      </c>
    </row>
    <row r="2633" spans="1:20" ht="42.8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9">
        <f t="shared" si="206"/>
        <v>42246.169293981482</v>
      </c>
      <c r="L2633">
        <v>1438488227</v>
      </c>
      <c r="M2633" s="9">
        <f t="shared" si="207"/>
        <v>42218.169293981482</v>
      </c>
      <c r="N2633" s="13">
        <f t="shared" si="208"/>
        <v>28</v>
      </c>
      <c r="O2633" t="b">
        <v>0</v>
      </c>
      <c r="P2633">
        <v>286</v>
      </c>
      <c r="Q2633" s="8">
        <f t="shared" si="209"/>
        <v>80.19</v>
      </c>
      <c r="R2633" t="b">
        <v>1</v>
      </c>
      <c r="S2633" t="s">
        <v>8275</v>
      </c>
      <c r="T2633" t="s">
        <v>8311</v>
      </c>
    </row>
    <row r="2634" spans="1:20" ht="42.8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9">
        <f t="shared" si="206"/>
        <v>42519.061793981484</v>
      </c>
      <c r="L2634">
        <v>1462325339</v>
      </c>
      <c r="M2634" s="9">
        <f t="shared" si="207"/>
        <v>42494.061793981484</v>
      </c>
      <c r="N2634" s="13">
        <f t="shared" si="208"/>
        <v>25</v>
      </c>
      <c r="O2634" t="b">
        <v>0</v>
      </c>
      <c r="P2634">
        <v>42</v>
      </c>
      <c r="Q2634" s="8">
        <f t="shared" si="209"/>
        <v>34.9</v>
      </c>
      <c r="R2634" t="b">
        <v>1</v>
      </c>
      <c r="S2634" t="s">
        <v>8275</v>
      </c>
      <c r="T2634" t="s">
        <v>8311</v>
      </c>
    </row>
    <row r="2635" spans="1:20" ht="42.8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9">
        <f t="shared" si="206"/>
        <v>41697.958333333336</v>
      </c>
      <c r="L2635">
        <v>1390938332</v>
      </c>
      <c r="M2635" s="9">
        <f t="shared" si="207"/>
        <v>41667.823287037041</v>
      </c>
      <c r="N2635" s="13">
        <f t="shared" si="208"/>
        <v>30</v>
      </c>
      <c r="O2635" t="b">
        <v>0</v>
      </c>
      <c r="P2635">
        <v>199</v>
      </c>
      <c r="Q2635" s="8">
        <f t="shared" si="209"/>
        <v>89.1</v>
      </c>
      <c r="R2635" t="b">
        <v>1</v>
      </c>
      <c r="S2635" t="s">
        <v>8275</v>
      </c>
      <c r="T2635" t="s">
        <v>8311</v>
      </c>
    </row>
    <row r="2636" spans="1:20" ht="42.8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9">
        <f t="shared" si="206"/>
        <v>42642.656493055561</v>
      </c>
      <c r="L2636">
        <v>1472571921</v>
      </c>
      <c r="M2636" s="9">
        <f t="shared" si="207"/>
        <v>42612.656493055561</v>
      </c>
      <c r="N2636" s="13">
        <f t="shared" si="208"/>
        <v>30</v>
      </c>
      <c r="O2636" t="b">
        <v>0</v>
      </c>
      <c r="P2636">
        <v>25</v>
      </c>
      <c r="Q2636" s="8">
        <f t="shared" si="209"/>
        <v>39.44</v>
      </c>
      <c r="R2636" t="b">
        <v>1</v>
      </c>
      <c r="S2636" t="s">
        <v>8275</v>
      </c>
      <c r="T2636" t="s">
        <v>8311</v>
      </c>
    </row>
    <row r="2637" spans="1:20" ht="42.8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9">
        <f t="shared" si="206"/>
        <v>42072.909270833334</v>
      </c>
      <c r="L2637">
        <v>1422917361</v>
      </c>
      <c r="M2637" s="9">
        <f t="shared" si="207"/>
        <v>42037.950937500005</v>
      </c>
      <c r="N2637" s="13">
        <f t="shared" si="208"/>
        <v>35</v>
      </c>
      <c r="O2637" t="b">
        <v>0</v>
      </c>
      <c r="P2637">
        <v>84</v>
      </c>
      <c r="Q2637" s="8">
        <f t="shared" si="209"/>
        <v>136.9</v>
      </c>
      <c r="R2637" t="b">
        <v>1</v>
      </c>
      <c r="S2637" t="s">
        <v>8275</v>
      </c>
      <c r="T2637" t="s">
        <v>8311</v>
      </c>
    </row>
    <row r="2638" spans="1:20" ht="57.1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9">
        <f t="shared" si="206"/>
        <v>42659.041666666672</v>
      </c>
      <c r="L2638">
        <v>1474641914</v>
      </c>
      <c r="M2638" s="9">
        <f t="shared" si="207"/>
        <v>42636.614745370374</v>
      </c>
      <c r="N2638" s="13">
        <f t="shared" si="208"/>
        <v>22</v>
      </c>
      <c r="O2638" t="b">
        <v>0</v>
      </c>
      <c r="P2638">
        <v>50</v>
      </c>
      <c r="Q2638" s="8">
        <f t="shared" si="209"/>
        <v>37.46</v>
      </c>
      <c r="R2638" t="b">
        <v>1</v>
      </c>
      <c r="S2638" t="s">
        <v>8275</v>
      </c>
      <c r="T2638" t="s">
        <v>8311</v>
      </c>
    </row>
    <row r="2639" spans="1:20" ht="28.5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9">
        <f t="shared" si="206"/>
        <v>42655.549479166672</v>
      </c>
      <c r="L2639">
        <v>1474895475</v>
      </c>
      <c r="M2639" s="9">
        <f t="shared" si="207"/>
        <v>42639.549479166672</v>
      </c>
      <c r="N2639" s="13">
        <f t="shared" si="208"/>
        <v>16</v>
      </c>
      <c r="O2639" t="b">
        <v>0</v>
      </c>
      <c r="P2639">
        <v>26</v>
      </c>
      <c r="Q2639" s="8">
        <f t="shared" si="209"/>
        <v>31.96</v>
      </c>
      <c r="R2639" t="b">
        <v>1</v>
      </c>
      <c r="S2639" t="s">
        <v>8275</v>
      </c>
      <c r="T2639" t="s">
        <v>8311</v>
      </c>
    </row>
    <row r="2640" spans="1:20" ht="42.8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9">
        <f t="shared" si="206"/>
        <v>42019.913136574076</v>
      </c>
      <c r="L2640">
        <v>1418766895</v>
      </c>
      <c r="M2640" s="9">
        <f t="shared" si="207"/>
        <v>41989.913136574076</v>
      </c>
      <c r="N2640" s="13">
        <f t="shared" si="208"/>
        <v>30</v>
      </c>
      <c r="O2640" t="b">
        <v>0</v>
      </c>
      <c r="P2640">
        <v>14</v>
      </c>
      <c r="Q2640" s="8">
        <f t="shared" si="209"/>
        <v>25.21</v>
      </c>
      <c r="R2640" t="b">
        <v>1</v>
      </c>
      <c r="S2640" t="s">
        <v>8275</v>
      </c>
      <c r="T2640" t="s">
        <v>8311</v>
      </c>
    </row>
    <row r="2641" spans="1:20" ht="42.8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9">
        <f t="shared" si="206"/>
        <v>42054.86513888889</v>
      </c>
      <c r="L2641">
        <v>1421786748</v>
      </c>
      <c r="M2641" s="9">
        <f t="shared" si="207"/>
        <v>42024.86513888889</v>
      </c>
      <c r="N2641" s="13">
        <f t="shared" si="208"/>
        <v>30</v>
      </c>
      <c r="O2641" t="b">
        <v>0</v>
      </c>
      <c r="P2641">
        <v>49</v>
      </c>
      <c r="Q2641" s="8">
        <f t="shared" si="209"/>
        <v>10.039999999999999</v>
      </c>
      <c r="R2641" t="b">
        <v>1</v>
      </c>
      <c r="S2641" t="s">
        <v>8275</v>
      </c>
      <c r="T2641" t="s">
        <v>8311</v>
      </c>
    </row>
    <row r="2642" spans="1:20" ht="57.1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9">
        <f t="shared" si="206"/>
        <v>42163.160578703704</v>
      </c>
      <c r="L2642">
        <v>1428551474</v>
      </c>
      <c r="M2642" s="9">
        <f t="shared" si="207"/>
        <v>42103.160578703704</v>
      </c>
      <c r="N2642" s="13">
        <f t="shared" si="208"/>
        <v>60</v>
      </c>
      <c r="O2642" t="b">
        <v>0</v>
      </c>
      <c r="P2642">
        <v>69</v>
      </c>
      <c r="Q2642" s="8">
        <f t="shared" si="209"/>
        <v>45.94</v>
      </c>
      <c r="R2642" t="b">
        <v>1</v>
      </c>
      <c r="S2642" t="s">
        <v>8275</v>
      </c>
      <c r="T2642" t="s">
        <v>8311</v>
      </c>
    </row>
    <row r="2643" spans="1:20" ht="28.55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9">
        <f t="shared" si="206"/>
        <v>41897.839583333334</v>
      </c>
      <c r="L2643">
        <v>1409341863</v>
      </c>
      <c r="M2643" s="9">
        <f t="shared" si="207"/>
        <v>41880.827118055553</v>
      </c>
      <c r="N2643" s="13">
        <f t="shared" si="208"/>
        <v>17</v>
      </c>
      <c r="O2643" t="b">
        <v>0</v>
      </c>
      <c r="P2643">
        <v>1</v>
      </c>
      <c r="Q2643" s="8">
        <f t="shared" si="209"/>
        <v>15</v>
      </c>
      <c r="R2643" t="b">
        <v>0</v>
      </c>
      <c r="S2643" t="s">
        <v>8275</v>
      </c>
      <c r="T2643" t="s">
        <v>8311</v>
      </c>
    </row>
    <row r="2644" spans="1:20" ht="57.1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9">
        <f t="shared" si="206"/>
        <v>42566.289583333331</v>
      </c>
      <c r="L2644">
        <v>1465970108</v>
      </c>
      <c r="M2644" s="9">
        <f t="shared" si="207"/>
        <v>42536.246620370366</v>
      </c>
      <c r="N2644" s="13">
        <f t="shared" si="208"/>
        <v>30</v>
      </c>
      <c r="O2644" t="b">
        <v>0</v>
      </c>
      <c r="P2644">
        <v>0</v>
      </c>
      <c r="Q2644" s="8">
        <f t="shared" si="209"/>
        <v>0</v>
      </c>
      <c r="R2644" t="b">
        <v>0</v>
      </c>
      <c r="S2644" t="s">
        <v>8275</v>
      </c>
      <c r="T2644" t="s">
        <v>8311</v>
      </c>
    </row>
    <row r="2645" spans="1:20" ht="57.1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9">
        <f t="shared" si="206"/>
        <v>42725.332638888889</v>
      </c>
      <c r="L2645">
        <v>1479218315</v>
      </c>
      <c r="M2645" s="9">
        <f t="shared" si="207"/>
        <v>42689.582349537035</v>
      </c>
      <c r="N2645" s="13">
        <f t="shared" si="208"/>
        <v>36</v>
      </c>
      <c r="O2645" t="b">
        <v>1</v>
      </c>
      <c r="P2645">
        <v>1501</v>
      </c>
      <c r="Q2645" s="8">
        <f t="shared" si="209"/>
        <v>223.58</v>
      </c>
      <c r="R2645" t="b">
        <v>0</v>
      </c>
      <c r="S2645" t="s">
        <v>8275</v>
      </c>
      <c r="T2645" t="s">
        <v>8311</v>
      </c>
    </row>
    <row r="2646" spans="1:20" ht="42.8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9">
        <f t="shared" si="206"/>
        <v>42804.792071759264</v>
      </c>
      <c r="L2646">
        <v>1486580435</v>
      </c>
      <c r="M2646" s="9">
        <f t="shared" si="207"/>
        <v>42774.792071759264</v>
      </c>
      <c r="N2646" s="13">
        <f t="shared" si="208"/>
        <v>30</v>
      </c>
      <c r="O2646" t="b">
        <v>1</v>
      </c>
      <c r="P2646">
        <v>52</v>
      </c>
      <c r="Q2646" s="8">
        <f t="shared" si="209"/>
        <v>39.479999999999997</v>
      </c>
      <c r="R2646" t="b">
        <v>0</v>
      </c>
      <c r="S2646" t="s">
        <v>8275</v>
      </c>
      <c r="T2646" t="s">
        <v>8311</v>
      </c>
    </row>
    <row r="2647" spans="1:20" ht="42.8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9">
        <f t="shared" si="206"/>
        <v>41951.884293981479</v>
      </c>
      <c r="L2647">
        <v>1412885603</v>
      </c>
      <c r="M2647" s="9">
        <f t="shared" si="207"/>
        <v>41921.842627314814</v>
      </c>
      <c r="N2647" s="13">
        <f t="shared" si="208"/>
        <v>30</v>
      </c>
      <c r="O2647" t="b">
        <v>1</v>
      </c>
      <c r="P2647">
        <v>23</v>
      </c>
      <c r="Q2647" s="8">
        <f t="shared" si="209"/>
        <v>91.3</v>
      </c>
      <c r="R2647" t="b">
        <v>0</v>
      </c>
      <c r="S2647" t="s">
        <v>8275</v>
      </c>
      <c r="T2647" t="s">
        <v>8311</v>
      </c>
    </row>
    <row r="2648" spans="1:20" ht="42.8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9">
        <f t="shared" si="206"/>
        <v>42256.313298611116</v>
      </c>
      <c r="L2648">
        <v>1439191869</v>
      </c>
      <c r="M2648" s="9">
        <f t="shared" si="207"/>
        <v>42226.313298611116</v>
      </c>
      <c r="N2648" s="13">
        <f t="shared" si="208"/>
        <v>30</v>
      </c>
      <c r="O2648" t="b">
        <v>1</v>
      </c>
      <c r="P2648">
        <v>535</v>
      </c>
      <c r="Q2648" s="8">
        <f t="shared" si="209"/>
        <v>78.67</v>
      </c>
      <c r="R2648" t="b">
        <v>0</v>
      </c>
      <c r="S2648" t="s">
        <v>8275</v>
      </c>
      <c r="T2648" t="s">
        <v>8311</v>
      </c>
    </row>
    <row r="2649" spans="1:20" ht="42.8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9">
        <f t="shared" si="206"/>
        <v>42230.261793981481</v>
      </c>
      <c r="L2649">
        <v>1436941019</v>
      </c>
      <c r="M2649" s="9">
        <f t="shared" si="207"/>
        <v>42200.261793981481</v>
      </c>
      <c r="N2649" s="13">
        <f t="shared" si="208"/>
        <v>30</v>
      </c>
      <c r="O2649" t="b">
        <v>0</v>
      </c>
      <c r="P2649">
        <v>3</v>
      </c>
      <c r="Q2649" s="8">
        <f t="shared" si="209"/>
        <v>12</v>
      </c>
      <c r="R2649" t="b">
        <v>0</v>
      </c>
      <c r="S2649" t="s">
        <v>8275</v>
      </c>
      <c r="T2649" t="s">
        <v>8311</v>
      </c>
    </row>
    <row r="2650" spans="1:20" ht="57.1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9">
        <f t="shared" si="206"/>
        <v>42438.714814814812</v>
      </c>
      <c r="L2650">
        <v>1454951360</v>
      </c>
      <c r="M2650" s="9">
        <f t="shared" si="207"/>
        <v>42408.714814814812</v>
      </c>
      <c r="N2650" s="13">
        <f t="shared" si="208"/>
        <v>30</v>
      </c>
      <c r="O2650" t="b">
        <v>0</v>
      </c>
      <c r="P2650">
        <v>6</v>
      </c>
      <c r="Q2650" s="8">
        <f t="shared" si="209"/>
        <v>17.670000000000002</v>
      </c>
      <c r="R2650" t="b">
        <v>0</v>
      </c>
      <c r="S2650" t="s">
        <v>8275</v>
      </c>
      <c r="T2650" t="s">
        <v>8311</v>
      </c>
    </row>
    <row r="2651" spans="1:20" ht="28.55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9">
        <f t="shared" si="206"/>
        <v>42401.99700231482</v>
      </c>
      <c r="L2651">
        <v>1449186941</v>
      </c>
      <c r="M2651" s="9">
        <f t="shared" si="207"/>
        <v>42341.99700231482</v>
      </c>
      <c r="N2651" s="13">
        <f t="shared" si="208"/>
        <v>60</v>
      </c>
      <c r="O2651" t="b">
        <v>0</v>
      </c>
      <c r="P2651">
        <v>3</v>
      </c>
      <c r="Q2651" s="8">
        <f t="shared" si="209"/>
        <v>41.33</v>
      </c>
      <c r="R2651" t="b">
        <v>0</v>
      </c>
      <c r="S2651" t="s">
        <v>8275</v>
      </c>
      <c r="T2651" t="s">
        <v>8311</v>
      </c>
    </row>
    <row r="2652" spans="1:20" ht="57.1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9">
        <f t="shared" si="206"/>
        <v>42725.624340277776</v>
      </c>
      <c r="L2652">
        <v>1479740343</v>
      </c>
      <c r="M2652" s="9">
        <f t="shared" si="207"/>
        <v>42695.624340277776</v>
      </c>
      <c r="N2652" s="13">
        <f t="shared" si="208"/>
        <v>30</v>
      </c>
      <c r="O2652" t="b">
        <v>0</v>
      </c>
      <c r="P2652">
        <v>5</v>
      </c>
      <c r="Q2652" s="8">
        <f t="shared" si="209"/>
        <v>71.599999999999994</v>
      </c>
      <c r="R2652" t="b">
        <v>0</v>
      </c>
      <c r="S2652" t="s">
        <v>8275</v>
      </c>
      <c r="T2652" t="s">
        <v>8311</v>
      </c>
    </row>
    <row r="2653" spans="1:20" ht="42.8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9">
        <f t="shared" si="206"/>
        <v>42355.805659722217</v>
      </c>
      <c r="L2653">
        <v>1447960809</v>
      </c>
      <c r="M2653" s="9">
        <f t="shared" si="207"/>
        <v>42327.805659722217</v>
      </c>
      <c r="N2653" s="13">
        <f t="shared" si="208"/>
        <v>28</v>
      </c>
      <c r="O2653" t="b">
        <v>0</v>
      </c>
      <c r="P2653">
        <v>17</v>
      </c>
      <c r="Q2653" s="8">
        <f t="shared" si="209"/>
        <v>307.82</v>
      </c>
      <c r="R2653" t="b">
        <v>0</v>
      </c>
      <c r="S2653" t="s">
        <v>8275</v>
      </c>
      <c r="T2653" t="s">
        <v>8311</v>
      </c>
    </row>
    <row r="2654" spans="1:20" ht="42.8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9">
        <f t="shared" si="206"/>
        <v>41983.158854166672</v>
      </c>
      <c r="L2654">
        <v>1415591325</v>
      </c>
      <c r="M2654" s="9">
        <f t="shared" si="207"/>
        <v>41953.158854166672</v>
      </c>
      <c r="N2654" s="13">
        <f t="shared" si="208"/>
        <v>30</v>
      </c>
      <c r="O2654" t="b">
        <v>0</v>
      </c>
      <c r="P2654">
        <v>11</v>
      </c>
      <c r="Q2654" s="8">
        <f t="shared" si="209"/>
        <v>80.45</v>
      </c>
      <c r="R2654" t="b">
        <v>0</v>
      </c>
      <c r="S2654" t="s">
        <v>8275</v>
      </c>
      <c r="T2654" t="s">
        <v>8311</v>
      </c>
    </row>
    <row r="2655" spans="1:20" ht="42.8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9">
        <f t="shared" si="206"/>
        <v>41803.166666666664</v>
      </c>
      <c r="L2655">
        <v>1399909127</v>
      </c>
      <c r="M2655" s="9">
        <f t="shared" si="207"/>
        <v>41771.651932870373</v>
      </c>
      <c r="N2655" s="13">
        <f t="shared" si="208"/>
        <v>32</v>
      </c>
      <c r="O2655" t="b">
        <v>0</v>
      </c>
      <c r="P2655">
        <v>70</v>
      </c>
      <c r="Q2655" s="8">
        <f t="shared" si="209"/>
        <v>83.94</v>
      </c>
      <c r="R2655" t="b">
        <v>0</v>
      </c>
      <c r="S2655" t="s">
        <v>8275</v>
      </c>
      <c r="T2655" t="s">
        <v>8311</v>
      </c>
    </row>
    <row r="2656" spans="1:20" ht="42.8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9">
        <f t="shared" si="206"/>
        <v>42115.559328703705</v>
      </c>
      <c r="L2656">
        <v>1424442326</v>
      </c>
      <c r="M2656" s="9">
        <f t="shared" si="207"/>
        <v>42055.600995370376</v>
      </c>
      <c r="N2656" s="13">
        <f t="shared" si="208"/>
        <v>60</v>
      </c>
      <c r="O2656" t="b">
        <v>0</v>
      </c>
      <c r="P2656">
        <v>6</v>
      </c>
      <c r="Q2656" s="8">
        <f t="shared" si="209"/>
        <v>8.5</v>
      </c>
      <c r="R2656" t="b">
        <v>0</v>
      </c>
      <c r="S2656" t="s">
        <v>8275</v>
      </c>
      <c r="T2656" t="s">
        <v>8311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9">
        <f t="shared" si="206"/>
        <v>42409.833333333328</v>
      </c>
      <c r="L2657">
        <v>1452631647</v>
      </c>
      <c r="M2657" s="9">
        <f t="shared" si="207"/>
        <v>42381.866284722222</v>
      </c>
      <c r="N2657" s="13">
        <f t="shared" si="208"/>
        <v>28</v>
      </c>
      <c r="O2657" t="b">
        <v>0</v>
      </c>
      <c r="P2657">
        <v>43</v>
      </c>
      <c r="Q2657" s="8">
        <f t="shared" si="209"/>
        <v>73.37</v>
      </c>
      <c r="R2657" t="b">
        <v>0</v>
      </c>
      <c r="S2657" t="s">
        <v>8275</v>
      </c>
      <c r="T2657" t="s">
        <v>8311</v>
      </c>
    </row>
    <row r="2658" spans="1:20" ht="28.55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9">
        <f t="shared" si="206"/>
        <v>42806.791666666672</v>
      </c>
      <c r="L2658">
        <v>1485966688</v>
      </c>
      <c r="M2658" s="9">
        <f t="shared" si="207"/>
        <v>42767.688518518517</v>
      </c>
      <c r="N2658" s="13">
        <f t="shared" si="208"/>
        <v>39</v>
      </c>
      <c r="O2658" t="b">
        <v>0</v>
      </c>
      <c r="P2658">
        <v>152</v>
      </c>
      <c r="Q2658" s="8">
        <f t="shared" si="209"/>
        <v>112.86</v>
      </c>
      <c r="R2658" t="b">
        <v>0</v>
      </c>
      <c r="S2658" t="s">
        <v>8275</v>
      </c>
      <c r="T2658" t="s">
        <v>8311</v>
      </c>
    </row>
    <row r="2659" spans="1:20" ht="42.8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9">
        <f t="shared" si="206"/>
        <v>42585.0625</v>
      </c>
      <c r="L2659">
        <v>1467325053</v>
      </c>
      <c r="M2659" s="9">
        <f t="shared" si="207"/>
        <v>42551.928854166668</v>
      </c>
      <c r="N2659" s="13">
        <f t="shared" si="208"/>
        <v>33</v>
      </c>
      <c r="O2659" t="b">
        <v>0</v>
      </c>
      <c r="P2659">
        <v>59</v>
      </c>
      <c r="Q2659" s="8">
        <f t="shared" si="209"/>
        <v>95.28</v>
      </c>
      <c r="R2659" t="b">
        <v>0</v>
      </c>
      <c r="S2659" t="s">
        <v>8275</v>
      </c>
      <c r="T2659" t="s">
        <v>8311</v>
      </c>
    </row>
    <row r="2660" spans="1:20" ht="42.8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9">
        <f t="shared" si="206"/>
        <v>42581.884189814817</v>
      </c>
      <c r="L2660">
        <v>1467321194</v>
      </c>
      <c r="M2660" s="9">
        <f t="shared" si="207"/>
        <v>42551.884189814817</v>
      </c>
      <c r="N2660" s="13">
        <f t="shared" si="208"/>
        <v>30</v>
      </c>
      <c r="O2660" t="b">
        <v>0</v>
      </c>
      <c r="P2660">
        <v>4</v>
      </c>
      <c r="Q2660" s="8">
        <f t="shared" si="209"/>
        <v>22.75</v>
      </c>
      <c r="R2660" t="b">
        <v>0</v>
      </c>
      <c r="S2660" t="s">
        <v>8275</v>
      </c>
      <c r="T2660" t="s">
        <v>8311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9">
        <f t="shared" si="206"/>
        <v>42112.069560185191</v>
      </c>
      <c r="L2661">
        <v>1426729210</v>
      </c>
      <c r="M2661" s="9">
        <f t="shared" si="207"/>
        <v>42082.069560185191</v>
      </c>
      <c r="N2661" s="13">
        <f t="shared" si="208"/>
        <v>30</v>
      </c>
      <c r="O2661" t="b">
        <v>0</v>
      </c>
      <c r="P2661">
        <v>10</v>
      </c>
      <c r="Q2661" s="8">
        <f t="shared" si="209"/>
        <v>133.30000000000001</v>
      </c>
      <c r="R2661" t="b">
        <v>0</v>
      </c>
      <c r="S2661" t="s">
        <v>8275</v>
      </c>
      <c r="T2661" t="s">
        <v>8311</v>
      </c>
    </row>
    <row r="2662" spans="1:20" ht="57.1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9">
        <f t="shared" si="206"/>
        <v>42332.754837962959</v>
      </c>
      <c r="L2662">
        <v>1443200818</v>
      </c>
      <c r="M2662" s="9">
        <f t="shared" si="207"/>
        <v>42272.713171296295</v>
      </c>
      <c r="N2662" s="13">
        <f t="shared" si="208"/>
        <v>60</v>
      </c>
      <c r="O2662" t="b">
        <v>0</v>
      </c>
      <c r="P2662">
        <v>5</v>
      </c>
      <c r="Q2662" s="8">
        <f t="shared" si="209"/>
        <v>3.8</v>
      </c>
      <c r="R2662" t="b">
        <v>0</v>
      </c>
      <c r="S2662" t="s">
        <v>8275</v>
      </c>
      <c r="T2662" t="s">
        <v>8311</v>
      </c>
    </row>
    <row r="2663" spans="1:20" ht="42.8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9">
        <f t="shared" si="206"/>
        <v>41572.958449074074</v>
      </c>
      <c r="L2663">
        <v>1380150010</v>
      </c>
      <c r="M2663" s="9">
        <f t="shared" si="207"/>
        <v>41542.958449074074</v>
      </c>
      <c r="N2663" s="13">
        <f t="shared" si="208"/>
        <v>30</v>
      </c>
      <c r="O2663" t="b">
        <v>0</v>
      </c>
      <c r="P2663">
        <v>60</v>
      </c>
      <c r="Q2663" s="8">
        <f t="shared" si="209"/>
        <v>85.75</v>
      </c>
      <c r="R2663" t="b">
        <v>1</v>
      </c>
      <c r="S2663" t="s">
        <v>8275</v>
      </c>
      <c r="T2663" t="s">
        <v>8312</v>
      </c>
    </row>
    <row r="2664" spans="1:20" ht="42.8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9">
        <f t="shared" si="206"/>
        <v>42237.746678240743</v>
      </c>
      <c r="L2664">
        <v>1437587713</v>
      </c>
      <c r="M2664" s="9">
        <f t="shared" si="207"/>
        <v>42207.746678240743</v>
      </c>
      <c r="N2664" s="13">
        <f t="shared" si="208"/>
        <v>30</v>
      </c>
      <c r="O2664" t="b">
        <v>0</v>
      </c>
      <c r="P2664">
        <v>80</v>
      </c>
      <c r="Q2664" s="8">
        <f t="shared" si="209"/>
        <v>267</v>
      </c>
      <c r="R2664" t="b">
        <v>1</v>
      </c>
      <c r="S2664" t="s">
        <v>8275</v>
      </c>
      <c r="T2664" t="s">
        <v>8312</v>
      </c>
    </row>
    <row r="2665" spans="1:20" ht="42.8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9">
        <f t="shared" si="206"/>
        <v>42251.625</v>
      </c>
      <c r="L2665">
        <v>1438873007</v>
      </c>
      <c r="M2665" s="9">
        <f t="shared" si="207"/>
        <v>42222.622766203705</v>
      </c>
      <c r="N2665" s="13">
        <f t="shared" si="208"/>
        <v>29</v>
      </c>
      <c r="O2665" t="b">
        <v>0</v>
      </c>
      <c r="P2665">
        <v>56</v>
      </c>
      <c r="Q2665" s="8">
        <f t="shared" si="209"/>
        <v>373.56</v>
      </c>
      <c r="R2665" t="b">
        <v>1</v>
      </c>
      <c r="S2665" t="s">
        <v>8275</v>
      </c>
      <c r="T2665" t="s">
        <v>8312</v>
      </c>
    </row>
    <row r="2666" spans="1:20" ht="42.8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9">
        <f t="shared" si="206"/>
        <v>42347.290972222225</v>
      </c>
      <c r="L2666">
        <v>1446683797</v>
      </c>
      <c r="M2666" s="9">
        <f t="shared" si="207"/>
        <v>42313.02542824074</v>
      </c>
      <c r="N2666" s="13">
        <f t="shared" si="208"/>
        <v>34</v>
      </c>
      <c r="O2666" t="b">
        <v>0</v>
      </c>
      <c r="P2666">
        <v>104</v>
      </c>
      <c r="Q2666" s="8">
        <f t="shared" si="209"/>
        <v>174.04</v>
      </c>
      <c r="R2666" t="b">
        <v>1</v>
      </c>
      <c r="S2666" t="s">
        <v>8275</v>
      </c>
      <c r="T2666" t="s">
        <v>8312</v>
      </c>
    </row>
    <row r="2667" spans="1:20" ht="42.8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9">
        <f t="shared" si="206"/>
        <v>42128.895532407405</v>
      </c>
      <c r="L2667">
        <v>1426886974</v>
      </c>
      <c r="M2667" s="9">
        <f t="shared" si="207"/>
        <v>42083.895532407405</v>
      </c>
      <c r="N2667" s="13">
        <f t="shared" si="208"/>
        <v>45</v>
      </c>
      <c r="O2667" t="b">
        <v>0</v>
      </c>
      <c r="P2667">
        <v>46</v>
      </c>
      <c r="Q2667" s="8">
        <f t="shared" si="209"/>
        <v>93.7</v>
      </c>
      <c r="R2667" t="b">
        <v>1</v>
      </c>
      <c r="S2667" t="s">
        <v>8275</v>
      </c>
      <c r="T2667" t="s">
        <v>8312</v>
      </c>
    </row>
    <row r="2668" spans="1:20" ht="42.8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9">
        <f t="shared" si="206"/>
        <v>42272.875</v>
      </c>
      <c r="L2668">
        <v>1440008439</v>
      </c>
      <c r="M2668" s="9">
        <f t="shared" si="207"/>
        <v>42235.764340277776</v>
      </c>
      <c r="N2668" s="13">
        <f t="shared" si="208"/>
        <v>37</v>
      </c>
      <c r="O2668" t="b">
        <v>0</v>
      </c>
      <c r="P2668">
        <v>206</v>
      </c>
      <c r="Q2668" s="8">
        <f t="shared" si="209"/>
        <v>77.33</v>
      </c>
      <c r="R2668" t="b">
        <v>1</v>
      </c>
      <c r="S2668" t="s">
        <v>8275</v>
      </c>
      <c r="T2668" t="s">
        <v>8312</v>
      </c>
    </row>
    <row r="2669" spans="1:20" ht="57.1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9">
        <f t="shared" si="206"/>
        <v>42410.926111111112</v>
      </c>
      <c r="L2669">
        <v>1452550416</v>
      </c>
      <c r="M2669" s="9">
        <f t="shared" si="207"/>
        <v>42380.926111111112</v>
      </c>
      <c r="N2669" s="13">
        <f t="shared" si="208"/>
        <v>30</v>
      </c>
      <c r="O2669" t="b">
        <v>0</v>
      </c>
      <c r="P2669">
        <v>18</v>
      </c>
      <c r="Q2669" s="8">
        <f t="shared" si="209"/>
        <v>92.22</v>
      </c>
      <c r="R2669" t="b">
        <v>1</v>
      </c>
      <c r="S2669" t="s">
        <v>8275</v>
      </c>
      <c r="T2669" t="s">
        <v>8312</v>
      </c>
    </row>
    <row r="2670" spans="1:20" ht="28.55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9">
        <f t="shared" si="206"/>
        <v>42317.60555555555</v>
      </c>
      <c r="L2670">
        <v>1443449265</v>
      </c>
      <c r="M2670" s="9">
        <f t="shared" si="207"/>
        <v>42275.588715277772</v>
      </c>
      <c r="N2670" s="13">
        <f t="shared" si="208"/>
        <v>42</v>
      </c>
      <c r="O2670" t="b">
        <v>0</v>
      </c>
      <c r="P2670">
        <v>28</v>
      </c>
      <c r="Q2670" s="8">
        <f t="shared" si="209"/>
        <v>60.96</v>
      </c>
      <c r="R2670" t="b">
        <v>1</v>
      </c>
      <c r="S2670" t="s">
        <v>8275</v>
      </c>
      <c r="T2670" t="s">
        <v>8312</v>
      </c>
    </row>
    <row r="2671" spans="1:20" ht="42.8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9">
        <f t="shared" si="206"/>
        <v>42379.035833333335</v>
      </c>
      <c r="L2671">
        <v>1447203096</v>
      </c>
      <c r="M2671" s="9">
        <f t="shared" si="207"/>
        <v>42319.035833333335</v>
      </c>
      <c r="N2671" s="13">
        <f t="shared" si="208"/>
        <v>60</v>
      </c>
      <c r="O2671" t="b">
        <v>0</v>
      </c>
      <c r="P2671">
        <v>11</v>
      </c>
      <c r="Q2671" s="8">
        <f t="shared" si="209"/>
        <v>91</v>
      </c>
      <c r="R2671" t="b">
        <v>1</v>
      </c>
      <c r="S2671" t="s">
        <v>8275</v>
      </c>
      <c r="T2671" t="s">
        <v>8312</v>
      </c>
    </row>
    <row r="2672" spans="1:20" ht="42.8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9">
        <f t="shared" si="206"/>
        <v>41849.020601851851</v>
      </c>
      <c r="L2672">
        <v>1404174580</v>
      </c>
      <c r="M2672" s="9">
        <f t="shared" si="207"/>
        <v>41821.020601851851</v>
      </c>
      <c r="N2672" s="13">
        <f t="shared" si="208"/>
        <v>28</v>
      </c>
      <c r="O2672" t="b">
        <v>1</v>
      </c>
      <c r="P2672">
        <v>60</v>
      </c>
      <c r="Q2672" s="8">
        <f t="shared" si="209"/>
        <v>41.58</v>
      </c>
      <c r="R2672" t="b">
        <v>0</v>
      </c>
      <c r="S2672" t="s">
        <v>8275</v>
      </c>
      <c r="T2672" t="s">
        <v>8312</v>
      </c>
    </row>
    <row r="2673" spans="1:20" ht="42.8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9">
        <f t="shared" si="206"/>
        <v>41992.818055555559</v>
      </c>
      <c r="L2673">
        <v>1416419916</v>
      </c>
      <c r="M2673" s="9">
        <f t="shared" si="207"/>
        <v>41962.749027777783</v>
      </c>
      <c r="N2673" s="13">
        <f t="shared" si="208"/>
        <v>30</v>
      </c>
      <c r="O2673" t="b">
        <v>1</v>
      </c>
      <c r="P2673">
        <v>84</v>
      </c>
      <c r="Q2673" s="8">
        <f t="shared" si="209"/>
        <v>33.76</v>
      </c>
      <c r="R2673" t="b">
        <v>0</v>
      </c>
      <c r="S2673" t="s">
        <v>8275</v>
      </c>
      <c r="T2673" t="s">
        <v>8312</v>
      </c>
    </row>
    <row r="2674" spans="1:20" ht="57.1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9">
        <f t="shared" si="206"/>
        <v>42366.25</v>
      </c>
      <c r="L2674">
        <v>1449436390</v>
      </c>
      <c r="M2674" s="9">
        <f t="shared" si="207"/>
        <v>42344.884143518517</v>
      </c>
      <c r="N2674" s="13">
        <f t="shared" si="208"/>
        <v>21</v>
      </c>
      <c r="O2674" t="b">
        <v>1</v>
      </c>
      <c r="P2674">
        <v>47</v>
      </c>
      <c r="Q2674" s="8">
        <f t="shared" si="209"/>
        <v>70.62</v>
      </c>
      <c r="R2674" t="b">
        <v>0</v>
      </c>
      <c r="S2674" t="s">
        <v>8275</v>
      </c>
      <c r="T2674" t="s">
        <v>8312</v>
      </c>
    </row>
    <row r="2675" spans="1:20" ht="42.8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9">
        <f t="shared" si="206"/>
        <v>41941.947916666664</v>
      </c>
      <c r="L2675">
        <v>1412081999</v>
      </c>
      <c r="M2675" s="9">
        <f t="shared" si="207"/>
        <v>41912.541655092595</v>
      </c>
      <c r="N2675" s="13">
        <f t="shared" si="208"/>
        <v>29</v>
      </c>
      <c r="O2675" t="b">
        <v>1</v>
      </c>
      <c r="P2675">
        <v>66</v>
      </c>
      <c r="Q2675" s="8">
        <f t="shared" si="209"/>
        <v>167.15</v>
      </c>
      <c r="R2675" t="b">
        <v>0</v>
      </c>
      <c r="S2675" t="s">
        <v>8275</v>
      </c>
      <c r="T2675" t="s">
        <v>8312</v>
      </c>
    </row>
    <row r="2676" spans="1:20" ht="57.1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9">
        <f t="shared" si="206"/>
        <v>42556.207638888889</v>
      </c>
      <c r="L2676">
        <v>1465398670</v>
      </c>
      <c r="M2676" s="9">
        <f t="shared" si="207"/>
        <v>42529.632754629631</v>
      </c>
      <c r="N2676" s="13">
        <f t="shared" si="208"/>
        <v>27</v>
      </c>
      <c r="O2676" t="b">
        <v>1</v>
      </c>
      <c r="P2676">
        <v>171</v>
      </c>
      <c r="Q2676" s="8">
        <f t="shared" si="209"/>
        <v>128.62</v>
      </c>
      <c r="R2676" t="b">
        <v>0</v>
      </c>
      <c r="S2676" t="s">
        <v>8275</v>
      </c>
      <c r="T2676" t="s">
        <v>8312</v>
      </c>
    </row>
    <row r="2677" spans="1:20" ht="57.1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9">
        <f t="shared" si="206"/>
        <v>41953.899178240739</v>
      </c>
      <c r="L2677">
        <v>1413059689</v>
      </c>
      <c r="M2677" s="9">
        <f t="shared" si="207"/>
        <v>41923.857511574075</v>
      </c>
      <c r="N2677" s="13">
        <f t="shared" si="208"/>
        <v>30</v>
      </c>
      <c r="O2677" t="b">
        <v>1</v>
      </c>
      <c r="P2677">
        <v>29</v>
      </c>
      <c r="Q2677" s="8">
        <f t="shared" si="209"/>
        <v>65.41</v>
      </c>
      <c r="R2677" t="b">
        <v>0</v>
      </c>
      <c r="S2677" t="s">
        <v>8275</v>
      </c>
      <c r="T2677" t="s">
        <v>8312</v>
      </c>
    </row>
    <row r="2678" spans="1:20" ht="42.8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9">
        <f t="shared" si="206"/>
        <v>42512.624699074076</v>
      </c>
      <c r="L2678">
        <v>1461337174</v>
      </c>
      <c r="M2678" s="9">
        <f t="shared" si="207"/>
        <v>42482.624699074076</v>
      </c>
      <c r="N2678" s="13">
        <f t="shared" si="208"/>
        <v>30</v>
      </c>
      <c r="O2678" t="b">
        <v>0</v>
      </c>
      <c r="P2678">
        <v>9</v>
      </c>
      <c r="Q2678" s="8">
        <f t="shared" si="209"/>
        <v>117.56</v>
      </c>
      <c r="R2678" t="b">
        <v>0</v>
      </c>
      <c r="S2678" t="s">
        <v>8275</v>
      </c>
      <c r="T2678" t="s">
        <v>8312</v>
      </c>
    </row>
    <row r="2679" spans="1:20" ht="42.8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9">
        <f t="shared" si="206"/>
        <v>41823.029432870368</v>
      </c>
      <c r="L2679">
        <v>1401756143</v>
      </c>
      <c r="M2679" s="9">
        <f t="shared" si="207"/>
        <v>41793.029432870368</v>
      </c>
      <c r="N2679" s="13">
        <f t="shared" si="208"/>
        <v>30</v>
      </c>
      <c r="O2679" t="b">
        <v>0</v>
      </c>
      <c r="P2679">
        <v>27</v>
      </c>
      <c r="Q2679" s="8">
        <f t="shared" si="209"/>
        <v>126.48</v>
      </c>
      <c r="R2679" t="b">
        <v>0</v>
      </c>
      <c r="S2679" t="s">
        <v>8275</v>
      </c>
      <c r="T2679" t="s">
        <v>8312</v>
      </c>
    </row>
    <row r="2680" spans="1:20" ht="42.8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9">
        <f t="shared" si="206"/>
        <v>42271.798206018517</v>
      </c>
      <c r="L2680">
        <v>1440529765</v>
      </c>
      <c r="M2680" s="9">
        <f t="shared" si="207"/>
        <v>42241.798206018517</v>
      </c>
      <c r="N2680" s="13">
        <f t="shared" si="208"/>
        <v>30</v>
      </c>
      <c r="O2680" t="b">
        <v>0</v>
      </c>
      <c r="P2680">
        <v>2</v>
      </c>
      <c r="Q2680" s="8">
        <f t="shared" si="209"/>
        <v>550</v>
      </c>
      <c r="R2680" t="b">
        <v>0</v>
      </c>
      <c r="S2680" t="s">
        <v>8275</v>
      </c>
      <c r="T2680" t="s">
        <v>8312</v>
      </c>
    </row>
    <row r="2681" spans="1:20" ht="57.1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9">
        <f t="shared" si="206"/>
        <v>42063.001087962963</v>
      </c>
      <c r="L2681">
        <v>1422489694</v>
      </c>
      <c r="M2681" s="9">
        <f t="shared" si="207"/>
        <v>42033.001087962963</v>
      </c>
      <c r="N2681" s="13">
        <f t="shared" si="208"/>
        <v>30</v>
      </c>
      <c r="O2681" t="b">
        <v>0</v>
      </c>
      <c r="P2681">
        <v>3</v>
      </c>
      <c r="Q2681" s="8">
        <f t="shared" si="209"/>
        <v>44</v>
      </c>
      <c r="R2681" t="b">
        <v>0</v>
      </c>
      <c r="S2681" t="s">
        <v>8275</v>
      </c>
      <c r="T2681" t="s">
        <v>8312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9">
        <f t="shared" si="206"/>
        <v>42466.170034722221</v>
      </c>
      <c r="L2682">
        <v>1457327091</v>
      </c>
      <c r="M2682" s="9">
        <f t="shared" si="207"/>
        <v>42436.211701388893</v>
      </c>
      <c r="N2682" s="13">
        <f t="shared" si="208"/>
        <v>30</v>
      </c>
      <c r="O2682" t="b">
        <v>0</v>
      </c>
      <c r="P2682">
        <v>4</v>
      </c>
      <c r="Q2682" s="8">
        <f t="shared" si="209"/>
        <v>69</v>
      </c>
      <c r="R2682" t="b">
        <v>0</v>
      </c>
      <c r="S2682" t="s">
        <v>8275</v>
      </c>
      <c r="T2682" t="s">
        <v>8312</v>
      </c>
    </row>
    <row r="2683" spans="1:20" ht="42.8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9">
        <f t="shared" si="206"/>
        <v>41830.895254629628</v>
      </c>
      <c r="L2683">
        <v>1402867750</v>
      </c>
      <c r="M2683" s="9">
        <f t="shared" si="207"/>
        <v>41805.895254629628</v>
      </c>
      <c r="N2683" s="13">
        <f t="shared" si="208"/>
        <v>25</v>
      </c>
      <c r="O2683" t="b">
        <v>0</v>
      </c>
      <c r="P2683">
        <v>2</v>
      </c>
      <c r="Q2683" s="8">
        <f t="shared" si="209"/>
        <v>27.5</v>
      </c>
      <c r="R2683" t="b">
        <v>0</v>
      </c>
      <c r="S2683" t="s">
        <v>8292</v>
      </c>
      <c r="T2683" t="s">
        <v>8293</v>
      </c>
    </row>
    <row r="2684" spans="1:20" ht="42.8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9">
        <f t="shared" si="206"/>
        <v>41965.249305555553</v>
      </c>
      <c r="L2684">
        <v>1413838540</v>
      </c>
      <c r="M2684" s="9">
        <f t="shared" si="207"/>
        <v>41932.871990740743</v>
      </c>
      <c r="N2684" s="13">
        <f t="shared" si="208"/>
        <v>32</v>
      </c>
      <c r="O2684" t="b">
        <v>0</v>
      </c>
      <c r="P2684">
        <v>20</v>
      </c>
      <c r="Q2684" s="8">
        <f t="shared" si="209"/>
        <v>84.9</v>
      </c>
      <c r="R2684" t="b">
        <v>0</v>
      </c>
      <c r="S2684" t="s">
        <v>8292</v>
      </c>
      <c r="T2684" t="s">
        <v>8293</v>
      </c>
    </row>
    <row r="2685" spans="1:20" ht="42.8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9">
        <f t="shared" si="206"/>
        <v>42064.75509259259</v>
      </c>
      <c r="L2685">
        <v>1422641240</v>
      </c>
      <c r="M2685" s="9">
        <f t="shared" si="207"/>
        <v>42034.75509259259</v>
      </c>
      <c r="N2685" s="13">
        <f t="shared" si="208"/>
        <v>30</v>
      </c>
      <c r="O2685" t="b">
        <v>0</v>
      </c>
      <c r="P2685">
        <v>3</v>
      </c>
      <c r="Q2685" s="8">
        <f t="shared" si="209"/>
        <v>12</v>
      </c>
      <c r="R2685" t="b">
        <v>0</v>
      </c>
      <c r="S2685" t="s">
        <v>8292</v>
      </c>
      <c r="T2685" t="s">
        <v>8293</v>
      </c>
    </row>
    <row r="2686" spans="1:20" ht="42.8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9">
        <f t="shared" si="206"/>
        <v>41860.914641203701</v>
      </c>
      <c r="L2686">
        <v>1404165425</v>
      </c>
      <c r="M2686" s="9">
        <f t="shared" si="207"/>
        <v>41820.914641203701</v>
      </c>
      <c r="N2686" s="13">
        <f t="shared" si="208"/>
        <v>40</v>
      </c>
      <c r="O2686" t="b">
        <v>0</v>
      </c>
      <c r="P2686">
        <v>4</v>
      </c>
      <c r="Q2686" s="8">
        <f t="shared" si="209"/>
        <v>200</v>
      </c>
      <c r="R2686" t="b">
        <v>0</v>
      </c>
      <c r="S2686" t="s">
        <v>8292</v>
      </c>
      <c r="T2686" t="s">
        <v>8293</v>
      </c>
    </row>
    <row r="2687" spans="1:20" ht="42.8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9">
        <f t="shared" si="206"/>
        <v>42121.654282407413</v>
      </c>
      <c r="L2687">
        <v>1424968930</v>
      </c>
      <c r="M2687" s="9">
        <f t="shared" si="207"/>
        <v>42061.69594907407</v>
      </c>
      <c r="N2687" s="13">
        <f t="shared" si="208"/>
        <v>60</v>
      </c>
      <c r="O2687" t="b">
        <v>0</v>
      </c>
      <c r="P2687">
        <v>1</v>
      </c>
      <c r="Q2687" s="8">
        <f t="shared" si="209"/>
        <v>10</v>
      </c>
      <c r="R2687" t="b">
        <v>0</v>
      </c>
      <c r="S2687" t="s">
        <v>8292</v>
      </c>
      <c r="T2687" t="s">
        <v>8293</v>
      </c>
    </row>
    <row r="2688" spans="1:20" ht="42.8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9">
        <f t="shared" si="206"/>
        <v>41912.974803240737</v>
      </c>
      <c r="L2688">
        <v>1410391423</v>
      </c>
      <c r="M2688" s="9">
        <f t="shared" si="207"/>
        <v>41892.974803240737</v>
      </c>
      <c r="N2688" s="13">
        <f t="shared" si="208"/>
        <v>20</v>
      </c>
      <c r="O2688" t="b">
        <v>0</v>
      </c>
      <c r="P2688">
        <v>0</v>
      </c>
      <c r="Q2688" s="8">
        <f t="shared" si="209"/>
        <v>0</v>
      </c>
      <c r="R2688" t="b">
        <v>0</v>
      </c>
      <c r="S2688" t="s">
        <v>8292</v>
      </c>
      <c r="T2688" t="s">
        <v>8293</v>
      </c>
    </row>
    <row r="2689" spans="1:20" ht="42.8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9">
        <f t="shared" si="206"/>
        <v>42184.64025462963</v>
      </c>
      <c r="L2689">
        <v>1432999318</v>
      </c>
      <c r="M2689" s="9">
        <f t="shared" si="207"/>
        <v>42154.64025462963</v>
      </c>
      <c r="N2689" s="13">
        <f t="shared" si="208"/>
        <v>30</v>
      </c>
      <c r="O2689" t="b">
        <v>0</v>
      </c>
      <c r="P2689">
        <v>0</v>
      </c>
      <c r="Q2689" s="8">
        <f t="shared" si="209"/>
        <v>0</v>
      </c>
      <c r="R2689" t="b">
        <v>0</v>
      </c>
      <c r="S2689" t="s">
        <v>8292</v>
      </c>
      <c r="T2689" t="s">
        <v>8293</v>
      </c>
    </row>
    <row r="2690" spans="1:20" ht="28.55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>
        <f t="shared" ref="F2690:F2753" si="210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9">
        <f t="shared" si="206"/>
        <v>42059.125</v>
      </c>
      <c r="L2690">
        <v>1422067870</v>
      </c>
      <c r="M2690" s="9">
        <f t="shared" si="207"/>
        <v>42028.118865740747</v>
      </c>
      <c r="N2690" s="13">
        <f t="shared" si="208"/>
        <v>31</v>
      </c>
      <c r="O2690" t="b">
        <v>0</v>
      </c>
      <c r="P2690">
        <v>14</v>
      </c>
      <c r="Q2690" s="8">
        <f t="shared" si="209"/>
        <v>5.29</v>
      </c>
      <c r="R2690" t="b">
        <v>0</v>
      </c>
      <c r="S2690" t="s">
        <v>8292</v>
      </c>
      <c r="T2690" t="s">
        <v>8293</v>
      </c>
    </row>
    <row r="2691" spans="1:20" ht="42.8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>
        <f t="shared" si="210"/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9">
        <f t="shared" ref="K2691:K2754" si="211">(((J2691/60)/60)/24)+DATE(1970,1,1)</f>
        <v>42581.961689814809</v>
      </c>
      <c r="L2691">
        <v>1467327890</v>
      </c>
      <c r="M2691" s="9">
        <f t="shared" ref="M2691:M2754" si="212">(((L2691/60)/60)/24)+DATE(1970,1,1)</f>
        <v>42551.961689814809</v>
      </c>
      <c r="N2691" s="13">
        <f t="shared" ref="N2691:N2754" si="213">ROUND(K2691-M2691,0)</f>
        <v>30</v>
      </c>
      <c r="O2691" t="b">
        <v>0</v>
      </c>
      <c r="P2691">
        <v>1</v>
      </c>
      <c r="Q2691" s="8">
        <f t="shared" ref="Q2691:Q2754" si="214">IFERROR(ROUND(E2691/P2691,2),0)</f>
        <v>1</v>
      </c>
      <c r="R2691" t="b">
        <v>0</v>
      </c>
      <c r="S2691" t="s">
        <v>8292</v>
      </c>
      <c r="T2691" t="s">
        <v>8293</v>
      </c>
    </row>
    <row r="2692" spans="1:20" ht="57.1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9">
        <f t="shared" si="211"/>
        <v>42158.105046296296</v>
      </c>
      <c r="L2692">
        <v>1429410676</v>
      </c>
      <c r="M2692" s="9">
        <f t="shared" si="212"/>
        <v>42113.105046296296</v>
      </c>
      <c r="N2692" s="13">
        <f t="shared" si="213"/>
        <v>45</v>
      </c>
      <c r="O2692" t="b">
        <v>0</v>
      </c>
      <c r="P2692">
        <v>118</v>
      </c>
      <c r="Q2692" s="8">
        <f t="shared" si="214"/>
        <v>72.760000000000005</v>
      </c>
      <c r="R2692" t="b">
        <v>0</v>
      </c>
      <c r="S2692" t="s">
        <v>8292</v>
      </c>
      <c r="T2692" t="s">
        <v>8293</v>
      </c>
    </row>
    <row r="2693" spans="1:20" ht="28.55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9">
        <f t="shared" si="211"/>
        <v>42134.724039351851</v>
      </c>
      <c r="L2693">
        <v>1427390557</v>
      </c>
      <c r="M2693" s="9">
        <f t="shared" si="212"/>
        <v>42089.724039351851</v>
      </c>
      <c r="N2693" s="13">
        <f t="shared" si="213"/>
        <v>45</v>
      </c>
      <c r="O2693" t="b">
        <v>0</v>
      </c>
      <c r="P2693">
        <v>2</v>
      </c>
      <c r="Q2693" s="8">
        <f t="shared" si="214"/>
        <v>17.5</v>
      </c>
      <c r="R2693" t="b">
        <v>0</v>
      </c>
      <c r="S2693" t="s">
        <v>8292</v>
      </c>
      <c r="T2693" t="s">
        <v>8293</v>
      </c>
    </row>
    <row r="2694" spans="1:20" ht="42.8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9">
        <f t="shared" si="211"/>
        <v>42088.292361111111</v>
      </c>
      <c r="L2694">
        <v>1424678460</v>
      </c>
      <c r="M2694" s="9">
        <f t="shared" si="212"/>
        <v>42058.334027777775</v>
      </c>
      <c r="N2694" s="13">
        <f t="shared" si="213"/>
        <v>30</v>
      </c>
      <c r="O2694" t="b">
        <v>0</v>
      </c>
      <c r="P2694">
        <v>1</v>
      </c>
      <c r="Q2694" s="8">
        <f t="shared" si="214"/>
        <v>25</v>
      </c>
      <c r="R2694" t="b">
        <v>0</v>
      </c>
      <c r="S2694" t="s">
        <v>8292</v>
      </c>
      <c r="T2694" t="s">
        <v>8293</v>
      </c>
    </row>
    <row r="2695" spans="1:20" ht="42.8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9">
        <f t="shared" si="211"/>
        <v>41864.138495370367</v>
      </c>
      <c r="L2695">
        <v>1405307966</v>
      </c>
      <c r="M2695" s="9">
        <f t="shared" si="212"/>
        <v>41834.138495370367</v>
      </c>
      <c r="N2695" s="13">
        <f t="shared" si="213"/>
        <v>30</v>
      </c>
      <c r="O2695" t="b">
        <v>0</v>
      </c>
      <c r="P2695">
        <v>3</v>
      </c>
      <c r="Q2695" s="8">
        <f t="shared" si="214"/>
        <v>13.33</v>
      </c>
      <c r="R2695" t="b">
        <v>0</v>
      </c>
      <c r="S2695" t="s">
        <v>8292</v>
      </c>
      <c r="T2695" t="s">
        <v>8293</v>
      </c>
    </row>
    <row r="2696" spans="1:20" ht="57.1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9">
        <f t="shared" si="211"/>
        <v>41908.140497685185</v>
      </c>
      <c r="L2696">
        <v>1409109739</v>
      </c>
      <c r="M2696" s="9">
        <f t="shared" si="212"/>
        <v>41878.140497685185</v>
      </c>
      <c r="N2696" s="13">
        <f t="shared" si="213"/>
        <v>30</v>
      </c>
      <c r="O2696" t="b">
        <v>0</v>
      </c>
      <c r="P2696">
        <v>1</v>
      </c>
      <c r="Q2696" s="8">
        <f t="shared" si="214"/>
        <v>1</v>
      </c>
      <c r="R2696" t="b">
        <v>0</v>
      </c>
      <c r="S2696" t="s">
        <v>8292</v>
      </c>
      <c r="T2696" t="s">
        <v>8293</v>
      </c>
    </row>
    <row r="2697" spans="1:20" ht="28.5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9">
        <f t="shared" si="211"/>
        <v>42108.14025462963</v>
      </c>
      <c r="L2697">
        <v>1423801318</v>
      </c>
      <c r="M2697" s="9">
        <f t="shared" si="212"/>
        <v>42048.181921296295</v>
      </c>
      <c r="N2697" s="13">
        <f t="shared" si="213"/>
        <v>60</v>
      </c>
      <c r="O2697" t="b">
        <v>0</v>
      </c>
      <c r="P2697">
        <v>3</v>
      </c>
      <c r="Q2697" s="8">
        <f t="shared" si="214"/>
        <v>23.67</v>
      </c>
      <c r="R2697" t="b">
        <v>0</v>
      </c>
      <c r="S2697" t="s">
        <v>8292</v>
      </c>
      <c r="T2697" t="s">
        <v>8293</v>
      </c>
    </row>
    <row r="2698" spans="1:20" ht="57.1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9">
        <f t="shared" si="211"/>
        <v>41998.844444444447</v>
      </c>
      <c r="L2698">
        <v>1416600960</v>
      </c>
      <c r="M2698" s="9">
        <f t="shared" si="212"/>
        <v>41964.844444444447</v>
      </c>
      <c r="N2698" s="13">
        <f t="shared" si="213"/>
        <v>34</v>
      </c>
      <c r="O2698" t="b">
        <v>0</v>
      </c>
      <c r="P2698">
        <v>38</v>
      </c>
      <c r="Q2698" s="8">
        <f t="shared" si="214"/>
        <v>89.21</v>
      </c>
      <c r="R2698" t="b">
        <v>0</v>
      </c>
      <c r="S2698" t="s">
        <v>8292</v>
      </c>
      <c r="T2698" t="s">
        <v>8293</v>
      </c>
    </row>
    <row r="2699" spans="1:20" ht="42.8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9">
        <f t="shared" si="211"/>
        <v>42218.916666666672</v>
      </c>
      <c r="L2699">
        <v>1435876423</v>
      </c>
      <c r="M2699" s="9">
        <f t="shared" si="212"/>
        <v>42187.940081018518</v>
      </c>
      <c r="N2699" s="13">
        <f t="shared" si="213"/>
        <v>31</v>
      </c>
      <c r="O2699" t="b">
        <v>0</v>
      </c>
      <c r="P2699">
        <v>52</v>
      </c>
      <c r="Q2699" s="8">
        <f t="shared" si="214"/>
        <v>116.56</v>
      </c>
      <c r="R2699" t="b">
        <v>0</v>
      </c>
      <c r="S2699" t="s">
        <v>8292</v>
      </c>
      <c r="T2699" t="s">
        <v>8293</v>
      </c>
    </row>
    <row r="2700" spans="1:20" ht="42.8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9">
        <f t="shared" si="211"/>
        <v>41817.898240740738</v>
      </c>
      <c r="L2700">
        <v>1401312808</v>
      </c>
      <c r="M2700" s="9">
        <f t="shared" si="212"/>
        <v>41787.898240740738</v>
      </c>
      <c r="N2700" s="13">
        <f t="shared" si="213"/>
        <v>30</v>
      </c>
      <c r="O2700" t="b">
        <v>0</v>
      </c>
      <c r="P2700">
        <v>2</v>
      </c>
      <c r="Q2700" s="8">
        <f t="shared" si="214"/>
        <v>13.01</v>
      </c>
      <c r="R2700" t="b">
        <v>0</v>
      </c>
      <c r="S2700" t="s">
        <v>8292</v>
      </c>
      <c r="T2700" t="s">
        <v>8293</v>
      </c>
    </row>
    <row r="2701" spans="1:20" ht="42.8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9">
        <f t="shared" si="211"/>
        <v>41859.896562499998</v>
      </c>
      <c r="L2701">
        <v>1404941463</v>
      </c>
      <c r="M2701" s="9">
        <f t="shared" si="212"/>
        <v>41829.896562499998</v>
      </c>
      <c r="N2701" s="13">
        <f t="shared" si="213"/>
        <v>30</v>
      </c>
      <c r="O2701" t="b">
        <v>0</v>
      </c>
      <c r="P2701">
        <v>0</v>
      </c>
      <c r="Q2701" s="8">
        <f t="shared" si="214"/>
        <v>0</v>
      </c>
      <c r="R2701" t="b">
        <v>0</v>
      </c>
      <c r="S2701" t="s">
        <v>8292</v>
      </c>
      <c r="T2701" t="s">
        <v>8293</v>
      </c>
    </row>
    <row r="2702" spans="1:20" ht="42.8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9">
        <f t="shared" si="211"/>
        <v>41900.87467592593</v>
      </c>
      <c r="L2702">
        <v>1408481972</v>
      </c>
      <c r="M2702" s="9">
        <f t="shared" si="212"/>
        <v>41870.87467592593</v>
      </c>
      <c r="N2702" s="13">
        <f t="shared" si="213"/>
        <v>30</v>
      </c>
      <c r="O2702" t="b">
        <v>0</v>
      </c>
      <c r="P2702">
        <v>4</v>
      </c>
      <c r="Q2702" s="8">
        <f t="shared" si="214"/>
        <v>17.5</v>
      </c>
      <c r="R2702" t="b">
        <v>0</v>
      </c>
      <c r="S2702" t="s">
        <v>8292</v>
      </c>
      <c r="T2702" t="s">
        <v>8293</v>
      </c>
    </row>
    <row r="2703" spans="1:20" ht="42.8" hidden="1" x14ac:dyDescent="0.25">
      <c r="A2703">
        <v>2701</v>
      </c>
      <c r="B2703" s="3" t="s">
        <v>2701</v>
      </c>
      <c r="C2703" s="3" t="s">
        <v>6811</v>
      </c>
      <c r="D2703" s="6">
        <v>10000</v>
      </c>
      <c r="E2703" s="8">
        <v>7540</v>
      </c>
      <c r="F2703">
        <f t="shared" si="210"/>
        <v>75</v>
      </c>
      <c r="G2703" t="s">
        <v>8221</v>
      </c>
      <c r="H2703" t="s">
        <v>8240</v>
      </c>
      <c r="I2703" t="s">
        <v>8248</v>
      </c>
      <c r="J2703">
        <v>1491586534</v>
      </c>
      <c r="K2703" s="9">
        <f t="shared" si="211"/>
        <v>42832.733032407406</v>
      </c>
      <c r="L2703">
        <v>1488911734</v>
      </c>
      <c r="M2703" s="9">
        <f t="shared" si="212"/>
        <v>42801.774699074071</v>
      </c>
      <c r="N2703" s="13">
        <f t="shared" si="213"/>
        <v>31</v>
      </c>
      <c r="O2703" t="b">
        <v>0</v>
      </c>
      <c r="P2703">
        <v>46</v>
      </c>
      <c r="Q2703" s="8">
        <f t="shared" si="214"/>
        <v>163.91</v>
      </c>
      <c r="R2703" t="b">
        <v>0</v>
      </c>
      <c r="S2703" t="s">
        <v>8273</v>
      </c>
      <c r="T2703" t="s">
        <v>8313</v>
      </c>
    </row>
    <row r="2704" spans="1:20" ht="42.8" hidden="1" x14ac:dyDescent="0.25">
      <c r="A2704">
        <v>2702</v>
      </c>
      <c r="B2704" s="3" t="s">
        <v>2702</v>
      </c>
      <c r="C2704" s="3" t="s">
        <v>6812</v>
      </c>
      <c r="D2704" s="6">
        <v>20000</v>
      </c>
      <c r="E2704" s="8">
        <v>5212</v>
      </c>
      <c r="F2704">
        <f t="shared" si="210"/>
        <v>26</v>
      </c>
      <c r="G2704" t="s">
        <v>8221</v>
      </c>
      <c r="H2704" t="s">
        <v>8223</v>
      </c>
      <c r="I2704" t="s">
        <v>8245</v>
      </c>
      <c r="J2704">
        <v>1491416077</v>
      </c>
      <c r="K2704" s="9">
        <f t="shared" si="211"/>
        <v>42830.760150462964</v>
      </c>
      <c r="L2704">
        <v>1488827677</v>
      </c>
      <c r="M2704" s="9">
        <f t="shared" si="212"/>
        <v>42800.801817129628</v>
      </c>
      <c r="N2704" s="13">
        <f t="shared" si="213"/>
        <v>30</v>
      </c>
      <c r="O2704" t="b">
        <v>1</v>
      </c>
      <c r="P2704">
        <v>26</v>
      </c>
      <c r="Q2704" s="8">
        <f t="shared" si="214"/>
        <v>200.46</v>
      </c>
      <c r="R2704" t="b">
        <v>0</v>
      </c>
      <c r="S2704" t="s">
        <v>8273</v>
      </c>
      <c r="T2704" t="s">
        <v>8313</v>
      </c>
    </row>
    <row r="2705" spans="1:20" ht="28.55" hidden="1" x14ac:dyDescent="0.25">
      <c r="A2705">
        <v>2703</v>
      </c>
      <c r="B2705" s="3" t="s">
        <v>2703</v>
      </c>
      <c r="C2705" s="3" t="s">
        <v>6813</v>
      </c>
      <c r="D2705" s="6">
        <v>125000</v>
      </c>
      <c r="E2705" s="8">
        <v>0</v>
      </c>
      <c r="F2705">
        <f t="shared" si="210"/>
        <v>0</v>
      </c>
      <c r="G2705" t="s">
        <v>8221</v>
      </c>
      <c r="H2705" t="s">
        <v>8237</v>
      </c>
      <c r="I2705" t="s">
        <v>8255</v>
      </c>
      <c r="J2705">
        <v>1490196830</v>
      </c>
      <c r="K2705" s="9">
        <f t="shared" si="211"/>
        <v>42816.648495370369</v>
      </c>
      <c r="L2705">
        <v>1485016430</v>
      </c>
      <c r="M2705" s="9">
        <f t="shared" si="212"/>
        <v>42756.690162037034</v>
      </c>
      <c r="N2705" s="13">
        <f t="shared" si="213"/>
        <v>60</v>
      </c>
      <c r="O2705" t="b">
        <v>0</v>
      </c>
      <c r="P2705">
        <v>45</v>
      </c>
      <c r="Q2705" s="8">
        <f t="shared" si="214"/>
        <v>0</v>
      </c>
      <c r="R2705" t="b">
        <v>0</v>
      </c>
      <c r="S2705" t="s">
        <v>8273</v>
      </c>
      <c r="T2705" t="s">
        <v>8313</v>
      </c>
    </row>
    <row r="2706" spans="1:20" ht="42.8" hidden="1" x14ac:dyDescent="0.25">
      <c r="A2706">
        <v>2704</v>
      </c>
      <c r="B2706" s="3" t="s">
        <v>2704</v>
      </c>
      <c r="C2706" s="3" t="s">
        <v>6814</v>
      </c>
      <c r="D2706" s="6">
        <v>10000</v>
      </c>
      <c r="E2706" s="8">
        <v>375</v>
      </c>
      <c r="F2706">
        <f t="shared" si="210"/>
        <v>4</v>
      </c>
      <c r="G2706" t="s">
        <v>8221</v>
      </c>
      <c r="H2706" t="s">
        <v>8223</v>
      </c>
      <c r="I2706" t="s">
        <v>8245</v>
      </c>
      <c r="J2706">
        <v>1491421314</v>
      </c>
      <c r="K2706" s="9">
        <f t="shared" si="211"/>
        <v>42830.820763888885</v>
      </c>
      <c r="L2706">
        <v>1487709714</v>
      </c>
      <c r="M2706" s="9">
        <f t="shared" si="212"/>
        <v>42787.862430555557</v>
      </c>
      <c r="N2706" s="13">
        <f t="shared" si="213"/>
        <v>43</v>
      </c>
      <c r="O2706" t="b">
        <v>0</v>
      </c>
      <c r="P2706">
        <v>7</v>
      </c>
      <c r="Q2706" s="8">
        <f t="shared" si="214"/>
        <v>53.57</v>
      </c>
      <c r="R2706" t="b">
        <v>0</v>
      </c>
      <c r="S2706" t="s">
        <v>8273</v>
      </c>
      <c r="T2706" t="s">
        <v>8313</v>
      </c>
    </row>
    <row r="2707" spans="1:20" ht="28.55" hidden="1" x14ac:dyDescent="0.25">
      <c r="A2707">
        <v>2705</v>
      </c>
      <c r="B2707" s="3" t="s">
        <v>2705</v>
      </c>
      <c r="C2707" s="3" t="s">
        <v>6815</v>
      </c>
      <c r="D2707" s="6">
        <v>10557</v>
      </c>
      <c r="E2707" s="8">
        <v>4130</v>
      </c>
      <c r="F2707">
        <f t="shared" si="210"/>
        <v>39</v>
      </c>
      <c r="G2707" t="s">
        <v>8221</v>
      </c>
      <c r="H2707" t="s">
        <v>8223</v>
      </c>
      <c r="I2707" t="s">
        <v>8245</v>
      </c>
      <c r="J2707">
        <v>1490389158</v>
      </c>
      <c r="K2707" s="9">
        <f t="shared" si="211"/>
        <v>42818.874513888892</v>
      </c>
      <c r="L2707">
        <v>1486504758</v>
      </c>
      <c r="M2707" s="9">
        <f t="shared" si="212"/>
        <v>42773.916180555556</v>
      </c>
      <c r="N2707" s="13">
        <f t="shared" si="213"/>
        <v>45</v>
      </c>
      <c r="O2707" t="b">
        <v>0</v>
      </c>
      <c r="P2707">
        <v>8</v>
      </c>
      <c r="Q2707" s="8">
        <f t="shared" si="214"/>
        <v>516.25</v>
      </c>
      <c r="R2707" t="b">
        <v>0</v>
      </c>
      <c r="S2707" t="s">
        <v>8273</v>
      </c>
      <c r="T2707" t="s">
        <v>8313</v>
      </c>
    </row>
    <row r="2708" spans="1:20" ht="42.8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9">
        <f t="shared" si="211"/>
        <v>41928.290972222225</v>
      </c>
      <c r="L2708">
        <v>1410937483</v>
      </c>
      <c r="M2708" s="9">
        <f t="shared" si="212"/>
        <v>41899.294942129629</v>
      </c>
      <c r="N2708" s="13">
        <f t="shared" si="213"/>
        <v>29</v>
      </c>
      <c r="O2708" t="b">
        <v>1</v>
      </c>
      <c r="P2708">
        <v>263</v>
      </c>
      <c r="Q2708" s="8">
        <f t="shared" si="214"/>
        <v>149.44</v>
      </c>
      <c r="R2708" t="b">
        <v>1</v>
      </c>
      <c r="S2708" t="s">
        <v>8273</v>
      </c>
      <c r="T2708" t="s">
        <v>8313</v>
      </c>
    </row>
    <row r="2709" spans="1:20" ht="42.8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9">
        <f t="shared" si="211"/>
        <v>41421.290972222225</v>
      </c>
      <c r="L2709">
        <v>1367088443</v>
      </c>
      <c r="M2709" s="9">
        <f t="shared" si="212"/>
        <v>41391.782905092594</v>
      </c>
      <c r="N2709" s="13">
        <f t="shared" si="213"/>
        <v>30</v>
      </c>
      <c r="O2709" t="b">
        <v>1</v>
      </c>
      <c r="P2709">
        <v>394</v>
      </c>
      <c r="Q2709" s="8">
        <f t="shared" si="214"/>
        <v>71.239999999999995</v>
      </c>
      <c r="R2709" t="b">
        <v>1</v>
      </c>
      <c r="S2709" t="s">
        <v>8273</v>
      </c>
      <c r="T2709" t="s">
        <v>8313</v>
      </c>
    </row>
    <row r="2710" spans="1:20" ht="42.8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9">
        <f t="shared" si="211"/>
        <v>42572.698217592595</v>
      </c>
      <c r="L2710">
        <v>1463935526</v>
      </c>
      <c r="M2710" s="9">
        <f t="shared" si="212"/>
        <v>42512.698217592595</v>
      </c>
      <c r="N2710" s="13">
        <f t="shared" si="213"/>
        <v>60</v>
      </c>
      <c r="O2710" t="b">
        <v>1</v>
      </c>
      <c r="P2710">
        <v>1049</v>
      </c>
      <c r="Q2710" s="8">
        <f t="shared" si="214"/>
        <v>44.46</v>
      </c>
      <c r="R2710" t="b">
        <v>1</v>
      </c>
      <c r="S2710" t="s">
        <v>8273</v>
      </c>
      <c r="T2710" t="s">
        <v>8313</v>
      </c>
    </row>
    <row r="2711" spans="1:20" ht="42.8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9">
        <f t="shared" si="211"/>
        <v>42647.165972222225</v>
      </c>
      <c r="L2711">
        <v>1472528141</v>
      </c>
      <c r="M2711" s="9">
        <f t="shared" si="212"/>
        <v>42612.149780092594</v>
      </c>
      <c r="N2711" s="13">
        <f t="shared" si="213"/>
        <v>35</v>
      </c>
      <c r="O2711" t="b">
        <v>1</v>
      </c>
      <c r="P2711">
        <v>308</v>
      </c>
      <c r="Q2711" s="8">
        <f t="shared" si="214"/>
        <v>164.94</v>
      </c>
      <c r="R2711" t="b">
        <v>1</v>
      </c>
      <c r="S2711" t="s">
        <v>8273</v>
      </c>
      <c r="T2711" t="s">
        <v>8313</v>
      </c>
    </row>
    <row r="2712" spans="1:20" ht="28.55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9">
        <f t="shared" si="211"/>
        <v>41860.083333333336</v>
      </c>
      <c r="L2712">
        <v>1404797428</v>
      </c>
      <c r="M2712" s="9">
        <f t="shared" si="212"/>
        <v>41828.229490740741</v>
      </c>
      <c r="N2712" s="13">
        <f t="shared" si="213"/>
        <v>32</v>
      </c>
      <c r="O2712" t="b">
        <v>1</v>
      </c>
      <c r="P2712">
        <v>1088</v>
      </c>
      <c r="Q2712" s="8">
        <f t="shared" si="214"/>
        <v>84.87</v>
      </c>
      <c r="R2712" t="b">
        <v>1</v>
      </c>
      <c r="S2712" t="s">
        <v>8273</v>
      </c>
      <c r="T2712" t="s">
        <v>8313</v>
      </c>
    </row>
    <row r="2713" spans="1:20" ht="42.8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9">
        <f t="shared" si="211"/>
        <v>41810.917361111111</v>
      </c>
      <c r="L2713">
        <v>1400694790</v>
      </c>
      <c r="M2713" s="9">
        <f t="shared" si="212"/>
        <v>41780.745254629634</v>
      </c>
      <c r="N2713" s="13">
        <f t="shared" si="213"/>
        <v>30</v>
      </c>
      <c r="O2713" t="b">
        <v>1</v>
      </c>
      <c r="P2713">
        <v>73</v>
      </c>
      <c r="Q2713" s="8">
        <f t="shared" si="214"/>
        <v>53.95</v>
      </c>
      <c r="R2713" t="b">
        <v>1</v>
      </c>
      <c r="S2713" t="s">
        <v>8273</v>
      </c>
      <c r="T2713" t="s">
        <v>8313</v>
      </c>
    </row>
    <row r="2714" spans="1:20" ht="42.8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9">
        <f t="shared" si="211"/>
        <v>41468.75</v>
      </c>
      <c r="L2714">
        <v>1370568560</v>
      </c>
      <c r="M2714" s="9">
        <f t="shared" si="212"/>
        <v>41432.062037037038</v>
      </c>
      <c r="N2714" s="13">
        <f t="shared" si="213"/>
        <v>37</v>
      </c>
      <c r="O2714" t="b">
        <v>1</v>
      </c>
      <c r="P2714">
        <v>143</v>
      </c>
      <c r="Q2714" s="8">
        <f t="shared" si="214"/>
        <v>50.53</v>
      </c>
      <c r="R2714" t="b">
        <v>1</v>
      </c>
      <c r="S2714" t="s">
        <v>8273</v>
      </c>
      <c r="T2714" t="s">
        <v>8313</v>
      </c>
    </row>
    <row r="2715" spans="1:20" ht="42.8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9">
        <f t="shared" si="211"/>
        <v>42362.653749999998</v>
      </c>
      <c r="L2715">
        <v>1447515684</v>
      </c>
      <c r="M2715" s="9">
        <f t="shared" si="212"/>
        <v>42322.653749999998</v>
      </c>
      <c r="N2715" s="13">
        <f t="shared" si="213"/>
        <v>40</v>
      </c>
      <c r="O2715" t="b">
        <v>1</v>
      </c>
      <c r="P2715">
        <v>1420</v>
      </c>
      <c r="Q2715" s="8">
        <f t="shared" si="214"/>
        <v>108</v>
      </c>
      <c r="R2715" t="b">
        <v>1</v>
      </c>
      <c r="S2715" t="s">
        <v>8273</v>
      </c>
      <c r="T2715" t="s">
        <v>8313</v>
      </c>
    </row>
    <row r="2716" spans="1:20" ht="28.5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9">
        <f t="shared" si="211"/>
        <v>42657.958333333328</v>
      </c>
      <c r="L2716">
        <v>1474040596</v>
      </c>
      <c r="M2716" s="9">
        <f t="shared" si="212"/>
        <v>42629.655046296291</v>
      </c>
      <c r="N2716" s="13">
        <f t="shared" si="213"/>
        <v>28</v>
      </c>
      <c r="O2716" t="b">
        <v>1</v>
      </c>
      <c r="P2716">
        <v>305</v>
      </c>
      <c r="Q2716" s="8">
        <f t="shared" si="214"/>
        <v>95.37</v>
      </c>
      <c r="R2716" t="b">
        <v>1</v>
      </c>
      <c r="S2716" t="s">
        <v>8273</v>
      </c>
      <c r="T2716" t="s">
        <v>8313</v>
      </c>
    </row>
    <row r="2717" spans="1:20" ht="42.8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9">
        <f t="shared" si="211"/>
        <v>42421.398472222223</v>
      </c>
      <c r="L2717">
        <v>1453109628</v>
      </c>
      <c r="M2717" s="9">
        <f t="shared" si="212"/>
        <v>42387.398472222223</v>
      </c>
      <c r="N2717" s="13">
        <f t="shared" si="213"/>
        <v>34</v>
      </c>
      <c r="O2717" t="b">
        <v>1</v>
      </c>
      <c r="P2717">
        <v>551</v>
      </c>
      <c r="Q2717" s="8">
        <f t="shared" si="214"/>
        <v>57.63</v>
      </c>
      <c r="R2717" t="b">
        <v>1</v>
      </c>
      <c r="S2717" t="s">
        <v>8273</v>
      </c>
      <c r="T2717" t="s">
        <v>8313</v>
      </c>
    </row>
    <row r="2718" spans="1:20" ht="71.349999999999994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9">
        <f t="shared" si="211"/>
        <v>42285.333252314813</v>
      </c>
      <c r="L2718">
        <v>1441699193</v>
      </c>
      <c r="M2718" s="9">
        <f t="shared" si="212"/>
        <v>42255.333252314813</v>
      </c>
      <c r="N2718" s="13">
        <f t="shared" si="213"/>
        <v>30</v>
      </c>
      <c r="O2718" t="b">
        <v>1</v>
      </c>
      <c r="P2718">
        <v>187</v>
      </c>
      <c r="Q2718" s="8">
        <f t="shared" si="214"/>
        <v>64.16</v>
      </c>
      <c r="R2718" t="b">
        <v>1</v>
      </c>
      <c r="S2718" t="s">
        <v>8273</v>
      </c>
      <c r="T2718" t="s">
        <v>8313</v>
      </c>
    </row>
    <row r="2719" spans="1:20" ht="42.8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9">
        <f t="shared" si="211"/>
        <v>41979.956585648149</v>
      </c>
      <c r="L2719">
        <v>1414015049</v>
      </c>
      <c r="M2719" s="9">
        <f t="shared" si="212"/>
        <v>41934.914918981485</v>
      </c>
      <c r="N2719" s="13">
        <f t="shared" si="213"/>
        <v>45</v>
      </c>
      <c r="O2719" t="b">
        <v>1</v>
      </c>
      <c r="P2719">
        <v>325</v>
      </c>
      <c r="Q2719" s="8">
        <f t="shared" si="214"/>
        <v>92.39</v>
      </c>
      <c r="R2719" t="b">
        <v>1</v>
      </c>
      <c r="S2719" t="s">
        <v>8273</v>
      </c>
      <c r="T2719" t="s">
        <v>8313</v>
      </c>
    </row>
    <row r="2720" spans="1:20" ht="42.8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9">
        <f t="shared" si="211"/>
        <v>42493.958333333328</v>
      </c>
      <c r="L2720">
        <v>1459865945</v>
      </c>
      <c r="M2720" s="9">
        <f t="shared" si="212"/>
        <v>42465.596585648149</v>
      </c>
      <c r="N2720" s="13">
        <f t="shared" si="213"/>
        <v>28</v>
      </c>
      <c r="O2720" t="b">
        <v>1</v>
      </c>
      <c r="P2720">
        <v>148</v>
      </c>
      <c r="Q2720" s="8">
        <f t="shared" si="214"/>
        <v>125.98</v>
      </c>
      <c r="R2720" t="b">
        <v>1</v>
      </c>
      <c r="S2720" t="s">
        <v>8273</v>
      </c>
      <c r="T2720" t="s">
        <v>8313</v>
      </c>
    </row>
    <row r="2721" spans="1:20" ht="42.8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9">
        <f t="shared" si="211"/>
        <v>42477.989513888882</v>
      </c>
      <c r="L2721">
        <v>1455756294</v>
      </c>
      <c r="M2721" s="9">
        <f t="shared" si="212"/>
        <v>42418.031180555554</v>
      </c>
      <c r="N2721" s="13">
        <f t="shared" si="213"/>
        <v>60</v>
      </c>
      <c r="O2721" t="b">
        <v>0</v>
      </c>
      <c r="P2721">
        <v>69</v>
      </c>
      <c r="Q2721" s="8">
        <f t="shared" si="214"/>
        <v>94.64</v>
      </c>
      <c r="R2721" t="b">
        <v>1</v>
      </c>
      <c r="S2721" t="s">
        <v>8273</v>
      </c>
      <c r="T2721" t="s">
        <v>8313</v>
      </c>
    </row>
    <row r="2722" spans="1:20" ht="42.8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9">
        <f t="shared" si="211"/>
        <v>42685.507557870369</v>
      </c>
      <c r="L2722">
        <v>1476270653</v>
      </c>
      <c r="M2722" s="9">
        <f t="shared" si="212"/>
        <v>42655.465891203698</v>
      </c>
      <c r="N2722" s="13">
        <f t="shared" si="213"/>
        <v>30</v>
      </c>
      <c r="O2722" t="b">
        <v>0</v>
      </c>
      <c r="P2722">
        <v>173</v>
      </c>
      <c r="Q2722" s="8">
        <f t="shared" si="214"/>
        <v>170.7</v>
      </c>
      <c r="R2722" t="b">
        <v>1</v>
      </c>
      <c r="S2722" t="s">
        <v>8273</v>
      </c>
      <c r="T2722" t="s">
        <v>8313</v>
      </c>
    </row>
    <row r="2723" spans="1:20" ht="42.8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9">
        <f t="shared" si="211"/>
        <v>41523.791666666664</v>
      </c>
      <c r="L2723">
        <v>1375880598</v>
      </c>
      <c r="M2723" s="9">
        <f t="shared" si="212"/>
        <v>41493.543958333335</v>
      </c>
      <c r="N2723" s="13">
        <f t="shared" si="213"/>
        <v>30</v>
      </c>
      <c r="O2723" t="b">
        <v>0</v>
      </c>
      <c r="P2723">
        <v>269</v>
      </c>
      <c r="Q2723" s="8">
        <f t="shared" si="214"/>
        <v>40.76</v>
      </c>
      <c r="R2723" t="b">
        <v>1</v>
      </c>
      <c r="S2723" t="s">
        <v>8275</v>
      </c>
      <c r="T2723" t="s">
        <v>8305</v>
      </c>
    </row>
    <row r="2724" spans="1:20" ht="42.8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9">
        <f t="shared" si="211"/>
        <v>42764.857094907406</v>
      </c>
      <c r="L2724">
        <v>1480538053</v>
      </c>
      <c r="M2724" s="9">
        <f t="shared" si="212"/>
        <v>42704.857094907406</v>
      </c>
      <c r="N2724" s="13">
        <f t="shared" si="213"/>
        <v>60</v>
      </c>
      <c r="O2724" t="b">
        <v>0</v>
      </c>
      <c r="P2724">
        <v>185</v>
      </c>
      <c r="Q2724" s="8">
        <f t="shared" si="214"/>
        <v>68.25</v>
      </c>
      <c r="R2724" t="b">
        <v>1</v>
      </c>
      <c r="S2724" t="s">
        <v>8275</v>
      </c>
      <c r="T2724" t="s">
        <v>8305</v>
      </c>
    </row>
    <row r="2725" spans="1:20" ht="57.1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9">
        <f t="shared" si="211"/>
        <v>42004.880648148144</v>
      </c>
      <c r="L2725">
        <v>1414872488</v>
      </c>
      <c r="M2725" s="9">
        <f t="shared" si="212"/>
        <v>41944.83898148148</v>
      </c>
      <c r="N2725" s="13">
        <f t="shared" si="213"/>
        <v>60</v>
      </c>
      <c r="O2725" t="b">
        <v>0</v>
      </c>
      <c r="P2725">
        <v>176</v>
      </c>
      <c r="Q2725" s="8">
        <f t="shared" si="214"/>
        <v>95.49</v>
      </c>
      <c r="R2725" t="b">
        <v>1</v>
      </c>
      <c r="S2725" t="s">
        <v>8275</v>
      </c>
      <c r="T2725" t="s">
        <v>8305</v>
      </c>
    </row>
    <row r="2726" spans="1:20" ht="42.8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9">
        <f t="shared" si="211"/>
        <v>42231.32707175926</v>
      </c>
      <c r="L2726">
        <v>1436860259</v>
      </c>
      <c r="M2726" s="9">
        <f t="shared" si="212"/>
        <v>42199.32707175926</v>
      </c>
      <c r="N2726" s="13">
        <f t="shared" si="213"/>
        <v>32</v>
      </c>
      <c r="O2726" t="b">
        <v>0</v>
      </c>
      <c r="P2726">
        <v>1019</v>
      </c>
      <c r="Q2726" s="8">
        <f t="shared" si="214"/>
        <v>7.19</v>
      </c>
      <c r="R2726" t="b">
        <v>1</v>
      </c>
      <c r="S2726" t="s">
        <v>8275</v>
      </c>
      <c r="T2726" t="s">
        <v>8305</v>
      </c>
    </row>
    <row r="2727" spans="1:20" ht="42.8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9">
        <f t="shared" si="211"/>
        <v>42795.744618055556</v>
      </c>
      <c r="L2727">
        <v>1484070735</v>
      </c>
      <c r="M2727" s="9">
        <f t="shared" si="212"/>
        <v>42745.744618055556</v>
      </c>
      <c r="N2727" s="13">
        <f t="shared" si="213"/>
        <v>50</v>
      </c>
      <c r="O2727" t="b">
        <v>0</v>
      </c>
      <c r="P2727">
        <v>113</v>
      </c>
      <c r="Q2727" s="8">
        <f t="shared" si="214"/>
        <v>511.65</v>
      </c>
      <c r="R2727" t="b">
        <v>1</v>
      </c>
      <c r="S2727" t="s">
        <v>8275</v>
      </c>
      <c r="T2727" t="s">
        <v>8305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9">
        <f t="shared" si="211"/>
        <v>42482.579988425925</v>
      </c>
      <c r="L2728">
        <v>1458741311</v>
      </c>
      <c r="M2728" s="9">
        <f t="shared" si="212"/>
        <v>42452.579988425925</v>
      </c>
      <c r="N2728" s="13">
        <f t="shared" si="213"/>
        <v>30</v>
      </c>
      <c r="O2728" t="b">
        <v>0</v>
      </c>
      <c r="P2728">
        <v>404</v>
      </c>
      <c r="Q2728" s="8">
        <f t="shared" si="214"/>
        <v>261.75</v>
      </c>
      <c r="R2728" t="b">
        <v>1</v>
      </c>
      <c r="S2728" t="s">
        <v>8275</v>
      </c>
      <c r="T2728" t="s">
        <v>8305</v>
      </c>
    </row>
    <row r="2729" spans="1:20" ht="42.8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9">
        <f t="shared" si="211"/>
        <v>42223.676655092597</v>
      </c>
      <c r="L2729">
        <v>1436804063</v>
      </c>
      <c r="M2729" s="9">
        <f t="shared" si="212"/>
        <v>42198.676655092597</v>
      </c>
      <c r="N2729" s="13">
        <f t="shared" si="213"/>
        <v>25</v>
      </c>
      <c r="O2729" t="b">
        <v>0</v>
      </c>
      <c r="P2729">
        <v>707</v>
      </c>
      <c r="Q2729" s="8">
        <f t="shared" si="214"/>
        <v>69.760000000000005</v>
      </c>
      <c r="R2729" t="b">
        <v>1</v>
      </c>
      <c r="S2729" t="s">
        <v>8275</v>
      </c>
      <c r="T2729" t="s">
        <v>8305</v>
      </c>
    </row>
    <row r="2730" spans="1:20" ht="28.55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9">
        <f t="shared" si="211"/>
        <v>42368.59993055556</v>
      </c>
      <c r="L2730">
        <v>1448461434</v>
      </c>
      <c r="M2730" s="9">
        <f t="shared" si="212"/>
        <v>42333.59993055556</v>
      </c>
      <c r="N2730" s="13">
        <f t="shared" si="213"/>
        <v>35</v>
      </c>
      <c r="O2730" t="b">
        <v>0</v>
      </c>
      <c r="P2730">
        <v>392</v>
      </c>
      <c r="Q2730" s="8">
        <f t="shared" si="214"/>
        <v>77.23</v>
      </c>
      <c r="R2730" t="b">
        <v>1</v>
      </c>
      <c r="S2730" t="s">
        <v>8275</v>
      </c>
      <c r="T2730" t="s">
        <v>8305</v>
      </c>
    </row>
    <row r="2731" spans="1:20" ht="28.55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9">
        <f t="shared" si="211"/>
        <v>42125.240706018521</v>
      </c>
      <c r="L2731">
        <v>1427867197</v>
      </c>
      <c r="M2731" s="9">
        <f t="shared" si="212"/>
        <v>42095.240706018521</v>
      </c>
      <c r="N2731" s="13">
        <f t="shared" si="213"/>
        <v>30</v>
      </c>
      <c r="O2731" t="b">
        <v>0</v>
      </c>
      <c r="P2731">
        <v>23</v>
      </c>
      <c r="Q2731" s="8">
        <f t="shared" si="214"/>
        <v>340.57</v>
      </c>
      <c r="R2731" t="b">
        <v>1</v>
      </c>
      <c r="S2731" t="s">
        <v>8275</v>
      </c>
      <c r="T2731" t="s">
        <v>8305</v>
      </c>
    </row>
    <row r="2732" spans="1:20" ht="42.8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9">
        <f t="shared" si="211"/>
        <v>41386.541377314818</v>
      </c>
      <c r="L2732">
        <v>1363611575</v>
      </c>
      <c r="M2732" s="9">
        <f t="shared" si="212"/>
        <v>41351.541377314818</v>
      </c>
      <c r="N2732" s="13">
        <f t="shared" si="213"/>
        <v>35</v>
      </c>
      <c r="O2732" t="b">
        <v>0</v>
      </c>
      <c r="P2732">
        <v>682</v>
      </c>
      <c r="Q2732" s="8">
        <f t="shared" si="214"/>
        <v>67.42</v>
      </c>
      <c r="R2732" t="b">
        <v>1</v>
      </c>
      <c r="S2732" t="s">
        <v>8275</v>
      </c>
      <c r="T2732" t="s">
        <v>8305</v>
      </c>
    </row>
    <row r="2733" spans="1:20" ht="57.1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9">
        <f t="shared" si="211"/>
        <v>41930.166666666664</v>
      </c>
      <c r="L2733">
        <v>1408624622</v>
      </c>
      <c r="M2733" s="9">
        <f t="shared" si="212"/>
        <v>41872.525717592594</v>
      </c>
      <c r="N2733" s="13">
        <f t="shared" si="213"/>
        <v>58</v>
      </c>
      <c r="O2733" t="b">
        <v>0</v>
      </c>
      <c r="P2733">
        <v>37</v>
      </c>
      <c r="Q2733" s="8">
        <f t="shared" si="214"/>
        <v>845.7</v>
      </c>
      <c r="R2733" t="b">
        <v>1</v>
      </c>
      <c r="S2733" t="s">
        <v>8275</v>
      </c>
      <c r="T2733" t="s">
        <v>8305</v>
      </c>
    </row>
    <row r="2734" spans="1:20" ht="42.8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9">
        <f t="shared" si="211"/>
        <v>41422</v>
      </c>
      <c r="L2734">
        <v>1366917828</v>
      </c>
      <c r="M2734" s="9">
        <f t="shared" si="212"/>
        <v>41389.808194444442</v>
      </c>
      <c r="N2734" s="13">
        <f t="shared" si="213"/>
        <v>32</v>
      </c>
      <c r="O2734" t="b">
        <v>0</v>
      </c>
      <c r="P2734">
        <v>146</v>
      </c>
      <c r="Q2734" s="8">
        <f t="shared" si="214"/>
        <v>97.19</v>
      </c>
      <c r="R2734" t="b">
        <v>1</v>
      </c>
      <c r="S2734" t="s">
        <v>8275</v>
      </c>
      <c r="T2734" t="s">
        <v>8305</v>
      </c>
    </row>
    <row r="2735" spans="1:20" ht="57.1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9">
        <f t="shared" si="211"/>
        <v>42104.231180555551</v>
      </c>
      <c r="L2735">
        <v>1423463574</v>
      </c>
      <c r="M2735" s="9">
        <f t="shared" si="212"/>
        <v>42044.272847222222</v>
      </c>
      <c r="N2735" s="13">
        <f t="shared" si="213"/>
        <v>60</v>
      </c>
      <c r="O2735" t="b">
        <v>0</v>
      </c>
      <c r="P2735">
        <v>119</v>
      </c>
      <c r="Q2735" s="8">
        <f t="shared" si="214"/>
        <v>451.84</v>
      </c>
      <c r="R2735" t="b">
        <v>1</v>
      </c>
      <c r="S2735" t="s">
        <v>8275</v>
      </c>
      <c r="T2735" t="s">
        <v>8305</v>
      </c>
    </row>
    <row r="2736" spans="1:20" ht="42.8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9">
        <f t="shared" si="211"/>
        <v>42656.915972222225</v>
      </c>
      <c r="L2736">
        <v>1473782592</v>
      </c>
      <c r="M2736" s="9">
        <f t="shared" si="212"/>
        <v>42626.668888888889</v>
      </c>
      <c r="N2736" s="13">
        <f t="shared" si="213"/>
        <v>30</v>
      </c>
      <c r="O2736" t="b">
        <v>0</v>
      </c>
      <c r="P2736">
        <v>163</v>
      </c>
      <c r="Q2736" s="8">
        <f t="shared" si="214"/>
        <v>138.66999999999999</v>
      </c>
      <c r="R2736" t="b">
        <v>1</v>
      </c>
      <c r="S2736" t="s">
        <v>8275</v>
      </c>
      <c r="T2736" t="s">
        <v>8305</v>
      </c>
    </row>
    <row r="2737" spans="1:20" ht="42.8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9">
        <f t="shared" si="211"/>
        <v>41346.833333333336</v>
      </c>
      <c r="L2737">
        <v>1360551250</v>
      </c>
      <c r="M2737" s="9">
        <f t="shared" si="212"/>
        <v>41316.120949074073</v>
      </c>
      <c r="N2737" s="13">
        <f t="shared" si="213"/>
        <v>31</v>
      </c>
      <c r="O2737" t="b">
        <v>0</v>
      </c>
      <c r="P2737">
        <v>339</v>
      </c>
      <c r="Q2737" s="8">
        <f t="shared" si="214"/>
        <v>21.64</v>
      </c>
      <c r="R2737" t="b">
        <v>1</v>
      </c>
      <c r="S2737" t="s">
        <v>8275</v>
      </c>
      <c r="T2737" t="s">
        <v>8305</v>
      </c>
    </row>
    <row r="2738" spans="1:20" ht="57.1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9">
        <f t="shared" si="211"/>
        <v>41752.666354166664</v>
      </c>
      <c r="L2738">
        <v>1395676773</v>
      </c>
      <c r="M2738" s="9">
        <f t="shared" si="212"/>
        <v>41722.666354166664</v>
      </c>
      <c r="N2738" s="13">
        <f t="shared" si="213"/>
        <v>30</v>
      </c>
      <c r="O2738" t="b">
        <v>0</v>
      </c>
      <c r="P2738">
        <v>58</v>
      </c>
      <c r="Q2738" s="8">
        <f t="shared" si="214"/>
        <v>169.52</v>
      </c>
      <c r="R2738" t="b">
        <v>1</v>
      </c>
      <c r="S2738" t="s">
        <v>8275</v>
      </c>
      <c r="T2738" t="s">
        <v>8305</v>
      </c>
    </row>
    <row r="2739" spans="1:20" ht="42.8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9">
        <f t="shared" si="211"/>
        <v>41654.791666666664</v>
      </c>
      <c r="L2739">
        <v>1386108087</v>
      </c>
      <c r="M2739" s="9">
        <f t="shared" si="212"/>
        <v>41611.917673611111</v>
      </c>
      <c r="N2739" s="13">
        <f t="shared" si="213"/>
        <v>43</v>
      </c>
      <c r="O2739" t="b">
        <v>0</v>
      </c>
      <c r="P2739">
        <v>456</v>
      </c>
      <c r="Q2739" s="8">
        <f t="shared" si="214"/>
        <v>161.88</v>
      </c>
      <c r="R2739" t="b">
        <v>1</v>
      </c>
      <c r="S2739" t="s">
        <v>8275</v>
      </c>
      <c r="T2739" t="s">
        <v>8305</v>
      </c>
    </row>
    <row r="2740" spans="1:20" ht="42.8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9">
        <f t="shared" si="211"/>
        <v>42680.143564814818</v>
      </c>
      <c r="L2740">
        <v>1473218804</v>
      </c>
      <c r="M2740" s="9">
        <f t="shared" si="212"/>
        <v>42620.143564814818</v>
      </c>
      <c r="N2740" s="13">
        <f t="shared" si="213"/>
        <v>60</v>
      </c>
      <c r="O2740" t="b">
        <v>0</v>
      </c>
      <c r="P2740">
        <v>15</v>
      </c>
      <c r="Q2740" s="8">
        <f t="shared" si="214"/>
        <v>493.13</v>
      </c>
      <c r="R2740" t="b">
        <v>1</v>
      </c>
      <c r="S2740" t="s">
        <v>8275</v>
      </c>
      <c r="T2740" t="s">
        <v>8305</v>
      </c>
    </row>
    <row r="2741" spans="1:20" ht="42.8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9">
        <f t="shared" si="211"/>
        <v>41764.887928240743</v>
      </c>
      <c r="L2741">
        <v>1395436717</v>
      </c>
      <c r="M2741" s="9">
        <f t="shared" si="212"/>
        <v>41719.887928240743</v>
      </c>
      <c r="N2741" s="13">
        <f t="shared" si="213"/>
        <v>45</v>
      </c>
      <c r="O2741" t="b">
        <v>0</v>
      </c>
      <c r="P2741">
        <v>191</v>
      </c>
      <c r="Q2741" s="8">
        <f t="shared" si="214"/>
        <v>22.12</v>
      </c>
      <c r="R2741" t="b">
        <v>1</v>
      </c>
      <c r="S2741" t="s">
        <v>8275</v>
      </c>
      <c r="T2741" t="s">
        <v>8305</v>
      </c>
    </row>
    <row r="2742" spans="1:20" ht="42.8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9">
        <f t="shared" si="211"/>
        <v>42074.99018518519</v>
      </c>
      <c r="L2742">
        <v>1423529152</v>
      </c>
      <c r="M2742" s="9">
        <f t="shared" si="212"/>
        <v>42045.031851851847</v>
      </c>
      <c r="N2742" s="13">
        <f t="shared" si="213"/>
        <v>30</v>
      </c>
      <c r="O2742" t="b">
        <v>0</v>
      </c>
      <c r="P2742">
        <v>17</v>
      </c>
      <c r="Q2742" s="8">
        <f t="shared" si="214"/>
        <v>18.239999999999998</v>
      </c>
      <c r="R2742" t="b">
        <v>1</v>
      </c>
      <c r="S2742" t="s">
        <v>8275</v>
      </c>
      <c r="T2742" t="s">
        <v>8305</v>
      </c>
    </row>
    <row r="2743" spans="1:20" ht="28.55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9">
        <f t="shared" si="211"/>
        <v>41932.088194444441</v>
      </c>
      <c r="L2743">
        <v>1412005602</v>
      </c>
      <c r="M2743" s="9">
        <f t="shared" si="212"/>
        <v>41911.657430555555</v>
      </c>
      <c r="N2743" s="13">
        <f t="shared" si="213"/>
        <v>20</v>
      </c>
      <c r="O2743" t="b">
        <v>0</v>
      </c>
      <c r="P2743">
        <v>4</v>
      </c>
      <c r="Q2743" s="8">
        <f t="shared" si="214"/>
        <v>8.75</v>
      </c>
      <c r="R2743" t="b">
        <v>0</v>
      </c>
      <c r="S2743" t="s">
        <v>8278</v>
      </c>
      <c r="T2743" t="s">
        <v>8314</v>
      </c>
    </row>
    <row r="2744" spans="1:20" ht="42.8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9">
        <f t="shared" si="211"/>
        <v>41044.719756944447</v>
      </c>
      <c r="L2744">
        <v>1335892587</v>
      </c>
      <c r="M2744" s="9">
        <f t="shared" si="212"/>
        <v>41030.719756944447</v>
      </c>
      <c r="N2744" s="13">
        <f t="shared" si="213"/>
        <v>14</v>
      </c>
      <c r="O2744" t="b">
        <v>0</v>
      </c>
      <c r="P2744">
        <v>18</v>
      </c>
      <c r="Q2744" s="8">
        <f t="shared" si="214"/>
        <v>40.61</v>
      </c>
      <c r="R2744" t="b">
        <v>0</v>
      </c>
      <c r="S2744" t="s">
        <v>8278</v>
      </c>
      <c r="T2744" t="s">
        <v>8314</v>
      </c>
    </row>
    <row r="2745" spans="1:20" ht="57.1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9">
        <f t="shared" si="211"/>
        <v>42662.328784722224</v>
      </c>
      <c r="L2745">
        <v>1474271607</v>
      </c>
      <c r="M2745" s="9">
        <f t="shared" si="212"/>
        <v>42632.328784722224</v>
      </c>
      <c r="N2745" s="13">
        <f t="shared" si="213"/>
        <v>30</v>
      </c>
      <c r="O2745" t="b">
        <v>0</v>
      </c>
      <c r="P2745">
        <v>0</v>
      </c>
      <c r="Q2745" s="8">
        <f t="shared" si="214"/>
        <v>0</v>
      </c>
      <c r="R2745" t="b">
        <v>0</v>
      </c>
      <c r="S2745" t="s">
        <v>8278</v>
      </c>
      <c r="T2745" t="s">
        <v>8314</v>
      </c>
    </row>
    <row r="2746" spans="1:20" ht="42.8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9">
        <f t="shared" si="211"/>
        <v>40968.062476851854</v>
      </c>
      <c r="L2746">
        <v>1327886998</v>
      </c>
      <c r="M2746" s="9">
        <f t="shared" si="212"/>
        <v>40938.062476851854</v>
      </c>
      <c r="N2746" s="13">
        <f t="shared" si="213"/>
        <v>30</v>
      </c>
      <c r="O2746" t="b">
        <v>0</v>
      </c>
      <c r="P2746">
        <v>22</v>
      </c>
      <c r="Q2746" s="8">
        <f t="shared" si="214"/>
        <v>37.950000000000003</v>
      </c>
      <c r="R2746" t="b">
        <v>0</v>
      </c>
      <c r="S2746" t="s">
        <v>8278</v>
      </c>
      <c r="T2746" t="s">
        <v>8314</v>
      </c>
    </row>
    <row r="2747" spans="1:20" ht="42.8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9">
        <f t="shared" si="211"/>
        <v>41104.988055555557</v>
      </c>
      <c r="L2747">
        <v>1337125368</v>
      </c>
      <c r="M2747" s="9">
        <f t="shared" si="212"/>
        <v>41044.988055555557</v>
      </c>
      <c r="N2747" s="13">
        <f t="shared" si="213"/>
        <v>60</v>
      </c>
      <c r="O2747" t="b">
        <v>0</v>
      </c>
      <c r="P2747">
        <v>49</v>
      </c>
      <c r="Q2747" s="8">
        <f t="shared" si="214"/>
        <v>35.729999999999997</v>
      </c>
      <c r="R2747" t="b">
        <v>0</v>
      </c>
      <c r="S2747" t="s">
        <v>8278</v>
      </c>
      <c r="T2747" t="s">
        <v>8314</v>
      </c>
    </row>
    <row r="2748" spans="1:20" ht="42.8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9">
        <f t="shared" si="211"/>
        <v>41880.781377314815</v>
      </c>
      <c r="L2748">
        <v>1406745911</v>
      </c>
      <c r="M2748" s="9">
        <f t="shared" si="212"/>
        <v>41850.781377314815</v>
      </c>
      <c r="N2748" s="13">
        <f t="shared" si="213"/>
        <v>30</v>
      </c>
      <c r="O2748" t="b">
        <v>0</v>
      </c>
      <c r="P2748">
        <v>19</v>
      </c>
      <c r="Q2748" s="8">
        <f t="shared" si="214"/>
        <v>42.16</v>
      </c>
      <c r="R2748" t="b">
        <v>0</v>
      </c>
      <c r="S2748" t="s">
        <v>8278</v>
      </c>
      <c r="T2748" t="s">
        <v>8314</v>
      </c>
    </row>
    <row r="2749" spans="1:20" ht="42.8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9">
        <f t="shared" si="211"/>
        <v>41076.131944444445</v>
      </c>
      <c r="L2749">
        <v>1337095997</v>
      </c>
      <c r="M2749" s="9">
        <f t="shared" si="212"/>
        <v>41044.64811342593</v>
      </c>
      <c r="N2749" s="13">
        <f t="shared" si="213"/>
        <v>31</v>
      </c>
      <c r="O2749" t="b">
        <v>0</v>
      </c>
      <c r="P2749">
        <v>4</v>
      </c>
      <c r="Q2749" s="8">
        <f t="shared" si="214"/>
        <v>35</v>
      </c>
      <c r="R2749" t="b">
        <v>0</v>
      </c>
      <c r="S2749" t="s">
        <v>8278</v>
      </c>
      <c r="T2749" t="s">
        <v>8314</v>
      </c>
    </row>
    <row r="2750" spans="1:20" ht="42.8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9">
        <f t="shared" si="211"/>
        <v>42615.7106712963</v>
      </c>
      <c r="L2750">
        <v>1470243802</v>
      </c>
      <c r="M2750" s="9">
        <f t="shared" si="212"/>
        <v>42585.7106712963</v>
      </c>
      <c r="N2750" s="13">
        <f t="shared" si="213"/>
        <v>30</v>
      </c>
      <c r="O2750" t="b">
        <v>0</v>
      </c>
      <c r="P2750">
        <v>4</v>
      </c>
      <c r="Q2750" s="8">
        <f t="shared" si="214"/>
        <v>13.25</v>
      </c>
      <c r="R2750" t="b">
        <v>0</v>
      </c>
      <c r="S2750" t="s">
        <v>8278</v>
      </c>
      <c r="T2750" t="s">
        <v>8314</v>
      </c>
    </row>
    <row r="2751" spans="1:20" ht="28.55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9">
        <f t="shared" si="211"/>
        <v>42098.757372685184</v>
      </c>
      <c r="L2751">
        <v>1425582637</v>
      </c>
      <c r="M2751" s="9">
        <f t="shared" si="212"/>
        <v>42068.799039351856</v>
      </c>
      <c r="N2751" s="13">
        <f t="shared" si="213"/>
        <v>30</v>
      </c>
      <c r="O2751" t="b">
        <v>0</v>
      </c>
      <c r="P2751">
        <v>2</v>
      </c>
      <c r="Q2751" s="8">
        <f t="shared" si="214"/>
        <v>55</v>
      </c>
      <c r="R2751" t="b">
        <v>0</v>
      </c>
      <c r="S2751" t="s">
        <v>8278</v>
      </c>
      <c r="T2751" t="s">
        <v>8314</v>
      </c>
    </row>
    <row r="2752" spans="1:20" ht="42.8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9">
        <f t="shared" si="211"/>
        <v>41090.833333333336</v>
      </c>
      <c r="L2752">
        <v>1340055345</v>
      </c>
      <c r="M2752" s="9">
        <f t="shared" si="212"/>
        <v>41078.899826388886</v>
      </c>
      <c r="N2752" s="13">
        <f t="shared" si="213"/>
        <v>12</v>
      </c>
      <c r="O2752" t="b">
        <v>0</v>
      </c>
      <c r="P2752">
        <v>0</v>
      </c>
      <c r="Q2752" s="8">
        <f t="shared" si="214"/>
        <v>0</v>
      </c>
      <c r="R2752" t="b">
        <v>0</v>
      </c>
      <c r="S2752" t="s">
        <v>8278</v>
      </c>
      <c r="T2752" t="s">
        <v>8314</v>
      </c>
    </row>
    <row r="2753" spans="1:20" ht="42.8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9">
        <f t="shared" si="211"/>
        <v>41807.887060185189</v>
      </c>
      <c r="L2753">
        <v>1397855842</v>
      </c>
      <c r="M2753" s="9">
        <f t="shared" si="212"/>
        <v>41747.887060185189</v>
      </c>
      <c r="N2753" s="13">
        <f t="shared" si="213"/>
        <v>60</v>
      </c>
      <c r="O2753" t="b">
        <v>0</v>
      </c>
      <c r="P2753">
        <v>0</v>
      </c>
      <c r="Q2753" s="8">
        <f t="shared" si="214"/>
        <v>0</v>
      </c>
      <c r="R2753" t="b">
        <v>0</v>
      </c>
      <c r="S2753" t="s">
        <v>8278</v>
      </c>
      <c r="T2753" t="s">
        <v>8314</v>
      </c>
    </row>
    <row r="2754" spans="1:20" ht="42.8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>
        <f t="shared" ref="F2754:F2817" si="215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9">
        <f t="shared" si="211"/>
        <v>40895.765092592592</v>
      </c>
      <c r="L2754">
        <v>1320776504</v>
      </c>
      <c r="M2754" s="9">
        <f t="shared" si="212"/>
        <v>40855.765092592592</v>
      </c>
      <c r="N2754" s="13">
        <f t="shared" si="213"/>
        <v>40</v>
      </c>
      <c r="O2754" t="b">
        <v>0</v>
      </c>
      <c r="P2754">
        <v>14</v>
      </c>
      <c r="Q2754" s="8">
        <f t="shared" si="214"/>
        <v>39.29</v>
      </c>
      <c r="R2754" t="b">
        <v>0</v>
      </c>
      <c r="S2754" t="s">
        <v>8278</v>
      </c>
      <c r="T2754" t="s">
        <v>8314</v>
      </c>
    </row>
    <row r="2755" spans="1:20" ht="42.8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>
        <f t="shared" si="215"/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9">
        <f t="shared" ref="K2755:K2818" si="216">(((J2755/60)/60)/24)+DATE(1970,1,1)</f>
        <v>41147.900729166664</v>
      </c>
      <c r="L2755">
        <v>1343425023</v>
      </c>
      <c r="M2755" s="9">
        <f t="shared" ref="M2755:M2818" si="217">(((L2755/60)/60)/24)+DATE(1970,1,1)</f>
        <v>41117.900729166664</v>
      </c>
      <c r="N2755" s="13">
        <f t="shared" ref="N2755:N2818" si="218">ROUND(K2755-M2755,0)</f>
        <v>30</v>
      </c>
      <c r="O2755" t="b">
        <v>0</v>
      </c>
      <c r="P2755">
        <v>8</v>
      </c>
      <c r="Q2755" s="8">
        <f t="shared" ref="Q2755:Q2818" si="219">IFERROR(ROUND(E2755/P2755,2),0)</f>
        <v>47.5</v>
      </c>
      <c r="R2755" t="b">
        <v>0</v>
      </c>
      <c r="S2755" t="s">
        <v>8278</v>
      </c>
      <c r="T2755" t="s">
        <v>8314</v>
      </c>
    </row>
    <row r="2756" spans="1:20" ht="42.8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9">
        <f t="shared" si="216"/>
        <v>41893.636006944449</v>
      </c>
      <c r="L2756">
        <v>1407856551</v>
      </c>
      <c r="M2756" s="9">
        <f t="shared" si="217"/>
        <v>41863.636006944449</v>
      </c>
      <c r="N2756" s="13">
        <f t="shared" si="218"/>
        <v>30</v>
      </c>
      <c r="O2756" t="b">
        <v>0</v>
      </c>
      <c r="P2756">
        <v>0</v>
      </c>
      <c r="Q2756" s="8">
        <f t="shared" si="219"/>
        <v>0</v>
      </c>
      <c r="R2756" t="b">
        <v>0</v>
      </c>
      <c r="S2756" t="s">
        <v>8278</v>
      </c>
      <c r="T2756" t="s">
        <v>8314</v>
      </c>
    </row>
    <row r="2757" spans="1:20" ht="42.8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9">
        <f t="shared" si="216"/>
        <v>42102.790821759263</v>
      </c>
      <c r="L2757">
        <v>1425927527</v>
      </c>
      <c r="M2757" s="9">
        <f t="shared" si="217"/>
        <v>42072.790821759263</v>
      </c>
      <c r="N2757" s="13">
        <f t="shared" si="218"/>
        <v>30</v>
      </c>
      <c r="O2757" t="b">
        <v>0</v>
      </c>
      <c r="P2757">
        <v>15</v>
      </c>
      <c r="Q2757" s="8">
        <f t="shared" si="219"/>
        <v>17.329999999999998</v>
      </c>
      <c r="R2757" t="b">
        <v>0</v>
      </c>
      <c r="S2757" t="s">
        <v>8278</v>
      </c>
      <c r="T2757" t="s">
        <v>8314</v>
      </c>
    </row>
    <row r="2758" spans="1:20" ht="42.8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9">
        <f t="shared" si="216"/>
        <v>41650.90047453704</v>
      </c>
      <c r="L2758">
        <v>1386884201</v>
      </c>
      <c r="M2758" s="9">
        <f t="shared" si="217"/>
        <v>41620.90047453704</v>
      </c>
      <c r="N2758" s="13">
        <f t="shared" si="218"/>
        <v>30</v>
      </c>
      <c r="O2758" t="b">
        <v>0</v>
      </c>
      <c r="P2758">
        <v>33</v>
      </c>
      <c r="Q2758" s="8">
        <f t="shared" si="219"/>
        <v>31.76</v>
      </c>
      <c r="R2758" t="b">
        <v>0</v>
      </c>
      <c r="S2758" t="s">
        <v>8278</v>
      </c>
      <c r="T2758" t="s">
        <v>8314</v>
      </c>
    </row>
    <row r="2759" spans="1:20" ht="28.55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9">
        <f t="shared" si="216"/>
        <v>42588.65662037037</v>
      </c>
      <c r="L2759">
        <v>1469202332</v>
      </c>
      <c r="M2759" s="9">
        <f t="shared" si="217"/>
        <v>42573.65662037037</v>
      </c>
      <c r="N2759" s="13">
        <f t="shared" si="218"/>
        <v>15</v>
      </c>
      <c r="O2759" t="b">
        <v>0</v>
      </c>
      <c r="P2759">
        <v>2</v>
      </c>
      <c r="Q2759" s="8">
        <f t="shared" si="219"/>
        <v>5</v>
      </c>
      <c r="R2759" t="b">
        <v>0</v>
      </c>
      <c r="S2759" t="s">
        <v>8278</v>
      </c>
      <c r="T2759" t="s">
        <v>8314</v>
      </c>
    </row>
    <row r="2760" spans="1:20" ht="57.1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9">
        <f t="shared" si="216"/>
        <v>42653.441932870366</v>
      </c>
      <c r="L2760">
        <v>1474886183</v>
      </c>
      <c r="M2760" s="9">
        <f t="shared" si="217"/>
        <v>42639.441932870366</v>
      </c>
      <c r="N2760" s="13">
        <f t="shared" si="218"/>
        <v>14</v>
      </c>
      <c r="O2760" t="b">
        <v>0</v>
      </c>
      <c r="P2760">
        <v>6</v>
      </c>
      <c r="Q2760" s="8">
        <f t="shared" si="219"/>
        <v>39</v>
      </c>
      <c r="R2760" t="b">
        <v>0</v>
      </c>
      <c r="S2760" t="s">
        <v>8278</v>
      </c>
      <c r="T2760" t="s">
        <v>8314</v>
      </c>
    </row>
    <row r="2761" spans="1:20" ht="42.8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9">
        <f t="shared" si="216"/>
        <v>42567.36650462963</v>
      </c>
      <c r="L2761">
        <v>1464943666</v>
      </c>
      <c r="M2761" s="9">
        <f t="shared" si="217"/>
        <v>42524.36650462963</v>
      </c>
      <c r="N2761" s="13">
        <f t="shared" si="218"/>
        <v>43</v>
      </c>
      <c r="O2761" t="b">
        <v>0</v>
      </c>
      <c r="P2761">
        <v>2</v>
      </c>
      <c r="Q2761" s="8">
        <f t="shared" si="219"/>
        <v>52.5</v>
      </c>
      <c r="R2761" t="b">
        <v>0</v>
      </c>
      <c r="S2761" t="s">
        <v>8278</v>
      </c>
      <c r="T2761" t="s">
        <v>8314</v>
      </c>
    </row>
    <row r="2762" spans="1:20" ht="42.8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9">
        <f t="shared" si="216"/>
        <v>41445.461319444446</v>
      </c>
      <c r="L2762">
        <v>1369134258</v>
      </c>
      <c r="M2762" s="9">
        <f t="shared" si="217"/>
        <v>41415.461319444446</v>
      </c>
      <c r="N2762" s="13">
        <f t="shared" si="218"/>
        <v>30</v>
      </c>
      <c r="O2762" t="b">
        <v>0</v>
      </c>
      <c r="P2762">
        <v>0</v>
      </c>
      <c r="Q2762" s="8">
        <f t="shared" si="219"/>
        <v>0</v>
      </c>
      <c r="R2762" t="b">
        <v>0</v>
      </c>
      <c r="S2762" t="s">
        <v>8278</v>
      </c>
      <c r="T2762" t="s">
        <v>8314</v>
      </c>
    </row>
    <row r="2763" spans="1:20" ht="28.55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9">
        <f t="shared" si="216"/>
        <v>41277.063576388886</v>
      </c>
      <c r="L2763">
        <v>1354584693</v>
      </c>
      <c r="M2763" s="9">
        <f t="shared" si="217"/>
        <v>41247.063576388886</v>
      </c>
      <c r="N2763" s="13">
        <f t="shared" si="218"/>
        <v>30</v>
      </c>
      <c r="O2763" t="b">
        <v>0</v>
      </c>
      <c r="P2763">
        <v>4</v>
      </c>
      <c r="Q2763" s="8">
        <f t="shared" si="219"/>
        <v>9</v>
      </c>
      <c r="R2763" t="b">
        <v>0</v>
      </c>
      <c r="S2763" t="s">
        <v>8278</v>
      </c>
      <c r="T2763" t="s">
        <v>8314</v>
      </c>
    </row>
    <row r="2764" spans="1:20" ht="42.8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9">
        <f t="shared" si="216"/>
        <v>40986.995312500003</v>
      </c>
      <c r="L2764">
        <v>1326934395</v>
      </c>
      <c r="M2764" s="9">
        <f t="shared" si="217"/>
        <v>40927.036979166667</v>
      </c>
      <c r="N2764" s="13">
        <f t="shared" si="218"/>
        <v>60</v>
      </c>
      <c r="O2764" t="b">
        <v>0</v>
      </c>
      <c r="P2764">
        <v>1</v>
      </c>
      <c r="Q2764" s="8">
        <f t="shared" si="219"/>
        <v>25</v>
      </c>
      <c r="R2764" t="b">
        <v>0</v>
      </c>
      <c r="S2764" t="s">
        <v>8278</v>
      </c>
      <c r="T2764" t="s">
        <v>8314</v>
      </c>
    </row>
    <row r="2765" spans="1:20" ht="28.55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9">
        <f t="shared" si="216"/>
        <v>41418.579675925925</v>
      </c>
      <c r="L2765">
        <v>1365515684</v>
      </c>
      <c r="M2765" s="9">
        <f t="shared" si="217"/>
        <v>41373.579675925925</v>
      </c>
      <c r="N2765" s="13">
        <f t="shared" si="218"/>
        <v>45</v>
      </c>
      <c r="O2765" t="b">
        <v>0</v>
      </c>
      <c r="P2765">
        <v>3</v>
      </c>
      <c r="Q2765" s="8">
        <f t="shared" si="219"/>
        <v>30</v>
      </c>
      <c r="R2765" t="b">
        <v>0</v>
      </c>
      <c r="S2765" t="s">
        <v>8278</v>
      </c>
      <c r="T2765" t="s">
        <v>8314</v>
      </c>
    </row>
    <row r="2766" spans="1:20" ht="42.8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9">
        <f t="shared" si="216"/>
        <v>41059.791666666664</v>
      </c>
      <c r="L2766">
        <v>1335855631</v>
      </c>
      <c r="M2766" s="9">
        <f t="shared" si="217"/>
        <v>41030.292025462964</v>
      </c>
      <c r="N2766" s="13">
        <f t="shared" si="218"/>
        <v>29</v>
      </c>
      <c r="O2766" t="b">
        <v>0</v>
      </c>
      <c r="P2766">
        <v>4</v>
      </c>
      <c r="Q2766" s="8">
        <f t="shared" si="219"/>
        <v>11.25</v>
      </c>
      <c r="R2766" t="b">
        <v>0</v>
      </c>
      <c r="S2766" t="s">
        <v>8278</v>
      </c>
      <c r="T2766" t="s">
        <v>8314</v>
      </c>
    </row>
    <row r="2767" spans="1:20" ht="42.8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9">
        <f t="shared" si="216"/>
        <v>41210.579027777778</v>
      </c>
      <c r="L2767">
        <v>1350050028</v>
      </c>
      <c r="M2767" s="9">
        <f t="shared" si="217"/>
        <v>41194.579027777778</v>
      </c>
      <c r="N2767" s="13">
        <f t="shared" si="218"/>
        <v>16</v>
      </c>
      <c r="O2767" t="b">
        <v>0</v>
      </c>
      <c r="P2767">
        <v>0</v>
      </c>
      <c r="Q2767" s="8">
        <f t="shared" si="219"/>
        <v>0</v>
      </c>
      <c r="R2767" t="b">
        <v>0</v>
      </c>
      <c r="S2767" t="s">
        <v>8278</v>
      </c>
      <c r="T2767" t="s">
        <v>8314</v>
      </c>
    </row>
    <row r="2768" spans="1:20" ht="42.8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9">
        <f t="shared" si="216"/>
        <v>40766.668032407404</v>
      </c>
      <c r="L2768">
        <v>1310486518</v>
      </c>
      <c r="M2768" s="9">
        <f t="shared" si="217"/>
        <v>40736.668032407404</v>
      </c>
      <c r="N2768" s="13">
        <f t="shared" si="218"/>
        <v>30</v>
      </c>
      <c r="O2768" t="b">
        <v>0</v>
      </c>
      <c r="P2768">
        <v>4</v>
      </c>
      <c r="Q2768" s="8">
        <f t="shared" si="219"/>
        <v>25</v>
      </c>
      <c r="R2768" t="b">
        <v>0</v>
      </c>
      <c r="S2768" t="s">
        <v>8278</v>
      </c>
      <c r="T2768" t="s">
        <v>8314</v>
      </c>
    </row>
    <row r="2769" spans="1:20" ht="42.8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9">
        <f t="shared" si="216"/>
        <v>42232.958912037036</v>
      </c>
      <c r="L2769">
        <v>1434582050</v>
      </c>
      <c r="M2769" s="9">
        <f t="shared" si="217"/>
        <v>42172.958912037036</v>
      </c>
      <c r="N2769" s="13">
        <f t="shared" si="218"/>
        <v>60</v>
      </c>
      <c r="O2769" t="b">
        <v>0</v>
      </c>
      <c r="P2769">
        <v>3</v>
      </c>
      <c r="Q2769" s="8">
        <f t="shared" si="219"/>
        <v>11.33</v>
      </c>
      <c r="R2769" t="b">
        <v>0</v>
      </c>
      <c r="S2769" t="s">
        <v>8278</v>
      </c>
      <c r="T2769" t="s">
        <v>8314</v>
      </c>
    </row>
    <row r="2770" spans="1:20" ht="42.8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9">
        <f t="shared" si="216"/>
        <v>40997.573182870372</v>
      </c>
      <c r="L2770">
        <v>1330440323</v>
      </c>
      <c r="M2770" s="9">
        <f t="shared" si="217"/>
        <v>40967.614849537036</v>
      </c>
      <c r="N2770" s="13">
        <f t="shared" si="218"/>
        <v>30</v>
      </c>
      <c r="O2770" t="b">
        <v>0</v>
      </c>
      <c r="P2770">
        <v>34</v>
      </c>
      <c r="Q2770" s="8">
        <f t="shared" si="219"/>
        <v>29.47</v>
      </c>
      <c r="R2770" t="b">
        <v>0</v>
      </c>
      <c r="S2770" t="s">
        <v>8278</v>
      </c>
      <c r="T2770" t="s">
        <v>8314</v>
      </c>
    </row>
    <row r="2771" spans="1:20" ht="42.8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9">
        <f t="shared" si="216"/>
        <v>41795.826273148145</v>
      </c>
      <c r="L2771">
        <v>1397677790</v>
      </c>
      <c r="M2771" s="9">
        <f t="shared" si="217"/>
        <v>41745.826273148145</v>
      </c>
      <c r="N2771" s="13">
        <f t="shared" si="218"/>
        <v>50</v>
      </c>
      <c r="O2771" t="b">
        <v>0</v>
      </c>
      <c r="P2771">
        <v>2</v>
      </c>
      <c r="Q2771" s="8">
        <f t="shared" si="219"/>
        <v>1</v>
      </c>
      <c r="R2771" t="b">
        <v>0</v>
      </c>
      <c r="S2771" t="s">
        <v>8278</v>
      </c>
      <c r="T2771" t="s">
        <v>8314</v>
      </c>
    </row>
    <row r="2772" spans="1:20" ht="42.8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9">
        <f t="shared" si="216"/>
        <v>41716.663541666669</v>
      </c>
      <c r="L2772">
        <v>1392569730</v>
      </c>
      <c r="M2772" s="9">
        <f t="shared" si="217"/>
        <v>41686.705208333333</v>
      </c>
      <c r="N2772" s="13">
        <f t="shared" si="218"/>
        <v>30</v>
      </c>
      <c r="O2772" t="b">
        <v>0</v>
      </c>
      <c r="P2772">
        <v>33</v>
      </c>
      <c r="Q2772" s="8">
        <f t="shared" si="219"/>
        <v>63.1</v>
      </c>
      <c r="R2772" t="b">
        <v>0</v>
      </c>
      <c r="S2772" t="s">
        <v>8278</v>
      </c>
      <c r="T2772" t="s">
        <v>8314</v>
      </c>
    </row>
    <row r="2773" spans="1:20" ht="42.8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9">
        <f t="shared" si="216"/>
        <v>41306.708333333336</v>
      </c>
      <c r="L2773">
        <v>1355489140</v>
      </c>
      <c r="M2773" s="9">
        <f t="shared" si="217"/>
        <v>41257.531712962962</v>
      </c>
      <c r="N2773" s="13">
        <f t="shared" si="218"/>
        <v>49</v>
      </c>
      <c r="O2773" t="b">
        <v>0</v>
      </c>
      <c r="P2773">
        <v>0</v>
      </c>
      <c r="Q2773" s="8">
        <f t="shared" si="219"/>
        <v>0</v>
      </c>
      <c r="R2773" t="b">
        <v>0</v>
      </c>
      <c r="S2773" t="s">
        <v>8278</v>
      </c>
      <c r="T2773" t="s">
        <v>8314</v>
      </c>
    </row>
    <row r="2774" spans="1:20" ht="42.8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9">
        <f t="shared" si="216"/>
        <v>41552.869143518517</v>
      </c>
      <c r="L2774">
        <v>1379710294</v>
      </c>
      <c r="M2774" s="9">
        <f t="shared" si="217"/>
        <v>41537.869143518517</v>
      </c>
      <c r="N2774" s="13">
        <f t="shared" si="218"/>
        <v>15</v>
      </c>
      <c r="O2774" t="b">
        <v>0</v>
      </c>
      <c r="P2774">
        <v>0</v>
      </c>
      <c r="Q2774" s="8">
        <f t="shared" si="219"/>
        <v>0</v>
      </c>
      <c r="R2774" t="b">
        <v>0</v>
      </c>
      <c r="S2774" t="s">
        <v>8278</v>
      </c>
      <c r="T2774" t="s">
        <v>8314</v>
      </c>
    </row>
    <row r="2775" spans="1:20" ht="42.8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9">
        <f t="shared" si="216"/>
        <v>42484.86482638889</v>
      </c>
      <c r="L2775">
        <v>1460666721</v>
      </c>
      <c r="M2775" s="9">
        <f t="shared" si="217"/>
        <v>42474.86482638889</v>
      </c>
      <c r="N2775" s="13">
        <f t="shared" si="218"/>
        <v>10</v>
      </c>
      <c r="O2775" t="b">
        <v>0</v>
      </c>
      <c r="P2775">
        <v>1</v>
      </c>
      <c r="Q2775" s="8">
        <f t="shared" si="219"/>
        <v>1</v>
      </c>
      <c r="R2775" t="b">
        <v>0</v>
      </c>
      <c r="S2775" t="s">
        <v>8278</v>
      </c>
      <c r="T2775" t="s">
        <v>8314</v>
      </c>
    </row>
    <row r="2776" spans="1:20" ht="42.8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9">
        <f t="shared" si="216"/>
        <v>41341.126481481479</v>
      </c>
      <c r="L2776">
        <v>1360119728</v>
      </c>
      <c r="M2776" s="9">
        <f t="shared" si="217"/>
        <v>41311.126481481479</v>
      </c>
      <c r="N2776" s="13">
        <f t="shared" si="218"/>
        <v>30</v>
      </c>
      <c r="O2776" t="b">
        <v>0</v>
      </c>
      <c r="P2776">
        <v>13</v>
      </c>
      <c r="Q2776" s="8">
        <f t="shared" si="219"/>
        <v>43.85</v>
      </c>
      <c r="R2776" t="b">
        <v>0</v>
      </c>
      <c r="S2776" t="s">
        <v>8278</v>
      </c>
      <c r="T2776" t="s">
        <v>8314</v>
      </c>
    </row>
    <row r="2777" spans="1:20" ht="42.8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9">
        <f t="shared" si="216"/>
        <v>40893.013356481482</v>
      </c>
      <c r="L2777">
        <v>1321402754</v>
      </c>
      <c r="M2777" s="9">
        <f t="shared" si="217"/>
        <v>40863.013356481482</v>
      </c>
      <c r="N2777" s="13">
        <f t="shared" si="218"/>
        <v>30</v>
      </c>
      <c r="O2777" t="b">
        <v>0</v>
      </c>
      <c r="P2777">
        <v>2</v>
      </c>
      <c r="Q2777" s="8">
        <f t="shared" si="219"/>
        <v>75</v>
      </c>
      <c r="R2777" t="b">
        <v>0</v>
      </c>
      <c r="S2777" t="s">
        <v>8278</v>
      </c>
      <c r="T2777" t="s">
        <v>8314</v>
      </c>
    </row>
    <row r="2778" spans="1:20" ht="57.1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9">
        <f t="shared" si="216"/>
        <v>42167.297175925924</v>
      </c>
      <c r="L2778">
        <v>1431414476</v>
      </c>
      <c r="M2778" s="9">
        <f t="shared" si="217"/>
        <v>42136.297175925924</v>
      </c>
      <c r="N2778" s="13">
        <f t="shared" si="218"/>
        <v>31</v>
      </c>
      <c r="O2778" t="b">
        <v>0</v>
      </c>
      <c r="P2778">
        <v>36</v>
      </c>
      <c r="Q2778" s="8">
        <f t="shared" si="219"/>
        <v>45.97</v>
      </c>
      <c r="R2778" t="b">
        <v>0</v>
      </c>
      <c r="S2778" t="s">
        <v>8278</v>
      </c>
      <c r="T2778" t="s">
        <v>8314</v>
      </c>
    </row>
    <row r="2779" spans="1:20" ht="42.8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9">
        <f t="shared" si="216"/>
        <v>42202.669027777782</v>
      </c>
      <c r="L2779">
        <v>1434557004</v>
      </c>
      <c r="M2779" s="9">
        <f t="shared" si="217"/>
        <v>42172.669027777782</v>
      </c>
      <c r="N2779" s="13">
        <f t="shared" si="218"/>
        <v>30</v>
      </c>
      <c r="O2779" t="b">
        <v>0</v>
      </c>
      <c r="P2779">
        <v>1</v>
      </c>
      <c r="Q2779" s="8">
        <f t="shared" si="219"/>
        <v>10</v>
      </c>
      <c r="R2779" t="b">
        <v>0</v>
      </c>
      <c r="S2779" t="s">
        <v>8278</v>
      </c>
      <c r="T2779" t="s">
        <v>8314</v>
      </c>
    </row>
    <row r="2780" spans="1:20" ht="57.1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9">
        <f t="shared" si="216"/>
        <v>41876.978078703702</v>
      </c>
      <c r="L2780">
        <v>1406417306</v>
      </c>
      <c r="M2780" s="9">
        <f t="shared" si="217"/>
        <v>41846.978078703702</v>
      </c>
      <c r="N2780" s="13">
        <f t="shared" si="218"/>
        <v>30</v>
      </c>
      <c r="O2780" t="b">
        <v>0</v>
      </c>
      <c r="P2780">
        <v>15</v>
      </c>
      <c r="Q2780" s="8">
        <f t="shared" si="219"/>
        <v>93.67</v>
      </c>
      <c r="R2780" t="b">
        <v>0</v>
      </c>
      <c r="S2780" t="s">
        <v>8278</v>
      </c>
      <c r="T2780" t="s">
        <v>8314</v>
      </c>
    </row>
    <row r="2781" spans="1:20" ht="42.8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9">
        <f t="shared" si="216"/>
        <v>42330.627557870372</v>
      </c>
      <c r="L2781">
        <v>1445609021</v>
      </c>
      <c r="M2781" s="9">
        <f t="shared" si="217"/>
        <v>42300.585891203707</v>
      </c>
      <c r="N2781" s="13">
        <f t="shared" si="218"/>
        <v>30</v>
      </c>
      <c r="O2781" t="b">
        <v>0</v>
      </c>
      <c r="P2781">
        <v>1</v>
      </c>
      <c r="Q2781" s="8">
        <f t="shared" si="219"/>
        <v>53</v>
      </c>
      <c r="R2781" t="b">
        <v>0</v>
      </c>
      <c r="S2781" t="s">
        <v>8278</v>
      </c>
      <c r="T2781" t="s">
        <v>8314</v>
      </c>
    </row>
    <row r="2782" spans="1:20" ht="28.5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9">
        <f t="shared" si="216"/>
        <v>42804.447777777779</v>
      </c>
      <c r="L2782">
        <v>1486550688</v>
      </c>
      <c r="M2782" s="9">
        <f t="shared" si="217"/>
        <v>42774.447777777779</v>
      </c>
      <c r="N2782" s="13">
        <f t="shared" si="218"/>
        <v>30</v>
      </c>
      <c r="O2782" t="b">
        <v>0</v>
      </c>
      <c r="P2782">
        <v>0</v>
      </c>
      <c r="Q2782" s="8">
        <f t="shared" si="219"/>
        <v>0</v>
      </c>
      <c r="R2782" t="b">
        <v>0</v>
      </c>
      <c r="S2782" t="s">
        <v>8278</v>
      </c>
      <c r="T2782" t="s">
        <v>8314</v>
      </c>
    </row>
    <row r="2783" spans="1:20" ht="42.8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9">
        <f t="shared" si="216"/>
        <v>42047.291666666672</v>
      </c>
      <c r="L2783">
        <v>1421274954</v>
      </c>
      <c r="M2783" s="9">
        <f t="shared" si="217"/>
        <v>42018.94159722222</v>
      </c>
      <c r="N2783" s="13">
        <f t="shared" si="218"/>
        <v>28</v>
      </c>
      <c r="O2783" t="b">
        <v>0</v>
      </c>
      <c r="P2783">
        <v>28</v>
      </c>
      <c r="Q2783" s="8">
        <f t="shared" si="219"/>
        <v>47</v>
      </c>
      <c r="R2783" t="b">
        <v>1</v>
      </c>
      <c r="S2783" t="s">
        <v>8273</v>
      </c>
      <c r="T2783" t="s">
        <v>8274</v>
      </c>
    </row>
    <row r="2784" spans="1:20" ht="28.5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9">
        <f t="shared" si="216"/>
        <v>42052.207638888889</v>
      </c>
      <c r="L2784">
        <v>1421964718</v>
      </c>
      <c r="M2784" s="9">
        <f t="shared" si="217"/>
        <v>42026.924976851849</v>
      </c>
      <c r="N2784" s="13">
        <f t="shared" si="218"/>
        <v>25</v>
      </c>
      <c r="O2784" t="b">
        <v>0</v>
      </c>
      <c r="P2784">
        <v>18</v>
      </c>
      <c r="Q2784" s="8">
        <f t="shared" si="219"/>
        <v>66.67</v>
      </c>
      <c r="R2784" t="b">
        <v>1</v>
      </c>
      <c r="S2784" t="s">
        <v>8273</v>
      </c>
      <c r="T2784" t="s">
        <v>8274</v>
      </c>
    </row>
    <row r="2785" spans="1:20" ht="42.8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9">
        <f t="shared" si="216"/>
        <v>42117.535254629634</v>
      </c>
      <c r="L2785">
        <v>1428583846</v>
      </c>
      <c r="M2785" s="9">
        <f t="shared" si="217"/>
        <v>42103.535254629634</v>
      </c>
      <c r="N2785" s="13">
        <f t="shared" si="218"/>
        <v>14</v>
      </c>
      <c r="O2785" t="b">
        <v>0</v>
      </c>
      <c r="P2785">
        <v>61</v>
      </c>
      <c r="Q2785" s="8">
        <f t="shared" si="219"/>
        <v>18.77</v>
      </c>
      <c r="R2785" t="b">
        <v>1</v>
      </c>
      <c r="S2785" t="s">
        <v>8273</v>
      </c>
      <c r="T2785" t="s">
        <v>8274</v>
      </c>
    </row>
    <row r="2786" spans="1:20" ht="42.8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9">
        <f t="shared" si="216"/>
        <v>41941.787534722222</v>
      </c>
      <c r="L2786">
        <v>1412794443</v>
      </c>
      <c r="M2786" s="9">
        <f t="shared" si="217"/>
        <v>41920.787534722222</v>
      </c>
      <c r="N2786" s="13">
        <f t="shared" si="218"/>
        <v>21</v>
      </c>
      <c r="O2786" t="b">
        <v>0</v>
      </c>
      <c r="P2786">
        <v>108</v>
      </c>
      <c r="Q2786" s="8">
        <f t="shared" si="219"/>
        <v>66.11</v>
      </c>
      <c r="R2786" t="b">
        <v>1</v>
      </c>
      <c r="S2786" t="s">
        <v>8273</v>
      </c>
      <c r="T2786" t="s">
        <v>8274</v>
      </c>
    </row>
    <row r="2787" spans="1:20" ht="42.8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9">
        <f t="shared" si="216"/>
        <v>42587.875</v>
      </c>
      <c r="L2787">
        <v>1467865967</v>
      </c>
      <c r="M2787" s="9">
        <f t="shared" si="217"/>
        <v>42558.189432870371</v>
      </c>
      <c r="N2787" s="13">
        <f t="shared" si="218"/>
        <v>30</v>
      </c>
      <c r="O2787" t="b">
        <v>0</v>
      </c>
      <c r="P2787">
        <v>142</v>
      </c>
      <c r="Q2787" s="8">
        <f t="shared" si="219"/>
        <v>36.86</v>
      </c>
      <c r="R2787" t="b">
        <v>1</v>
      </c>
      <c r="S2787" t="s">
        <v>8273</v>
      </c>
      <c r="T2787" t="s">
        <v>8274</v>
      </c>
    </row>
    <row r="2788" spans="1:20" ht="28.55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9">
        <f t="shared" si="216"/>
        <v>41829.569212962961</v>
      </c>
      <c r="L2788">
        <v>1403703580</v>
      </c>
      <c r="M2788" s="9">
        <f t="shared" si="217"/>
        <v>41815.569212962961</v>
      </c>
      <c r="N2788" s="13">
        <f t="shared" si="218"/>
        <v>14</v>
      </c>
      <c r="O2788" t="b">
        <v>0</v>
      </c>
      <c r="P2788">
        <v>74</v>
      </c>
      <c r="Q2788" s="8">
        <f t="shared" si="219"/>
        <v>39.81</v>
      </c>
      <c r="R2788" t="b">
        <v>1</v>
      </c>
      <c r="S2788" t="s">
        <v>8273</v>
      </c>
      <c r="T2788" t="s">
        <v>8274</v>
      </c>
    </row>
    <row r="2789" spans="1:20" ht="42.8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9">
        <f t="shared" si="216"/>
        <v>41838.198518518519</v>
      </c>
      <c r="L2789">
        <v>1403066752</v>
      </c>
      <c r="M2789" s="9">
        <f t="shared" si="217"/>
        <v>41808.198518518519</v>
      </c>
      <c r="N2789" s="13">
        <f t="shared" si="218"/>
        <v>30</v>
      </c>
      <c r="O2789" t="b">
        <v>0</v>
      </c>
      <c r="P2789">
        <v>38</v>
      </c>
      <c r="Q2789" s="8">
        <f t="shared" si="219"/>
        <v>31.5</v>
      </c>
      <c r="R2789" t="b">
        <v>1</v>
      </c>
      <c r="S2789" t="s">
        <v>8273</v>
      </c>
      <c r="T2789" t="s">
        <v>8274</v>
      </c>
    </row>
    <row r="2790" spans="1:20" ht="42.8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9">
        <f t="shared" si="216"/>
        <v>42580.701886574068</v>
      </c>
      <c r="L2790">
        <v>1467219043</v>
      </c>
      <c r="M2790" s="9">
        <f t="shared" si="217"/>
        <v>42550.701886574068</v>
      </c>
      <c r="N2790" s="13">
        <f t="shared" si="218"/>
        <v>30</v>
      </c>
      <c r="O2790" t="b">
        <v>0</v>
      </c>
      <c r="P2790">
        <v>20</v>
      </c>
      <c r="Q2790" s="8">
        <f t="shared" si="219"/>
        <v>102.5</v>
      </c>
      <c r="R2790" t="b">
        <v>1</v>
      </c>
      <c r="S2790" t="s">
        <v>8273</v>
      </c>
      <c r="T2790" t="s">
        <v>8274</v>
      </c>
    </row>
    <row r="2791" spans="1:20" ht="28.55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9">
        <f t="shared" si="216"/>
        <v>42075.166666666672</v>
      </c>
      <c r="L2791">
        <v>1424477934</v>
      </c>
      <c r="M2791" s="9">
        <f t="shared" si="217"/>
        <v>42056.013124999998</v>
      </c>
      <c r="N2791" s="13">
        <f t="shared" si="218"/>
        <v>19</v>
      </c>
      <c r="O2791" t="b">
        <v>0</v>
      </c>
      <c r="P2791">
        <v>24</v>
      </c>
      <c r="Q2791" s="8">
        <f t="shared" si="219"/>
        <v>126.46</v>
      </c>
      <c r="R2791" t="b">
        <v>1</v>
      </c>
      <c r="S2791" t="s">
        <v>8273</v>
      </c>
      <c r="T2791" t="s">
        <v>8274</v>
      </c>
    </row>
    <row r="2792" spans="1:20" ht="42.8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9">
        <f t="shared" si="216"/>
        <v>42046.938692129625</v>
      </c>
      <c r="L2792">
        <v>1421101903</v>
      </c>
      <c r="M2792" s="9">
        <f t="shared" si="217"/>
        <v>42016.938692129625</v>
      </c>
      <c r="N2792" s="13">
        <f t="shared" si="218"/>
        <v>30</v>
      </c>
      <c r="O2792" t="b">
        <v>0</v>
      </c>
      <c r="P2792">
        <v>66</v>
      </c>
      <c r="Q2792" s="8">
        <f t="shared" si="219"/>
        <v>47.88</v>
      </c>
      <c r="R2792" t="b">
        <v>1</v>
      </c>
      <c r="S2792" t="s">
        <v>8273</v>
      </c>
      <c r="T2792" t="s">
        <v>8274</v>
      </c>
    </row>
    <row r="2793" spans="1:20" ht="57.1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9">
        <f t="shared" si="216"/>
        <v>42622.166666666672</v>
      </c>
      <c r="L2793">
        <v>1470778559</v>
      </c>
      <c r="M2793" s="9">
        <f t="shared" si="217"/>
        <v>42591.899988425925</v>
      </c>
      <c r="N2793" s="13">
        <f t="shared" si="218"/>
        <v>30</v>
      </c>
      <c r="O2793" t="b">
        <v>0</v>
      </c>
      <c r="P2793">
        <v>28</v>
      </c>
      <c r="Q2793" s="8">
        <f t="shared" si="219"/>
        <v>73.209999999999994</v>
      </c>
      <c r="R2793" t="b">
        <v>1</v>
      </c>
      <c r="S2793" t="s">
        <v>8273</v>
      </c>
      <c r="T2793" t="s">
        <v>8274</v>
      </c>
    </row>
    <row r="2794" spans="1:20" ht="42.8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9">
        <f t="shared" si="216"/>
        <v>42228.231006944443</v>
      </c>
      <c r="L2794">
        <v>1435469559</v>
      </c>
      <c r="M2794" s="9">
        <f t="shared" si="217"/>
        <v>42183.231006944443</v>
      </c>
      <c r="N2794" s="13">
        <f t="shared" si="218"/>
        <v>45</v>
      </c>
      <c r="O2794" t="b">
        <v>0</v>
      </c>
      <c r="P2794">
        <v>24</v>
      </c>
      <c r="Q2794" s="8">
        <f t="shared" si="219"/>
        <v>89.67</v>
      </c>
      <c r="R2794" t="b">
        <v>1</v>
      </c>
      <c r="S2794" t="s">
        <v>8273</v>
      </c>
      <c r="T2794" t="s">
        <v>8274</v>
      </c>
    </row>
    <row r="2795" spans="1:20" ht="57.1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9">
        <f t="shared" si="216"/>
        <v>42206.419039351851</v>
      </c>
      <c r="L2795">
        <v>1434881005</v>
      </c>
      <c r="M2795" s="9">
        <f t="shared" si="217"/>
        <v>42176.419039351851</v>
      </c>
      <c r="N2795" s="13">
        <f t="shared" si="218"/>
        <v>30</v>
      </c>
      <c r="O2795" t="b">
        <v>0</v>
      </c>
      <c r="P2795">
        <v>73</v>
      </c>
      <c r="Q2795" s="8">
        <f t="shared" si="219"/>
        <v>151.46</v>
      </c>
      <c r="R2795" t="b">
        <v>1</v>
      </c>
      <c r="S2795" t="s">
        <v>8273</v>
      </c>
      <c r="T2795" t="s">
        <v>8274</v>
      </c>
    </row>
    <row r="2796" spans="1:20" ht="57.1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9">
        <f t="shared" si="216"/>
        <v>42432.791666666672</v>
      </c>
      <c r="L2796">
        <v>1455640559</v>
      </c>
      <c r="M2796" s="9">
        <f t="shared" si="217"/>
        <v>42416.691655092596</v>
      </c>
      <c r="N2796" s="13">
        <f t="shared" si="218"/>
        <v>16</v>
      </c>
      <c r="O2796" t="b">
        <v>0</v>
      </c>
      <c r="P2796">
        <v>3</v>
      </c>
      <c r="Q2796" s="8">
        <f t="shared" si="219"/>
        <v>25</v>
      </c>
      <c r="R2796" t="b">
        <v>1</v>
      </c>
      <c r="S2796" t="s">
        <v>8273</v>
      </c>
      <c r="T2796" t="s">
        <v>8274</v>
      </c>
    </row>
    <row r="2797" spans="1:20" ht="42.8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9">
        <f t="shared" si="216"/>
        <v>41796.958333333336</v>
      </c>
      <c r="L2797">
        <v>1400675841</v>
      </c>
      <c r="M2797" s="9">
        <f t="shared" si="217"/>
        <v>41780.525937500002</v>
      </c>
      <c r="N2797" s="13">
        <f t="shared" si="218"/>
        <v>16</v>
      </c>
      <c r="O2797" t="b">
        <v>0</v>
      </c>
      <c r="P2797">
        <v>20</v>
      </c>
      <c r="Q2797" s="8">
        <f t="shared" si="219"/>
        <v>36.5</v>
      </c>
      <c r="R2797" t="b">
        <v>1</v>
      </c>
      <c r="S2797" t="s">
        <v>8273</v>
      </c>
      <c r="T2797" t="s">
        <v>8274</v>
      </c>
    </row>
    <row r="2798" spans="1:20" ht="42.8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9">
        <f t="shared" si="216"/>
        <v>41825.528101851851</v>
      </c>
      <c r="L2798">
        <v>1401972028</v>
      </c>
      <c r="M2798" s="9">
        <f t="shared" si="217"/>
        <v>41795.528101851851</v>
      </c>
      <c r="N2798" s="13">
        <f t="shared" si="218"/>
        <v>30</v>
      </c>
      <c r="O2798" t="b">
        <v>0</v>
      </c>
      <c r="P2798">
        <v>21</v>
      </c>
      <c r="Q2798" s="8">
        <f t="shared" si="219"/>
        <v>44</v>
      </c>
      <c r="R2798" t="b">
        <v>1</v>
      </c>
      <c r="S2798" t="s">
        <v>8273</v>
      </c>
      <c r="T2798" t="s">
        <v>8274</v>
      </c>
    </row>
    <row r="2799" spans="1:20" ht="42.8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9">
        <f t="shared" si="216"/>
        <v>41828.94027777778</v>
      </c>
      <c r="L2799">
        <v>1402266840</v>
      </c>
      <c r="M2799" s="9">
        <f t="shared" si="217"/>
        <v>41798.94027777778</v>
      </c>
      <c r="N2799" s="13">
        <f t="shared" si="218"/>
        <v>30</v>
      </c>
      <c r="O2799" t="b">
        <v>0</v>
      </c>
      <c r="P2799">
        <v>94</v>
      </c>
      <c r="Q2799" s="8">
        <f t="shared" si="219"/>
        <v>87.36</v>
      </c>
      <c r="R2799" t="b">
        <v>1</v>
      </c>
      <c r="S2799" t="s">
        <v>8273</v>
      </c>
      <c r="T2799" t="s">
        <v>8274</v>
      </c>
    </row>
    <row r="2800" spans="1:20" ht="42.8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9">
        <f t="shared" si="216"/>
        <v>42216.666666666672</v>
      </c>
      <c r="L2800">
        <v>1437063121</v>
      </c>
      <c r="M2800" s="9">
        <f t="shared" si="217"/>
        <v>42201.675011574072</v>
      </c>
      <c r="N2800" s="13">
        <f t="shared" si="218"/>
        <v>15</v>
      </c>
      <c r="O2800" t="b">
        <v>0</v>
      </c>
      <c r="P2800">
        <v>139</v>
      </c>
      <c r="Q2800" s="8">
        <f t="shared" si="219"/>
        <v>36.47</v>
      </c>
      <c r="R2800" t="b">
        <v>1</v>
      </c>
      <c r="S2800" t="s">
        <v>8273</v>
      </c>
      <c r="T2800" t="s">
        <v>8274</v>
      </c>
    </row>
    <row r="2801" spans="1:20" ht="42.8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9">
        <f t="shared" si="216"/>
        <v>42538.666666666672</v>
      </c>
      <c r="L2801">
        <v>1463466070</v>
      </c>
      <c r="M2801" s="9">
        <f t="shared" si="217"/>
        <v>42507.264699074076</v>
      </c>
      <c r="N2801" s="13">
        <f t="shared" si="218"/>
        <v>31</v>
      </c>
      <c r="O2801" t="b">
        <v>0</v>
      </c>
      <c r="P2801">
        <v>130</v>
      </c>
      <c r="Q2801" s="8">
        <f t="shared" si="219"/>
        <v>44.86</v>
      </c>
      <c r="R2801" t="b">
        <v>1</v>
      </c>
      <c r="S2801" t="s">
        <v>8273</v>
      </c>
      <c r="T2801" t="s">
        <v>8274</v>
      </c>
    </row>
    <row r="2802" spans="1:20" ht="42.8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9">
        <f t="shared" si="216"/>
        <v>42008.552847222221</v>
      </c>
      <c r="L2802">
        <v>1415193366</v>
      </c>
      <c r="M2802" s="9">
        <f t="shared" si="217"/>
        <v>41948.552847222221</v>
      </c>
      <c r="N2802" s="13">
        <f t="shared" si="218"/>
        <v>60</v>
      </c>
      <c r="O2802" t="b">
        <v>0</v>
      </c>
      <c r="P2802">
        <v>31</v>
      </c>
      <c r="Q2802" s="8">
        <f t="shared" si="219"/>
        <v>42.9</v>
      </c>
      <c r="R2802" t="b">
        <v>1</v>
      </c>
      <c r="S2802" t="s">
        <v>8273</v>
      </c>
      <c r="T2802" t="s">
        <v>8274</v>
      </c>
    </row>
    <row r="2803" spans="1:20" ht="42.8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9">
        <f t="shared" si="216"/>
        <v>41922.458333333336</v>
      </c>
      <c r="L2803">
        <v>1411019409</v>
      </c>
      <c r="M2803" s="9">
        <f t="shared" si="217"/>
        <v>41900.243159722224</v>
      </c>
      <c r="N2803" s="13">
        <f t="shared" si="218"/>
        <v>22</v>
      </c>
      <c r="O2803" t="b">
        <v>0</v>
      </c>
      <c r="P2803">
        <v>13</v>
      </c>
      <c r="Q2803" s="8">
        <f t="shared" si="219"/>
        <v>51.23</v>
      </c>
      <c r="R2803" t="b">
        <v>1</v>
      </c>
      <c r="S2803" t="s">
        <v>8273</v>
      </c>
      <c r="T2803" t="s">
        <v>8274</v>
      </c>
    </row>
    <row r="2804" spans="1:20" ht="42.8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9">
        <f t="shared" si="216"/>
        <v>42222.64707175926</v>
      </c>
      <c r="L2804">
        <v>1436283107</v>
      </c>
      <c r="M2804" s="9">
        <f t="shared" si="217"/>
        <v>42192.64707175926</v>
      </c>
      <c r="N2804" s="13">
        <f t="shared" si="218"/>
        <v>30</v>
      </c>
      <c r="O2804" t="b">
        <v>0</v>
      </c>
      <c r="P2804">
        <v>90</v>
      </c>
      <c r="Q2804" s="8">
        <f t="shared" si="219"/>
        <v>33.94</v>
      </c>
      <c r="R2804" t="b">
        <v>1</v>
      </c>
      <c r="S2804" t="s">
        <v>8273</v>
      </c>
      <c r="T2804" t="s">
        <v>8274</v>
      </c>
    </row>
    <row r="2805" spans="1:20" ht="42.8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9">
        <f t="shared" si="216"/>
        <v>42201</v>
      </c>
      <c r="L2805">
        <v>1433295276</v>
      </c>
      <c r="M2805" s="9">
        <f t="shared" si="217"/>
        <v>42158.065694444449</v>
      </c>
      <c r="N2805" s="13">
        <f t="shared" si="218"/>
        <v>43</v>
      </c>
      <c r="O2805" t="b">
        <v>0</v>
      </c>
      <c r="P2805">
        <v>141</v>
      </c>
      <c r="Q2805" s="8">
        <f t="shared" si="219"/>
        <v>90.74</v>
      </c>
      <c r="R2805" t="b">
        <v>1</v>
      </c>
      <c r="S2805" t="s">
        <v>8273</v>
      </c>
      <c r="T2805" t="s">
        <v>8274</v>
      </c>
    </row>
    <row r="2806" spans="1:20" ht="42.8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9">
        <f t="shared" si="216"/>
        <v>41911.453587962962</v>
      </c>
      <c r="L2806">
        <v>1409395990</v>
      </c>
      <c r="M2806" s="9">
        <f t="shared" si="217"/>
        <v>41881.453587962962</v>
      </c>
      <c r="N2806" s="13">
        <f t="shared" si="218"/>
        <v>30</v>
      </c>
      <c r="O2806" t="b">
        <v>0</v>
      </c>
      <c r="P2806">
        <v>23</v>
      </c>
      <c r="Q2806" s="8">
        <f t="shared" si="219"/>
        <v>50</v>
      </c>
      <c r="R2806" t="b">
        <v>1</v>
      </c>
      <c r="S2806" t="s">
        <v>8273</v>
      </c>
      <c r="T2806" t="s">
        <v>8274</v>
      </c>
    </row>
    <row r="2807" spans="1:20" ht="57.1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9">
        <f t="shared" si="216"/>
        <v>42238.505474537036</v>
      </c>
      <c r="L2807">
        <v>1438085273</v>
      </c>
      <c r="M2807" s="9">
        <f t="shared" si="217"/>
        <v>42213.505474537036</v>
      </c>
      <c r="N2807" s="13">
        <f t="shared" si="218"/>
        <v>25</v>
      </c>
      <c r="O2807" t="b">
        <v>0</v>
      </c>
      <c r="P2807">
        <v>18</v>
      </c>
      <c r="Q2807" s="8">
        <f t="shared" si="219"/>
        <v>24.44</v>
      </c>
      <c r="R2807" t="b">
        <v>1</v>
      </c>
      <c r="S2807" t="s">
        <v>8273</v>
      </c>
      <c r="T2807" t="s">
        <v>8274</v>
      </c>
    </row>
    <row r="2808" spans="1:20" ht="42.8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9">
        <f t="shared" si="216"/>
        <v>42221.458333333328</v>
      </c>
      <c r="L2808">
        <v>1435645490</v>
      </c>
      <c r="M2808" s="9">
        <f t="shared" si="217"/>
        <v>42185.267245370371</v>
      </c>
      <c r="N2808" s="13">
        <f t="shared" si="218"/>
        <v>36</v>
      </c>
      <c r="O2808" t="b">
        <v>0</v>
      </c>
      <c r="P2808">
        <v>76</v>
      </c>
      <c r="Q2808" s="8">
        <f t="shared" si="219"/>
        <v>44.25</v>
      </c>
      <c r="R2808" t="b">
        <v>1</v>
      </c>
      <c r="S2808" t="s">
        <v>8273</v>
      </c>
      <c r="T2808" t="s">
        <v>8274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9">
        <f t="shared" si="216"/>
        <v>42184.873124999998</v>
      </c>
      <c r="L2809">
        <v>1433019438</v>
      </c>
      <c r="M2809" s="9">
        <f t="shared" si="217"/>
        <v>42154.873124999998</v>
      </c>
      <c r="N2809" s="13">
        <f t="shared" si="218"/>
        <v>30</v>
      </c>
      <c r="O2809" t="b">
        <v>0</v>
      </c>
      <c r="P2809">
        <v>93</v>
      </c>
      <c r="Q2809" s="8">
        <f t="shared" si="219"/>
        <v>67.739999999999995</v>
      </c>
      <c r="R2809" t="b">
        <v>1</v>
      </c>
      <c r="S2809" t="s">
        <v>8273</v>
      </c>
      <c r="T2809" t="s">
        <v>8274</v>
      </c>
    </row>
    <row r="2810" spans="1:20" ht="42.8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9">
        <f t="shared" si="216"/>
        <v>42238.84646990741</v>
      </c>
      <c r="L2810">
        <v>1437682735</v>
      </c>
      <c r="M2810" s="9">
        <f t="shared" si="217"/>
        <v>42208.84646990741</v>
      </c>
      <c r="N2810" s="13">
        <f t="shared" si="218"/>
        <v>30</v>
      </c>
      <c r="O2810" t="b">
        <v>0</v>
      </c>
      <c r="P2810">
        <v>69</v>
      </c>
      <c r="Q2810" s="8">
        <f t="shared" si="219"/>
        <v>65.38</v>
      </c>
      <c r="R2810" t="b">
        <v>1</v>
      </c>
      <c r="S2810" t="s">
        <v>8273</v>
      </c>
      <c r="T2810" t="s">
        <v>8274</v>
      </c>
    </row>
    <row r="2811" spans="1:20" ht="42.8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9">
        <f t="shared" si="216"/>
        <v>42459.610416666663</v>
      </c>
      <c r="L2811">
        <v>1458647725</v>
      </c>
      <c r="M2811" s="9">
        <f t="shared" si="217"/>
        <v>42451.496817129635</v>
      </c>
      <c r="N2811" s="13">
        <f t="shared" si="218"/>
        <v>8</v>
      </c>
      <c r="O2811" t="b">
        <v>0</v>
      </c>
      <c r="P2811">
        <v>21</v>
      </c>
      <c r="Q2811" s="8">
        <f t="shared" si="219"/>
        <v>121.9</v>
      </c>
      <c r="R2811" t="b">
        <v>1</v>
      </c>
      <c r="S2811" t="s">
        <v>8273</v>
      </c>
      <c r="T2811" t="s">
        <v>8274</v>
      </c>
    </row>
    <row r="2812" spans="1:20" ht="42.8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9">
        <f t="shared" si="216"/>
        <v>41791.165972222225</v>
      </c>
      <c r="L2812">
        <v>1398828064</v>
      </c>
      <c r="M2812" s="9">
        <f t="shared" si="217"/>
        <v>41759.13962962963</v>
      </c>
      <c r="N2812" s="13">
        <f t="shared" si="218"/>
        <v>32</v>
      </c>
      <c r="O2812" t="b">
        <v>0</v>
      </c>
      <c r="P2812">
        <v>57</v>
      </c>
      <c r="Q2812" s="8">
        <f t="shared" si="219"/>
        <v>47.46</v>
      </c>
      <c r="R2812" t="b">
        <v>1</v>
      </c>
      <c r="S2812" t="s">
        <v>8273</v>
      </c>
      <c r="T2812" t="s">
        <v>8274</v>
      </c>
    </row>
    <row r="2813" spans="1:20" ht="42.8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9">
        <f t="shared" si="216"/>
        <v>42058.496562500004</v>
      </c>
      <c r="L2813">
        <v>1422100503</v>
      </c>
      <c r="M2813" s="9">
        <f t="shared" si="217"/>
        <v>42028.496562500004</v>
      </c>
      <c r="N2813" s="13">
        <f t="shared" si="218"/>
        <v>30</v>
      </c>
      <c r="O2813" t="b">
        <v>0</v>
      </c>
      <c r="P2813">
        <v>108</v>
      </c>
      <c r="Q2813" s="8">
        <f t="shared" si="219"/>
        <v>92.84</v>
      </c>
      <c r="R2813" t="b">
        <v>1</v>
      </c>
      <c r="S2813" t="s">
        <v>8273</v>
      </c>
      <c r="T2813" t="s">
        <v>8274</v>
      </c>
    </row>
    <row r="2814" spans="1:20" ht="42.8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9">
        <f t="shared" si="216"/>
        <v>42100.166666666672</v>
      </c>
      <c r="L2814">
        <v>1424368298</v>
      </c>
      <c r="M2814" s="9">
        <f t="shared" si="217"/>
        <v>42054.74418981481</v>
      </c>
      <c r="N2814" s="13">
        <f t="shared" si="218"/>
        <v>45</v>
      </c>
      <c r="O2814" t="b">
        <v>0</v>
      </c>
      <c r="P2814">
        <v>83</v>
      </c>
      <c r="Q2814" s="8">
        <f t="shared" si="219"/>
        <v>68.25</v>
      </c>
      <c r="R2814" t="b">
        <v>1</v>
      </c>
      <c r="S2814" t="s">
        <v>8273</v>
      </c>
      <c r="T2814" t="s">
        <v>8274</v>
      </c>
    </row>
    <row r="2815" spans="1:20" ht="42.8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9">
        <f t="shared" si="216"/>
        <v>42718.742604166662</v>
      </c>
      <c r="L2815">
        <v>1479577761</v>
      </c>
      <c r="M2815" s="9">
        <f t="shared" si="217"/>
        <v>42693.742604166662</v>
      </c>
      <c r="N2815" s="13">
        <f t="shared" si="218"/>
        <v>25</v>
      </c>
      <c r="O2815" t="b">
        <v>0</v>
      </c>
      <c r="P2815">
        <v>96</v>
      </c>
      <c r="Q2815" s="8">
        <f t="shared" si="219"/>
        <v>37.21</v>
      </c>
      <c r="R2815" t="b">
        <v>1</v>
      </c>
      <c r="S2815" t="s">
        <v>8273</v>
      </c>
      <c r="T2815" t="s">
        <v>8274</v>
      </c>
    </row>
    <row r="2816" spans="1:20" ht="42.8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9">
        <f t="shared" si="216"/>
        <v>42133.399479166663</v>
      </c>
      <c r="L2816">
        <v>1428572115</v>
      </c>
      <c r="M2816" s="9">
        <f t="shared" si="217"/>
        <v>42103.399479166663</v>
      </c>
      <c r="N2816" s="13">
        <f t="shared" si="218"/>
        <v>30</v>
      </c>
      <c r="O2816" t="b">
        <v>0</v>
      </c>
      <c r="P2816">
        <v>64</v>
      </c>
      <c r="Q2816" s="8">
        <f t="shared" si="219"/>
        <v>25.25</v>
      </c>
      <c r="R2816" t="b">
        <v>1</v>
      </c>
      <c r="S2816" t="s">
        <v>8273</v>
      </c>
      <c r="T2816" t="s">
        <v>8274</v>
      </c>
    </row>
    <row r="2817" spans="1:20" ht="42.8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9">
        <f t="shared" si="216"/>
        <v>42589.776724537034</v>
      </c>
      <c r="L2817">
        <v>1468003109</v>
      </c>
      <c r="M2817" s="9">
        <f t="shared" si="217"/>
        <v>42559.776724537034</v>
      </c>
      <c r="N2817" s="13">
        <f t="shared" si="218"/>
        <v>30</v>
      </c>
      <c r="O2817" t="b">
        <v>0</v>
      </c>
      <c r="P2817">
        <v>14</v>
      </c>
      <c r="Q2817" s="8">
        <f t="shared" si="219"/>
        <v>43.21</v>
      </c>
      <c r="R2817" t="b">
        <v>1</v>
      </c>
      <c r="S2817" t="s">
        <v>8273</v>
      </c>
      <c r="T2817" t="s">
        <v>8274</v>
      </c>
    </row>
    <row r="2818" spans="1:20" ht="42.8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>
        <f t="shared" ref="F2818:F2881" si="220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9">
        <f t="shared" si="216"/>
        <v>42218.666666666672</v>
      </c>
      <c r="L2818">
        <v>1435921992</v>
      </c>
      <c r="M2818" s="9">
        <f t="shared" si="217"/>
        <v>42188.467499999999</v>
      </c>
      <c r="N2818" s="13">
        <f t="shared" si="218"/>
        <v>30</v>
      </c>
      <c r="O2818" t="b">
        <v>0</v>
      </c>
      <c r="P2818">
        <v>169</v>
      </c>
      <c r="Q2818" s="8">
        <f t="shared" si="219"/>
        <v>25.13</v>
      </c>
      <c r="R2818" t="b">
        <v>1</v>
      </c>
      <c r="S2818" t="s">
        <v>8273</v>
      </c>
      <c r="T2818" t="s">
        <v>8274</v>
      </c>
    </row>
    <row r="2819" spans="1:20" ht="42.8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>
        <f t="shared" si="220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9">
        <f t="shared" ref="K2819:K2882" si="221">(((J2819/60)/60)/24)+DATE(1970,1,1)</f>
        <v>42063.634976851856</v>
      </c>
      <c r="L2819">
        <v>1421680462</v>
      </c>
      <c r="M2819" s="9">
        <f t="shared" ref="M2819:M2882" si="222">(((L2819/60)/60)/24)+DATE(1970,1,1)</f>
        <v>42023.634976851856</v>
      </c>
      <c r="N2819" s="13">
        <f t="shared" ref="N2819:N2882" si="223">ROUND(K2819-M2819,0)</f>
        <v>40</v>
      </c>
      <c r="O2819" t="b">
        <v>0</v>
      </c>
      <c r="P2819">
        <v>33</v>
      </c>
      <c r="Q2819" s="8">
        <f t="shared" ref="Q2819:Q2882" si="224">IFERROR(ROUND(E2819/P2819,2),0)</f>
        <v>23.64</v>
      </c>
      <c r="R2819" t="b">
        <v>1</v>
      </c>
      <c r="S2819" t="s">
        <v>8273</v>
      </c>
      <c r="T2819" t="s">
        <v>8274</v>
      </c>
    </row>
    <row r="2820" spans="1:20" ht="42.8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9">
        <f t="shared" si="221"/>
        <v>42270.598217592589</v>
      </c>
      <c r="L2820">
        <v>1441290086</v>
      </c>
      <c r="M2820" s="9">
        <f t="shared" si="222"/>
        <v>42250.598217592589</v>
      </c>
      <c r="N2820" s="13">
        <f t="shared" si="223"/>
        <v>20</v>
      </c>
      <c r="O2820" t="b">
        <v>0</v>
      </c>
      <c r="P2820">
        <v>102</v>
      </c>
      <c r="Q2820" s="8">
        <f t="shared" si="224"/>
        <v>103.95</v>
      </c>
      <c r="R2820" t="b">
        <v>1</v>
      </c>
      <c r="S2820" t="s">
        <v>8273</v>
      </c>
      <c r="T2820" t="s">
        <v>8274</v>
      </c>
    </row>
    <row r="2821" spans="1:20" ht="42.8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9">
        <f t="shared" si="221"/>
        <v>42169.525567129633</v>
      </c>
      <c r="L2821">
        <v>1431693409</v>
      </c>
      <c r="M2821" s="9">
        <f t="shared" si="222"/>
        <v>42139.525567129633</v>
      </c>
      <c r="N2821" s="13">
        <f t="shared" si="223"/>
        <v>30</v>
      </c>
      <c r="O2821" t="b">
        <v>0</v>
      </c>
      <c r="P2821">
        <v>104</v>
      </c>
      <c r="Q2821" s="8">
        <f t="shared" si="224"/>
        <v>50.38</v>
      </c>
      <c r="R2821" t="b">
        <v>1</v>
      </c>
      <c r="S2821" t="s">
        <v>8273</v>
      </c>
      <c r="T2821" t="s">
        <v>8274</v>
      </c>
    </row>
    <row r="2822" spans="1:20" ht="42.8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9">
        <f t="shared" si="221"/>
        <v>42426</v>
      </c>
      <c r="L2822">
        <v>1454337589</v>
      </c>
      <c r="M2822" s="9">
        <f t="shared" si="222"/>
        <v>42401.610983796301</v>
      </c>
      <c r="N2822" s="13">
        <f t="shared" si="223"/>
        <v>24</v>
      </c>
      <c r="O2822" t="b">
        <v>0</v>
      </c>
      <c r="P2822">
        <v>20</v>
      </c>
      <c r="Q2822" s="8">
        <f t="shared" si="224"/>
        <v>13.6</v>
      </c>
      <c r="R2822" t="b">
        <v>1</v>
      </c>
      <c r="S2822" t="s">
        <v>8273</v>
      </c>
      <c r="T2822" t="s">
        <v>8274</v>
      </c>
    </row>
    <row r="2823" spans="1:20" ht="57.1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9">
        <f t="shared" si="221"/>
        <v>41905.922858796301</v>
      </c>
      <c r="L2823">
        <v>1408918135</v>
      </c>
      <c r="M2823" s="9">
        <f t="shared" si="222"/>
        <v>41875.922858796301</v>
      </c>
      <c r="N2823" s="13">
        <f t="shared" si="223"/>
        <v>30</v>
      </c>
      <c r="O2823" t="b">
        <v>0</v>
      </c>
      <c r="P2823">
        <v>35</v>
      </c>
      <c r="Q2823" s="8">
        <f t="shared" si="224"/>
        <v>28.57</v>
      </c>
      <c r="R2823" t="b">
        <v>1</v>
      </c>
      <c r="S2823" t="s">
        <v>8273</v>
      </c>
      <c r="T2823" t="s">
        <v>8274</v>
      </c>
    </row>
    <row r="2824" spans="1:20" ht="57.1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9">
        <f t="shared" si="221"/>
        <v>42090.642268518524</v>
      </c>
      <c r="L2824">
        <v>1424881492</v>
      </c>
      <c r="M2824" s="9">
        <f t="shared" si="222"/>
        <v>42060.683935185181</v>
      </c>
      <c r="N2824" s="13">
        <f t="shared" si="223"/>
        <v>30</v>
      </c>
      <c r="O2824" t="b">
        <v>0</v>
      </c>
      <c r="P2824">
        <v>94</v>
      </c>
      <c r="Q2824" s="8">
        <f t="shared" si="224"/>
        <v>63.83</v>
      </c>
      <c r="R2824" t="b">
        <v>1</v>
      </c>
      <c r="S2824" t="s">
        <v>8273</v>
      </c>
      <c r="T2824" t="s">
        <v>8274</v>
      </c>
    </row>
    <row r="2825" spans="1:20" ht="57.1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9">
        <f t="shared" si="221"/>
        <v>42094.957638888889</v>
      </c>
      <c r="L2825">
        <v>1425428206</v>
      </c>
      <c r="M2825" s="9">
        <f t="shared" si="222"/>
        <v>42067.011643518519</v>
      </c>
      <c r="N2825" s="13">
        <f t="shared" si="223"/>
        <v>28</v>
      </c>
      <c r="O2825" t="b">
        <v>0</v>
      </c>
      <c r="P2825">
        <v>14</v>
      </c>
      <c r="Q2825" s="8">
        <f t="shared" si="224"/>
        <v>8.86</v>
      </c>
      <c r="R2825" t="b">
        <v>1</v>
      </c>
      <c r="S2825" t="s">
        <v>8273</v>
      </c>
      <c r="T2825" t="s">
        <v>8274</v>
      </c>
    </row>
    <row r="2826" spans="1:20" ht="42.8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9">
        <f t="shared" si="221"/>
        <v>42168.071527777778</v>
      </c>
      <c r="L2826">
        <v>1431412196</v>
      </c>
      <c r="M2826" s="9">
        <f t="shared" si="222"/>
        <v>42136.270787037036</v>
      </c>
      <c r="N2826" s="13">
        <f t="shared" si="223"/>
        <v>32</v>
      </c>
      <c r="O2826" t="b">
        <v>0</v>
      </c>
      <c r="P2826">
        <v>15</v>
      </c>
      <c r="Q2826" s="8">
        <f t="shared" si="224"/>
        <v>50.67</v>
      </c>
      <c r="R2826" t="b">
        <v>1</v>
      </c>
      <c r="S2826" t="s">
        <v>8273</v>
      </c>
      <c r="T2826" t="s">
        <v>8274</v>
      </c>
    </row>
    <row r="2827" spans="1:20" ht="57.1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9">
        <f t="shared" si="221"/>
        <v>42342.792662037042</v>
      </c>
      <c r="L2827">
        <v>1446663686</v>
      </c>
      <c r="M2827" s="9">
        <f t="shared" si="222"/>
        <v>42312.792662037042</v>
      </c>
      <c r="N2827" s="13">
        <f t="shared" si="223"/>
        <v>30</v>
      </c>
      <c r="O2827" t="b">
        <v>0</v>
      </c>
      <c r="P2827">
        <v>51</v>
      </c>
      <c r="Q2827" s="8">
        <f t="shared" si="224"/>
        <v>60.78</v>
      </c>
      <c r="R2827" t="b">
        <v>1</v>
      </c>
      <c r="S2827" t="s">
        <v>8273</v>
      </c>
      <c r="T2827" t="s">
        <v>8274</v>
      </c>
    </row>
    <row r="2828" spans="1:20" ht="57.1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9">
        <f t="shared" si="221"/>
        <v>42195.291666666672</v>
      </c>
      <c r="L2828">
        <v>1434415812</v>
      </c>
      <c r="M2828" s="9">
        <f t="shared" si="222"/>
        <v>42171.034861111111</v>
      </c>
      <c r="N2828" s="13">
        <f t="shared" si="223"/>
        <v>24</v>
      </c>
      <c r="O2828" t="b">
        <v>0</v>
      </c>
      <c r="P2828">
        <v>19</v>
      </c>
      <c r="Q2828" s="8">
        <f t="shared" si="224"/>
        <v>113.42</v>
      </c>
      <c r="R2828" t="b">
        <v>1</v>
      </c>
      <c r="S2828" t="s">
        <v>8273</v>
      </c>
      <c r="T2828" t="s">
        <v>8274</v>
      </c>
    </row>
    <row r="2829" spans="1:20" ht="57.1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9">
        <f t="shared" si="221"/>
        <v>42524.6875</v>
      </c>
      <c r="L2829">
        <v>1462379066</v>
      </c>
      <c r="M2829" s="9">
        <f t="shared" si="222"/>
        <v>42494.683634259258</v>
      </c>
      <c r="N2829" s="13">
        <f t="shared" si="223"/>
        <v>30</v>
      </c>
      <c r="O2829" t="b">
        <v>0</v>
      </c>
      <c r="P2829">
        <v>23</v>
      </c>
      <c r="Q2829" s="8">
        <f t="shared" si="224"/>
        <v>104.57</v>
      </c>
      <c r="R2829" t="b">
        <v>1</v>
      </c>
      <c r="S2829" t="s">
        <v>8273</v>
      </c>
      <c r="T2829" t="s">
        <v>8274</v>
      </c>
    </row>
    <row r="2830" spans="1:20" ht="42.8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9">
        <f t="shared" si="221"/>
        <v>42279.958333333328</v>
      </c>
      <c r="L2830">
        <v>1441606869</v>
      </c>
      <c r="M2830" s="9">
        <f t="shared" si="222"/>
        <v>42254.264687499999</v>
      </c>
      <c r="N2830" s="13">
        <f t="shared" si="223"/>
        <v>26</v>
      </c>
      <c r="O2830" t="b">
        <v>0</v>
      </c>
      <c r="P2830">
        <v>97</v>
      </c>
      <c r="Q2830" s="8">
        <f t="shared" si="224"/>
        <v>98.31</v>
      </c>
      <c r="R2830" t="b">
        <v>1</v>
      </c>
      <c r="S2830" t="s">
        <v>8273</v>
      </c>
      <c r="T2830" t="s">
        <v>8274</v>
      </c>
    </row>
    <row r="2831" spans="1:20" ht="42.8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9">
        <f t="shared" si="221"/>
        <v>42523.434236111112</v>
      </c>
      <c r="L2831">
        <v>1462443918</v>
      </c>
      <c r="M2831" s="9">
        <f t="shared" si="222"/>
        <v>42495.434236111112</v>
      </c>
      <c r="N2831" s="13">
        <f t="shared" si="223"/>
        <v>28</v>
      </c>
      <c r="O2831" t="b">
        <v>0</v>
      </c>
      <c r="P2831">
        <v>76</v>
      </c>
      <c r="Q2831" s="8">
        <f t="shared" si="224"/>
        <v>35.04</v>
      </c>
      <c r="R2831" t="b">
        <v>1</v>
      </c>
      <c r="S2831" t="s">
        <v>8273</v>
      </c>
      <c r="T2831" t="s">
        <v>8274</v>
      </c>
    </row>
    <row r="2832" spans="1:20" ht="28.5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9">
        <f t="shared" si="221"/>
        <v>41771.165972222225</v>
      </c>
      <c r="L2832">
        <v>1398802148</v>
      </c>
      <c r="M2832" s="9">
        <f t="shared" si="222"/>
        <v>41758.839675925927</v>
      </c>
      <c r="N2832" s="13">
        <f t="shared" si="223"/>
        <v>12</v>
      </c>
      <c r="O2832" t="b">
        <v>0</v>
      </c>
      <c r="P2832">
        <v>11</v>
      </c>
      <c r="Q2832" s="8">
        <f t="shared" si="224"/>
        <v>272.73</v>
      </c>
      <c r="R2832" t="b">
        <v>1</v>
      </c>
      <c r="S2832" t="s">
        <v>8273</v>
      </c>
      <c r="T2832" t="s">
        <v>8274</v>
      </c>
    </row>
    <row r="2833" spans="1:20" ht="42.8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9">
        <f t="shared" si="221"/>
        <v>42201.824884259258</v>
      </c>
      <c r="L2833">
        <v>1434484070</v>
      </c>
      <c r="M2833" s="9">
        <f t="shared" si="222"/>
        <v>42171.824884259258</v>
      </c>
      <c r="N2833" s="13">
        <f t="shared" si="223"/>
        <v>30</v>
      </c>
      <c r="O2833" t="b">
        <v>0</v>
      </c>
      <c r="P2833">
        <v>52</v>
      </c>
      <c r="Q2833" s="8">
        <f t="shared" si="224"/>
        <v>63.85</v>
      </c>
      <c r="R2833" t="b">
        <v>1</v>
      </c>
      <c r="S2833" t="s">
        <v>8273</v>
      </c>
      <c r="T2833" t="s">
        <v>8274</v>
      </c>
    </row>
    <row r="2834" spans="1:20" ht="42.8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9">
        <f t="shared" si="221"/>
        <v>41966.916666666672</v>
      </c>
      <c r="L2834">
        <v>1414342894</v>
      </c>
      <c r="M2834" s="9">
        <f t="shared" si="222"/>
        <v>41938.709421296298</v>
      </c>
      <c r="N2834" s="13">
        <f t="shared" si="223"/>
        <v>28</v>
      </c>
      <c r="O2834" t="b">
        <v>0</v>
      </c>
      <c r="P2834">
        <v>95</v>
      </c>
      <c r="Q2834" s="8">
        <f t="shared" si="224"/>
        <v>30.19</v>
      </c>
      <c r="R2834" t="b">
        <v>1</v>
      </c>
      <c r="S2834" t="s">
        <v>8273</v>
      </c>
      <c r="T2834" t="s">
        <v>8274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9">
        <f t="shared" si="221"/>
        <v>42288.083333333328</v>
      </c>
      <c r="L2835">
        <v>1442804633</v>
      </c>
      <c r="M2835" s="9">
        <f t="shared" si="222"/>
        <v>42268.127696759257</v>
      </c>
      <c r="N2835" s="13">
        <f t="shared" si="223"/>
        <v>20</v>
      </c>
      <c r="O2835" t="b">
        <v>0</v>
      </c>
      <c r="P2835">
        <v>35</v>
      </c>
      <c r="Q2835" s="8">
        <f t="shared" si="224"/>
        <v>83.51</v>
      </c>
      <c r="R2835" t="b">
        <v>1</v>
      </c>
      <c r="S2835" t="s">
        <v>8273</v>
      </c>
      <c r="T2835" t="s">
        <v>8274</v>
      </c>
    </row>
    <row r="2836" spans="1:20" ht="42.8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9">
        <f t="shared" si="221"/>
        <v>42034.959837962961</v>
      </c>
      <c r="L2836">
        <v>1421362930</v>
      </c>
      <c r="M2836" s="9">
        <f t="shared" si="222"/>
        <v>42019.959837962961</v>
      </c>
      <c r="N2836" s="13">
        <f t="shared" si="223"/>
        <v>15</v>
      </c>
      <c r="O2836" t="b">
        <v>0</v>
      </c>
      <c r="P2836">
        <v>21</v>
      </c>
      <c r="Q2836" s="8">
        <f t="shared" si="224"/>
        <v>64.760000000000005</v>
      </c>
      <c r="R2836" t="b">
        <v>1</v>
      </c>
      <c r="S2836" t="s">
        <v>8273</v>
      </c>
      <c r="T2836" t="s">
        <v>8274</v>
      </c>
    </row>
    <row r="2837" spans="1:20" ht="42.8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9">
        <f t="shared" si="221"/>
        <v>42343</v>
      </c>
      <c r="L2837">
        <v>1446742417</v>
      </c>
      <c r="M2837" s="9">
        <f t="shared" si="222"/>
        <v>42313.703900462962</v>
      </c>
      <c r="N2837" s="13">
        <f t="shared" si="223"/>
        <v>29</v>
      </c>
      <c r="O2837" t="b">
        <v>0</v>
      </c>
      <c r="P2837">
        <v>93</v>
      </c>
      <c r="Q2837" s="8">
        <f t="shared" si="224"/>
        <v>20.12</v>
      </c>
      <c r="R2837" t="b">
        <v>1</v>
      </c>
      <c r="S2837" t="s">
        <v>8273</v>
      </c>
      <c r="T2837" t="s">
        <v>8274</v>
      </c>
    </row>
    <row r="2838" spans="1:20" ht="57.1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9">
        <f t="shared" si="221"/>
        <v>42784.207638888889</v>
      </c>
      <c r="L2838">
        <v>1484115418</v>
      </c>
      <c r="M2838" s="9">
        <f t="shared" si="222"/>
        <v>42746.261782407411</v>
      </c>
      <c r="N2838" s="13">
        <f t="shared" si="223"/>
        <v>38</v>
      </c>
      <c r="O2838" t="b">
        <v>0</v>
      </c>
      <c r="P2838">
        <v>11</v>
      </c>
      <c r="Q2838" s="8">
        <f t="shared" si="224"/>
        <v>44.09</v>
      </c>
      <c r="R2838" t="b">
        <v>1</v>
      </c>
      <c r="S2838" t="s">
        <v>8273</v>
      </c>
      <c r="T2838" t="s">
        <v>8274</v>
      </c>
    </row>
    <row r="2839" spans="1:20" ht="57.1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9">
        <f t="shared" si="221"/>
        <v>42347.950046296297</v>
      </c>
      <c r="L2839">
        <v>1446241684</v>
      </c>
      <c r="M2839" s="9">
        <f t="shared" si="222"/>
        <v>42307.908379629633</v>
      </c>
      <c r="N2839" s="13">
        <f t="shared" si="223"/>
        <v>40</v>
      </c>
      <c r="O2839" t="b">
        <v>0</v>
      </c>
      <c r="P2839">
        <v>21</v>
      </c>
      <c r="Q2839" s="8">
        <f t="shared" si="224"/>
        <v>40.479999999999997</v>
      </c>
      <c r="R2839" t="b">
        <v>1</v>
      </c>
      <c r="S2839" t="s">
        <v>8273</v>
      </c>
      <c r="T2839" t="s">
        <v>8274</v>
      </c>
    </row>
    <row r="2840" spans="1:20" ht="42.8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9">
        <f t="shared" si="221"/>
        <v>41864.916666666664</v>
      </c>
      <c r="L2840">
        <v>1406039696</v>
      </c>
      <c r="M2840" s="9">
        <f t="shared" si="222"/>
        <v>41842.607592592591</v>
      </c>
      <c r="N2840" s="13">
        <f t="shared" si="223"/>
        <v>22</v>
      </c>
      <c r="O2840" t="b">
        <v>0</v>
      </c>
      <c r="P2840">
        <v>54</v>
      </c>
      <c r="Q2840" s="8">
        <f t="shared" si="224"/>
        <v>44.54</v>
      </c>
      <c r="R2840" t="b">
        <v>1</v>
      </c>
      <c r="S2840" t="s">
        <v>8273</v>
      </c>
      <c r="T2840" t="s">
        <v>8274</v>
      </c>
    </row>
    <row r="2841" spans="1:20" ht="42.8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9">
        <f t="shared" si="221"/>
        <v>41876.207638888889</v>
      </c>
      <c r="L2841">
        <v>1406958354</v>
      </c>
      <c r="M2841" s="9">
        <f t="shared" si="222"/>
        <v>41853.240208333329</v>
      </c>
      <c r="N2841" s="13">
        <f t="shared" si="223"/>
        <v>23</v>
      </c>
      <c r="O2841" t="b">
        <v>0</v>
      </c>
      <c r="P2841">
        <v>31</v>
      </c>
      <c r="Q2841" s="8">
        <f t="shared" si="224"/>
        <v>125.81</v>
      </c>
      <c r="R2841" t="b">
        <v>1</v>
      </c>
      <c r="S2841" t="s">
        <v>8273</v>
      </c>
      <c r="T2841" t="s">
        <v>8274</v>
      </c>
    </row>
    <row r="2842" spans="1:20" ht="57.1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9">
        <f t="shared" si="221"/>
        <v>42081.708333333328</v>
      </c>
      <c r="L2842">
        <v>1424825479</v>
      </c>
      <c r="M2842" s="9">
        <f t="shared" si="222"/>
        <v>42060.035636574074</v>
      </c>
      <c r="N2842" s="13">
        <f t="shared" si="223"/>
        <v>22</v>
      </c>
      <c r="O2842" t="b">
        <v>0</v>
      </c>
      <c r="P2842">
        <v>132</v>
      </c>
      <c r="Q2842" s="8">
        <f t="shared" si="224"/>
        <v>19.7</v>
      </c>
      <c r="R2842" t="b">
        <v>1</v>
      </c>
      <c r="S2842" t="s">
        <v>8273</v>
      </c>
      <c r="T2842" t="s">
        <v>8274</v>
      </c>
    </row>
    <row r="2843" spans="1:20" ht="42.8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9">
        <f t="shared" si="221"/>
        <v>42351.781215277777</v>
      </c>
      <c r="L2843">
        <v>1444844697</v>
      </c>
      <c r="M2843" s="9">
        <f t="shared" si="222"/>
        <v>42291.739548611105</v>
      </c>
      <c r="N2843" s="13">
        <f t="shared" si="223"/>
        <v>60</v>
      </c>
      <c r="O2843" t="b">
        <v>0</v>
      </c>
      <c r="P2843">
        <v>1</v>
      </c>
      <c r="Q2843" s="8">
        <f t="shared" si="224"/>
        <v>10</v>
      </c>
      <c r="R2843" t="b">
        <v>0</v>
      </c>
      <c r="S2843" t="s">
        <v>8273</v>
      </c>
      <c r="T2843" t="s">
        <v>8274</v>
      </c>
    </row>
    <row r="2844" spans="1:20" ht="42.8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9">
        <f t="shared" si="221"/>
        <v>41811.458333333336</v>
      </c>
      <c r="L2844">
        <v>1401058295</v>
      </c>
      <c r="M2844" s="9">
        <f t="shared" si="222"/>
        <v>41784.952488425923</v>
      </c>
      <c r="N2844" s="13">
        <f t="shared" si="223"/>
        <v>27</v>
      </c>
      <c r="O2844" t="b">
        <v>0</v>
      </c>
      <c r="P2844">
        <v>0</v>
      </c>
      <c r="Q2844" s="8">
        <f t="shared" si="224"/>
        <v>0</v>
      </c>
      <c r="R2844" t="b">
        <v>0</v>
      </c>
      <c r="S2844" t="s">
        <v>8273</v>
      </c>
      <c r="T2844" t="s">
        <v>8274</v>
      </c>
    </row>
    <row r="2845" spans="1:20" ht="42.8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9">
        <f t="shared" si="221"/>
        <v>42534.166666666672</v>
      </c>
      <c r="L2845">
        <v>1462210950</v>
      </c>
      <c r="M2845" s="9">
        <f t="shared" si="222"/>
        <v>42492.737847222219</v>
      </c>
      <c r="N2845" s="13">
        <f t="shared" si="223"/>
        <v>41</v>
      </c>
      <c r="O2845" t="b">
        <v>0</v>
      </c>
      <c r="P2845">
        <v>0</v>
      </c>
      <c r="Q2845" s="8">
        <f t="shared" si="224"/>
        <v>0</v>
      </c>
      <c r="R2845" t="b">
        <v>0</v>
      </c>
      <c r="S2845" t="s">
        <v>8273</v>
      </c>
      <c r="T2845" t="s">
        <v>8274</v>
      </c>
    </row>
    <row r="2846" spans="1:20" ht="42.8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9">
        <f t="shared" si="221"/>
        <v>42739.546064814815</v>
      </c>
      <c r="L2846">
        <v>1480943180</v>
      </c>
      <c r="M2846" s="9">
        <f t="shared" si="222"/>
        <v>42709.546064814815</v>
      </c>
      <c r="N2846" s="13">
        <f t="shared" si="223"/>
        <v>30</v>
      </c>
      <c r="O2846" t="b">
        <v>0</v>
      </c>
      <c r="P2846">
        <v>1</v>
      </c>
      <c r="Q2846" s="8">
        <f t="shared" si="224"/>
        <v>30</v>
      </c>
      <c r="R2846" t="b">
        <v>0</v>
      </c>
      <c r="S2846" t="s">
        <v>8273</v>
      </c>
      <c r="T2846" t="s">
        <v>8274</v>
      </c>
    </row>
    <row r="2847" spans="1:20" ht="42.8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9">
        <f t="shared" si="221"/>
        <v>42163.016585648147</v>
      </c>
      <c r="L2847">
        <v>1428539033</v>
      </c>
      <c r="M2847" s="9">
        <f t="shared" si="222"/>
        <v>42103.016585648147</v>
      </c>
      <c r="N2847" s="13">
        <f t="shared" si="223"/>
        <v>60</v>
      </c>
      <c r="O2847" t="b">
        <v>0</v>
      </c>
      <c r="P2847">
        <v>39</v>
      </c>
      <c r="Q2847" s="8">
        <f t="shared" si="224"/>
        <v>60.67</v>
      </c>
      <c r="R2847" t="b">
        <v>0</v>
      </c>
      <c r="S2847" t="s">
        <v>8273</v>
      </c>
      <c r="T2847" t="s">
        <v>8274</v>
      </c>
    </row>
    <row r="2848" spans="1:20" ht="57.1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9">
        <f t="shared" si="221"/>
        <v>42153.692060185189</v>
      </c>
      <c r="L2848">
        <v>1429029394</v>
      </c>
      <c r="M2848" s="9">
        <f t="shared" si="222"/>
        <v>42108.692060185189</v>
      </c>
      <c r="N2848" s="13">
        <f t="shared" si="223"/>
        <v>45</v>
      </c>
      <c r="O2848" t="b">
        <v>0</v>
      </c>
      <c r="P2848">
        <v>0</v>
      </c>
      <c r="Q2848" s="8">
        <f t="shared" si="224"/>
        <v>0</v>
      </c>
      <c r="R2848" t="b">
        <v>0</v>
      </c>
      <c r="S2848" t="s">
        <v>8273</v>
      </c>
      <c r="T2848" t="s">
        <v>8274</v>
      </c>
    </row>
    <row r="2849" spans="1:20" ht="42.8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9">
        <f t="shared" si="221"/>
        <v>42513.806307870371</v>
      </c>
      <c r="L2849">
        <v>1458847265</v>
      </c>
      <c r="M2849" s="9">
        <f t="shared" si="222"/>
        <v>42453.806307870371</v>
      </c>
      <c r="N2849" s="13">
        <f t="shared" si="223"/>
        <v>60</v>
      </c>
      <c r="O2849" t="b">
        <v>0</v>
      </c>
      <c r="P2849">
        <v>0</v>
      </c>
      <c r="Q2849" s="8">
        <f t="shared" si="224"/>
        <v>0</v>
      </c>
      <c r="R2849" t="b">
        <v>0</v>
      </c>
      <c r="S2849" t="s">
        <v>8273</v>
      </c>
      <c r="T2849" t="s">
        <v>8274</v>
      </c>
    </row>
    <row r="2850" spans="1:20" ht="57.1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9">
        <f t="shared" si="221"/>
        <v>42153.648831018523</v>
      </c>
      <c r="L2850">
        <v>1430321659</v>
      </c>
      <c r="M2850" s="9">
        <f t="shared" si="222"/>
        <v>42123.648831018523</v>
      </c>
      <c r="N2850" s="13">
        <f t="shared" si="223"/>
        <v>30</v>
      </c>
      <c r="O2850" t="b">
        <v>0</v>
      </c>
      <c r="P2850">
        <v>3</v>
      </c>
      <c r="Q2850" s="8">
        <f t="shared" si="224"/>
        <v>23.33</v>
      </c>
      <c r="R2850" t="b">
        <v>0</v>
      </c>
      <c r="S2850" t="s">
        <v>8273</v>
      </c>
      <c r="T2850" t="s">
        <v>8274</v>
      </c>
    </row>
    <row r="2851" spans="1:20" ht="42.8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9">
        <f t="shared" si="221"/>
        <v>42483.428240740745</v>
      </c>
      <c r="L2851">
        <v>1458814600</v>
      </c>
      <c r="M2851" s="9">
        <f t="shared" si="222"/>
        <v>42453.428240740745</v>
      </c>
      <c r="N2851" s="13">
        <f t="shared" si="223"/>
        <v>30</v>
      </c>
      <c r="O2851" t="b">
        <v>0</v>
      </c>
      <c r="P2851">
        <v>1</v>
      </c>
      <c r="Q2851" s="8">
        <f t="shared" si="224"/>
        <v>5</v>
      </c>
      <c r="R2851" t="b">
        <v>0</v>
      </c>
      <c r="S2851" t="s">
        <v>8273</v>
      </c>
      <c r="T2851" t="s">
        <v>8274</v>
      </c>
    </row>
    <row r="2852" spans="1:20" ht="42.8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9">
        <f t="shared" si="221"/>
        <v>41888.007071759261</v>
      </c>
      <c r="L2852">
        <v>1407370211</v>
      </c>
      <c r="M2852" s="9">
        <f t="shared" si="222"/>
        <v>41858.007071759261</v>
      </c>
      <c r="N2852" s="13">
        <f t="shared" si="223"/>
        <v>30</v>
      </c>
      <c r="O2852" t="b">
        <v>0</v>
      </c>
      <c r="P2852">
        <v>13</v>
      </c>
      <c r="Q2852" s="8">
        <f t="shared" si="224"/>
        <v>23.92</v>
      </c>
      <c r="R2852" t="b">
        <v>0</v>
      </c>
      <c r="S2852" t="s">
        <v>8273</v>
      </c>
      <c r="T2852" t="s">
        <v>8274</v>
      </c>
    </row>
    <row r="2853" spans="1:20" ht="42.8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9">
        <f t="shared" si="221"/>
        <v>42398.970138888893</v>
      </c>
      <c r="L2853">
        <v>1453334629</v>
      </c>
      <c r="M2853" s="9">
        <f t="shared" si="222"/>
        <v>42390.002650462964</v>
      </c>
      <c r="N2853" s="13">
        <f t="shared" si="223"/>
        <v>9</v>
      </c>
      <c r="O2853" t="b">
        <v>0</v>
      </c>
      <c r="P2853">
        <v>0</v>
      </c>
      <c r="Q2853" s="8">
        <f t="shared" si="224"/>
        <v>0</v>
      </c>
      <c r="R2853" t="b">
        <v>0</v>
      </c>
      <c r="S2853" t="s">
        <v>8273</v>
      </c>
      <c r="T2853" t="s">
        <v>8274</v>
      </c>
    </row>
    <row r="2854" spans="1:20" ht="42.8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9">
        <f t="shared" si="221"/>
        <v>41811.045173611114</v>
      </c>
      <c r="L2854">
        <v>1400720703</v>
      </c>
      <c r="M2854" s="9">
        <f t="shared" si="222"/>
        <v>41781.045173611114</v>
      </c>
      <c r="N2854" s="13">
        <f t="shared" si="223"/>
        <v>30</v>
      </c>
      <c r="O2854" t="b">
        <v>0</v>
      </c>
      <c r="P2854">
        <v>6</v>
      </c>
      <c r="Q2854" s="8">
        <f t="shared" si="224"/>
        <v>15.83</v>
      </c>
      <c r="R2854" t="b">
        <v>0</v>
      </c>
      <c r="S2854" t="s">
        <v>8273</v>
      </c>
      <c r="T2854" t="s">
        <v>8274</v>
      </c>
    </row>
    <row r="2855" spans="1:20" ht="42.8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9">
        <f t="shared" si="221"/>
        <v>41896.190937499996</v>
      </c>
      <c r="L2855">
        <v>1405485297</v>
      </c>
      <c r="M2855" s="9">
        <f t="shared" si="222"/>
        <v>41836.190937499996</v>
      </c>
      <c r="N2855" s="13">
        <f t="shared" si="223"/>
        <v>60</v>
      </c>
      <c r="O2855" t="b">
        <v>0</v>
      </c>
      <c r="P2855">
        <v>0</v>
      </c>
      <c r="Q2855" s="8">
        <f t="shared" si="224"/>
        <v>0</v>
      </c>
      <c r="R2855" t="b">
        <v>0</v>
      </c>
      <c r="S2855" t="s">
        <v>8273</v>
      </c>
      <c r="T2855" t="s">
        <v>8274</v>
      </c>
    </row>
    <row r="2856" spans="1:20" ht="42.8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9">
        <f t="shared" si="221"/>
        <v>42131.71665509259</v>
      </c>
      <c r="L2856">
        <v>1429290719</v>
      </c>
      <c r="M2856" s="9">
        <f t="shared" si="222"/>
        <v>42111.71665509259</v>
      </c>
      <c r="N2856" s="13">
        <f t="shared" si="223"/>
        <v>20</v>
      </c>
      <c r="O2856" t="b">
        <v>0</v>
      </c>
      <c r="P2856">
        <v>14</v>
      </c>
      <c r="Q2856" s="8">
        <f t="shared" si="224"/>
        <v>29.79</v>
      </c>
      <c r="R2856" t="b">
        <v>0</v>
      </c>
      <c r="S2856" t="s">
        <v>8273</v>
      </c>
      <c r="T2856" t="s">
        <v>8274</v>
      </c>
    </row>
    <row r="2857" spans="1:20" ht="57.1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9">
        <f t="shared" si="221"/>
        <v>42398.981944444444</v>
      </c>
      <c r="L2857">
        <v>1451607071</v>
      </c>
      <c r="M2857" s="9">
        <f t="shared" si="222"/>
        <v>42370.007766203707</v>
      </c>
      <c r="N2857" s="13">
        <f t="shared" si="223"/>
        <v>29</v>
      </c>
      <c r="O2857" t="b">
        <v>0</v>
      </c>
      <c r="P2857">
        <v>5</v>
      </c>
      <c r="Q2857" s="8">
        <f t="shared" si="224"/>
        <v>60</v>
      </c>
      <c r="R2857" t="b">
        <v>0</v>
      </c>
      <c r="S2857" t="s">
        <v>8273</v>
      </c>
      <c r="T2857" t="s">
        <v>8274</v>
      </c>
    </row>
    <row r="2858" spans="1:20" ht="42.8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9">
        <f t="shared" si="221"/>
        <v>42224.898611111115</v>
      </c>
      <c r="L2858">
        <v>1433897647</v>
      </c>
      <c r="M2858" s="9">
        <f t="shared" si="222"/>
        <v>42165.037581018521</v>
      </c>
      <c r="N2858" s="13">
        <f t="shared" si="223"/>
        <v>60</v>
      </c>
      <c r="O2858" t="b">
        <v>0</v>
      </c>
      <c r="P2858">
        <v>6</v>
      </c>
      <c r="Q2858" s="8">
        <f t="shared" si="224"/>
        <v>24.33</v>
      </c>
      <c r="R2858" t="b">
        <v>0</v>
      </c>
      <c r="S2858" t="s">
        <v>8273</v>
      </c>
      <c r="T2858" t="s">
        <v>8274</v>
      </c>
    </row>
    <row r="2859" spans="1:20" ht="57.1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9">
        <f t="shared" si="221"/>
        <v>42786.75</v>
      </c>
      <c r="L2859">
        <v>1482444295</v>
      </c>
      <c r="M2859" s="9">
        <f t="shared" si="222"/>
        <v>42726.920081018514</v>
      </c>
      <c r="N2859" s="13">
        <f t="shared" si="223"/>
        <v>60</v>
      </c>
      <c r="O2859" t="b">
        <v>0</v>
      </c>
      <c r="P2859">
        <v>15</v>
      </c>
      <c r="Q2859" s="8">
        <f t="shared" si="224"/>
        <v>500</v>
      </c>
      <c r="R2859" t="b">
        <v>0</v>
      </c>
      <c r="S2859" t="s">
        <v>8273</v>
      </c>
      <c r="T2859" t="s">
        <v>8274</v>
      </c>
    </row>
    <row r="2860" spans="1:20" ht="42.8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9">
        <f t="shared" si="221"/>
        <v>41978.477777777778</v>
      </c>
      <c r="L2860">
        <v>1415711095</v>
      </c>
      <c r="M2860" s="9">
        <f t="shared" si="222"/>
        <v>41954.545081018514</v>
      </c>
      <c r="N2860" s="13">
        <f t="shared" si="223"/>
        <v>24</v>
      </c>
      <c r="O2860" t="b">
        <v>0</v>
      </c>
      <c r="P2860">
        <v>0</v>
      </c>
      <c r="Q2860" s="8">
        <f t="shared" si="224"/>
        <v>0</v>
      </c>
      <c r="R2860" t="b">
        <v>0</v>
      </c>
      <c r="S2860" t="s">
        <v>8273</v>
      </c>
      <c r="T2860" t="s">
        <v>8274</v>
      </c>
    </row>
    <row r="2861" spans="1:20" ht="42.8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9">
        <f t="shared" si="221"/>
        <v>42293.362314814818</v>
      </c>
      <c r="L2861">
        <v>1439800904</v>
      </c>
      <c r="M2861" s="9">
        <f t="shared" si="222"/>
        <v>42233.362314814818</v>
      </c>
      <c r="N2861" s="13">
        <f t="shared" si="223"/>
        <v>60</v>
      </c>
      <c r="O2861" t="b">
        <v>0</v>
      </c>
      <c r="P2861">
        <v>1</v>
      </c>
      <c r="Q2861" s="8">
        <f t="shared" si="224"/>
        <v>35</v>
      </c>
      <c r="R2861" t="b">
        <v>0</v>
      </c>
      <c r="S2861" t="s">
        <v>8273</v>
      </c>
      <c r="T2861" t="s">
        <v>8274</v>
      </c>
    </row>
    <row r="2862" spans="1:20" ht="57.1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9">
        <f t="shared" si="221"/>
        <v>42540.800648148142</v>
      </c>
      <c r="L2862">
        <v>1461179576</v>
      </c>
      <c r="M2862" s="9">
        <f t="shared" si="222"/>
        <v>42480.800648148142</v>
      </c>
      <c r="N2862" s="13">
        <f t="shared" si="223"/>
        <v>60</v>
      </c>
      <c r="O2862" t="b">
        <v>0</v>
      </c>
      <c r="P2862">
        <v>9</v>
      </c>
      <c r="Q2862" s="8">
        <f t="shared" si="224"/>
        <v>29.56</v>
      </c>
      <c r="R2862" t="b">
        <v>0</v>
      </c>
      <c r="S2862" t="s">
        <v>8273</v>
      </c>
      <c r="T2862" t="s">
        <v>8274</v>
      </c>
    </row>
    <row r="2863" spans="1:20" ht="42.8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9">
        <f t="shared" si="221"/>
        <v>42271.590833333335</v>
      </c>
      <c r="L2863">
        <v>1441894248</v>
      </c>
      <c r="M2863" s="9">
        <f t="shared" si="222"/>
        <v>42257.590833333335</v>
      </c>
      <c r="N2863" s="13">
        <f t="shared" si="223"/>
        <v>14</v>
      </c>
      <c r="O2863" t="b">
        <v>0</v>
      </c>
      <c r="P2863">
        <v>3</v>
      </c>
      <c r="Q2863" s="8">
        <f t="shared" si="224"/>
        <v>26.67</v>
      </c>
      <c r="R2863" t="b">
        <v>0</v>
      </c>
      <c r="S2863" t="s">
        <v>8273</v>
      </c>
      <c r="T2863" t="s">
        <v>8274</v>
      </c>
    </row>
    <row r="2864" spans="1:20" ht="42.8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9">
        <f t="shared" si="221"/>
        <v>41814.789687500001</v>
      </c>
      <c r="L2864">
        <v>1401044229</v>
      </c>
      <c r="M2864" s="9">
        <f t="shared" si="222"/>
        <v>41784.789687500001</v>
      </c>
      <c r="N2864" s="13">
        <f t="shared" si="223"/>
        <v>30</v>
      </c>
      <c r="O2864" t="b">
        <v>0</v>
      </c>
      <c r="P2864">
        <v>3</v>
      </c>
      <c r="Q2864" s="8">
        <f t="shared" si="224"/>
        <v>18.329999999999998</v>
      </c>
      <c r="R2864" t="b">
        <v>0</v>
      </c>
      <c r="S2864" t="s">
        <v>8273</v>
      </c>
      <c r="T2864" t="s">
        <v>8274</v>
      </c>
    </row>
    <row r="2865" spans="1:20" ht="42.8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9">
        <f t="shared" si="221"/>
        <v>41891.675034722226</v>
      </c>
      <c r="L2865">
        <v>1405095123</v>
      </c>
      <c r="M2865" s="9">
        <f t="shared" si="222"/>
        <v>41831.675034722226</v>
      </c>
      <c r="N2865" s="13">
        <f t="shared" si="223"/>
        <v>60</v>
      </c>
      <c r="O2865" t="b">
        <v>0</v>
      </c>
      <c r="P2865">
        <v>1</v>
      </c>
      <c r="Q2865" s="8">
        <f t="shared" si="224"/>
        <v>20</v>
      </c>
      <c r="R2865" t="b">
        <v>0</v>
      </c>
      <c r="S2865" t="s">
        <v>8273</v>
      </c>
      <c r="T2865" t="s">
        <v>8274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9">
        <f t="shared" si="221"/>
        <v>42202.554166666669</v>
      </c>
      <c r="L2866">
        <v>1434552207</v>
      </c>
      <c r="M2866" s="9">
        <f t="shared" si="222"/>
        <v>42172.613506944443</v>
      </c>
      <c r="N2866" s="13">
        <f t="shared" si="223"/>
        <v>30</v>
      </c>
      <c r="O2866" t="b">
        <v>0</v>
      </c>
      <c r="P2866">
        <v>3</v>
      </c>
      <c r="Q2866" s="8">
        <f t="shared" si="224"/>
        <v>13.33</v>
      </c>
      <c r="R2866" t="b">
        <v>0</v>
      </c>
      <c r="S2866" t="s">
        <v>8273</v>
      </c>
      <c r="T2866" t="s">
        <v>8274</v>
      </c>
    </row>
    <row r="2867" spans="1:20" ht="42.8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9">
        <f t="shared" si="221"/>
        <v>42010.114108796297</v>
      </c>
      <c r="L2867">
        <v>1415328259</v>
      </c>
      <c r="M2867" s="9">
        <f t="shared" si="222"/>
        <v>41950.114108796297</v>
      </c>
      <c r="N2867" s="13">
        <f t="shared" si="223"/>
        <v>60</v>
      </c>
      <c r="O2867" t="b">
        <v>0</v>
      </c>
      <c r="P2867">
        <v>0</v>
      </c>
      <c r="Q2867" s="8">
        <f t="shared" si="224"/>
        <v>0</v>
      </c>
      <c r="R2867" t="b">
        <v>0</v>
      </c>
      <c r="S2867" t="s">
        <v>8273</v>
      </c>
      <c r="T2867" t="s">
        <v>8274</v>
      </c>
    </row>
    <row r="2868" spans="1:20" ht="42.8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9">
        <f t="shared" si="221"/>
        <v>42657.916666666672</v>
      </c>
      <c r="L2868">
        <v>1473893721</v>
      </c>
      <c r="M2868" s="9">
        <f t="shared" si="222"/>
        <v>42627.955104166671</v>
      </c>
      <c r="N2868" s="13">
        <f t="shared" si="223"/>
        <v>30</v>
      </c>
      <c r="O2868" t="b">
        <v>0</v>
      </c>
      <c r="P2868">
        <v>2</v>
      </c>
      <c r="Q2868" s="8">
        <f t="shared" si="224"/>
        <v>22.5</v>
      </c>
      <c r="R2868" t="b">
        <v>0</v>
      </c>
      <c r="S2868" t="s">
        <v>8273</v>
      </c>
      <c r="T2868" t="s">
        <v>8274</v>
      </c>
    </row>
    <row r="2869" spans="1:20" ht="57.1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9">
        <f t="shared" si="221"/>
        <v>42555.166666666672</v>
      </c>
      <c r="L2869">
        <v>1465533672</v>
      </c>
      <c r="M2869" s="9">
        <f t="shared" si="222"/>
        <v>42531.195277777777</v>
      </c>
      <c r="N2869" s="13">
        <f t="shared" si="223"/>
        <v>24</v>
      </c>
      <c r="O2869" t="b">
        <v>0</v>
      </c>
      <c r="P2869">
        <v>10</v>
      </c>
      <c r="Q2869" s="8">
        <f t="shared" si="224"/>
        <v>50.4</v>
      </c>
      <c r="R2869" t="b">
        <v>0</v>
      </c>
      <c r="S2869" t="s">
        <v>8273</v>
      </c>
      <c r="T2869" t="s">
        <v>8274</v>
      </c>
    </row>
    <row r="2870" spans="1:20" ht="57.1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9">
        <f t="shared" si="221"/>
        <v>42648.827013888891</v>
      </c>
      <c r="L2870">
        <v>1473105054</v>
      </c>
      <c r="M2870" s="9">
        <f t="shared" si="222"/>
        <v>42618.827013888891</v>
      </c>
      <c r="N2870" s="13">
        <f t="shared" si="223"/>
        <v>30</v>
      </c>
      <c r="O2870" t="b">
        <v>0</v>
      </c>
      <c r="P2870">
        <v>60</v>
      </c>
      <c r="Q2870" s="8">
        <f t="shared" si="224"/>
        <v>105.03</v>
      </c>
      <c r="R2870" t="b">
        <v>0</v>
      </c>
      <c r="S2870" t="s">
        <v>8273</v>
      </c>
      <c r="T2870" t="s">
        <v>8274</v>
      </c>
    </row>
    <row r="2871" spans="1:20" ht="57.1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9">
        <f t="shared" si="221"/>
        <v>42570.593530092592</v>
      </c>
      <c r="L2871">
        <v>1466345681</v>
      </c>
      <c r="M2871" s="9">
        <f t="shared" si="222"/>
        <v>42540.593530092592</v>
      </c>
      <c r="N2871" s="13">
        <f t="shared" si="223"/>
        <v>30</v>
      </c>
      <c r="O2871" t="b">
        <v>0</v>
      </c>
      <c r="P2871">
        <v>5</v>
      </c>
      <c r="Q2871" s="8">
        <f t="shared" si="224"/>
        <v>35.4</v>
      </c>
      <c r="R2871" t="b">
        <v>0</v>
      </c>
      <c r="S2871" t="s">
        <v>8273</v>
      </c>
      <c r="T2871" t="s">
        <v>8274</v>
      </c>
    </row>
    <row r="2872" spans="1:20" ht="42.8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9">
        <f t="shared" si="221"/>
        <v>41776.189409722225</v>
      </c>
      <c r="L2872">
        <v>1397709165</v>
      </c>
      <c r="M2872" s="9">
        <f t="shared" si="222"/>
        <v>41746.189409722225</v>
      </c>
      <c r="N2872" s="13">
        <f t="shared" si="223"/>
        <v>30</v>
      </c>
      <c r="O2872" t="b">
        <v>0</v>
      </c>
      <c r="P2872">
        <v>9</v>
      </c>
      <c r="Q2872" s="8">
        <f t="shared" si="224"/>
        <v>83.33</v>
      </c>
      <c r="R2872" t="b">
        <v>0</v>
      </c>
      <c r="S2872" t="s">
        <v>8273</v>
      </c>
      <c r="T2872" t="s">
        <v>8274</v>
      </c>
    </row>
    <row r="2873" spans="1:20" ht="42.8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9">
        <f t="shared" si="221"/>
        <v>41994.738576388889</v>
      </c>
      <c r="L2873">
        <v>1417455813</v>
      </c>
      <c r="M2873" s="9">
        <f t="shared" si="222"/>
        <v>41974.738576388889</v>
      </c>
      <c r="N2873" s="13">
        <f t="shared" si="223"/>
        <v>20</v>
      </c>
      <c r="O2873" t="b">
        <v>0</v>
      </c>
      <c r="P2873">
        <v>13</v>
      </c>
      <c r="Q2873" s="8">
        <f t="shared" si="224"/>
        <v>35.92</v>
      </c>
      <c r="R2873" t="b">
        <v>0</v>
      </c>
      <c r="S2873" t="s">
        <v>8273</v>
      </c>
      <c r="T2873" t="s">
        <v>8274</v>
      </c>
    </row>
    <row r="2874" spans="1:20" ht="42.8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9">
        <f t="shared" si="221"/>
        <v>42175.11618055556</v>
      </c>
      <c r="L2874">
        <v>1429584438</v>
      </c>
      <c r="M2874" s="9">
        <f t="shared" si="222"/>
        <v>42115.11618055556</v>
      </c>
      <c r="N2874" s="13">
        <f t="shared" si="223"/>
        <v>60</v>
      </c>
      <c r="O2874" t="b">
        <v>0</v>
      </c>
      <c r="P2874">
        <v>0</v>
      </c>
      <c r="Q2874" s="8">
        <f t="shared" si="224"/>
        <v>0</v>
      </c>
      <c r="R2874" t="b">
        <v>0</v>
      </c>
      <c r="S2874" t="s">
        <v>8273</v>
      </c>
      <c r="T2874" t="s">
        <v>8274</v>
      </c>
    </row>
    <row r="2875" spans="1:20" ht="57.1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9">
        <f t="shared" si="221"/>
        <v>42032.817488425921</v>
      </c>
      <c r="L2875">
        <v>1419881831</v>
      </c>
      <c r="M2875" s="9">
        <f t="shared" si="222"/>
        <v>42002.817488425921</v>
      </c>
      <c r="N2875" s="13">
        <f t="shared" si="223"/>
        <v>30</v>
      </c>
      <c r="O2875" t="b">
        <v>0</v>
      </c>
      <c r="P2875">
        <v>8</v>
      </c>
      <c r="Q2875" s="8">
        <f t="shared" si="224"/>
        <v>119.13</v>
      </c>
      <c r="R2875" t="b">
        <v>0</v>
      </c>
      <c r="S2875" t="s">
        <v>8273</v>
      </c>
      <c r="T2875" t="s">
        <v>8274</v>
      </c>
    </row>
    <row r="2876" spans="1:20" ht="42.8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9">
        <f t="shared" si="221"/>
        <v>42752.84474537037</v>
      </c>
      <c r="L2876">
        <v>1482092186</v>
      </c>
      <c r="M2876" s="9">
        <f t="shared" si="222"/>
        <v>42722.84474537037</v>
      </c>
      <c r="N2876" s="13">
        <f t="shared" si="223"/>
        <v>30</v>
      </c>
      <c r="O2876" t="b">
        <v>0</v>
      </c>
      <c r="P2876">
        <v>3</v>
      </c>
      <c r="Q2876" s="8">
        <f t="shared" si="224"/>
        <v>90.33</v>
      </c>
      <c r="R2876" t="b">
        <v>0</v>
      </c>
      <c r="S2876" t="s">
        <v>8273</v>
      </c>
      <c r="T2876" t="s">
        <v>8274</v>
      </c>
    </row>
    <row r="2877" spans="1:20" ht="42.8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9">
        <f t="shared" si="221"/>
        <v>42495.128391203703</v>
      </c>
      <c r="L2877">
        <v>1459825493</v>
      </c>
      <c r="M2877" s="9">
        <f t="shared" si="222"/>
        <v>42465.128391203703</v>
      </c>
      <c r="N2877" s="13">
        <f t="shared" si="223"/>
        <v>30</v>
      </c>
      <c r="O2877" t="b">
        <v>0</v>
      </c>
      <c r="P2877">
        <v>3</v>
      </c>
      <c r="Q2877" s="8">
        <f t="shared" si="224"/>
        <v>2.33</v>
      </c>
      <c r="R2877" t="b">
        <v>0</v>
      </c>
      <c r="S2877" t="s">
        <v>8273</v>
      </c>
      <c r="T2877" t="s">
        <v>8274</v>
      </c>
    </row>
    <row r="2878" spans="1:20" ht="42.8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9">
        <f t="shared" si="221"/>
        <v>42201.743969907402</v>
      </c>
      <c r="L2878">
        <v>1434477079</v>
      </c>
      <c r="M2878" s="9">
        <f t="shared" si="222"/>
        <v>42171.743969907402</v>
      </c>
      <c r="N2878" s="13">
        <f t="shared" si="223"/>
        <v>30</v>
      </c>
      <c r="O2878" t="b">
        <v>0</v>
      </c>
      <c r="P2878">
        <v>0</v>
      </c>
      <c r="Q2878" s="8">
        <f t="shared" si="224"/>
        <v>0</v>
      </c>
      <c r="R2878" t="b">
        <v>0</v>
      </c>
      <c r="S2878" t="s">
        <v>8273</v>
      </c>
      <c r="T2878" t="s">
        <v>8274</v>
      </c>
    </row>
    <row r="2879" spans="1:20" ht="42.8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9">
        <f t="shared" si="221"/>
        <v>42704.708333333328</v>
      </c>
      <c r="L2879">
        <v>1477781724</v>
      </c>
      <c r="M2879" s="9">
        <f t="shared" si="222"/>
        <v>42672.955138888887</v>
      </c>
      <c r="N2879" s="13">
        <f t="shared" si="223"/>
        <v>32</v>
      </c>
      <c r="O2879" t="b">
        <v>0</v>
      </c>
      <c r="P2879">
        <v>6</v>
      </c>
      <c r="Q2879" s="8">
        <f t="shared" si="224"/>
        <v>108.33</v>
      </c>
      <c r="R2879" t="b">
        <v>0</v>
      </c>
      <c r="S2879" t="s">
        <v>8273</v>
      </c>
      <c r="T2879" t="s">
        <v>8274</v>
      </c>
    </row>
    <row r="2880" spans="1:20" ht="42.8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9">
        <f t="shared" si="221"/>
        <v>42188.615682870368</v>
      </c>
      <c r="L2880">
        <v>1430750795</v>
      </c>
      <c r="M2880" s="9">
        <f t="shared" si="222"/>
        <v>42128.615682870368</v>
      </c>
      <c r="N2880" s="13">
        <f t="shared" si="223"/>
        <v>60</v>
      </c>
      <c r="O2880" t="b">
        <v>0</v>
      </c>
      <c r="P2880">
        <v>4</v>
      </c>
      <c r="Q2880" s="8">
        <f t="shared" si="224"/>
        <v>15.75</v>
      </c>
      <c r="R2880" t="b">
        <v>0</v>
      </c>
      <c r="S2880" t="s">
        <v>8273</v>
      </c>
      <c r="T2880" t="s">
        <v>8274</v>
      </c>
    </row>
    <row r="2881" spans="1:20" ht="42.8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9">
        <f t="shared" si="221"/>
        <v>42389.725243055553</v>
      </c>
      <c r="L2881">
        <v>1450718661</v>
      </c>
      <c r="M2881" s="9">
        <f t="shared" si="222"/>
        <v>42359.725243055553</v>
      </c>
      <c r="N2881" s="13">
        <f t="shared" si="223"/>
        <v>30</v>
      </c>
      <c r="O2881" t="b">
        <v>0</v>
      </c>
      <c r="P2881">
        <v>1</v>
      </c>
      <c r="Q2881" s="8">
        <f t="shared" si="224"/>
        <v>29</v>
      </c>
      <c r="R2881" t="b">
        <v>0</v>
      </c>
      <c r="S2881" t="s">
        <v>8273</v>
      </c>
      <c r="T2881" t="s">
        <v>8274</v>
      </c>
    </row>
    <row r="2882" spans="1:20" ht="42.8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>
        <f t="shared" ref="F2882:F2945" si="225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9">
        <f t="shared" si="221"/>
        <v>42236.711805555555</v>
      </c>
      <c r="L2882">
        <v>1436305452</v>
      </c>
      <c r="M2882" s="9">
        <f t="shared" si="222"/>
        <v>42192.905694444446</v>
      </c>
      <c r="N2882" s="13">
        <f t="shared" si="223"/>
        <v>44</v>
      </c>
      <c r="O2882" t="b">
        <v>0</v>
      </c>
      <c r="P2882">
        <v>29</v>
      </c>
      <c r="Q2882" s="8">
        <f t="shared" si="224"/>
        <v>96.55</v>
      </c>
      <c r="R2882" t="b">
        <v>0</v>
      </c>
      <c r="S2882" t="s">
        <v>8273</v>
      </c>
      <c r="T2882" t="s">
        <v>8274</v>
      </c>
    </row>
    <row r="2883" spans="1:20" ht="42.8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>
        <f t="shared" si="225"/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9">
        <f t="shared" ref="K2883:K2946" si="226">(((J2883/60)/60)/24)+DATE(1970,1,1)</f>
        <v>41976.639305555553</v>
      </c>
      <c r="L2883">
        <v>1412432436</v>
      </c>
      <c r="M2883" s="9">
        <f t="shared" ref="M2883:M2946" si="227">(((L2883/60)/60)/24)+DATE(1970,1,1)</f>
        <v>41916.597638888888</v>
      </c>
      <c r="N2883" s="13">
        <f t="shared" ref="N2883:N2946" si="228">ROUND(K2883-M2883,0)</f>
        <v>60</v>
      </c>
      <c r="O2883" t="b">
        <v>0</v>
      </c>
      <c r="P2883">
        <v>0</v>
      </c>
      <c r="Q2883" s="8">
        <f t="shared" ref="Q2883:Q2946" si="229">IFERROR(ROUND(E2883/P2883,2),0)</f>
        <v>0</v>
      </c>
      <c r="R2883" t="b">
        <v>0</v>
      </c>
      <c r="S2883" t="s">
        <v>8273</v>
      </c>
      <c r="T2883" t="s">
        <v>8274</v>
      </c>
    </row>
    <row r="2884" spans="1:20" ht="42.8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9">
        <f t="shared" si="226"/>
        <v>42491.596273148149</v>
      </c>
      <c r="L2884">
        <v>1459520318</v>
      </c>
      <c r="M2884" s="9">
        <f t="shared" si="227"/>
        <v>42461.596273148149</v>
      </c>
      <c r="N2884" s="13">
        <f t="shared" si="228"/>
        <v>30</v>
      </c>
      <c r="O2884" t="b">
        <v>0</v>
      </c>
      <c r="P2884">
        <v>4</v>
      </c>
      <c r="Q2884" s="8">
        <f t="shared" si="229"/>
        <v>63</v>
      </c>
      <c r="R2884" t="b">
        <v>0</v>
      </c>
      <c r="S2884" t="s">
        <v>8273</v>
      </c>
      <c r="T2884" t="s">
        <v>8274</v>
      </c>
    </row>
    <row r="2885" spans="1:20" ht="42.8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9">
        <f t="shared" si="226"/>
        <v>42406.207638888889</v>
      </c>
      <c r="L2885">
        <v>1451684437</v>
      </c>
      <c r="M2885" s="9">
        <f t="shared" si="227"/>
        <v>42370.90320601852</v>
      </c>
      <c r="N2885" s="13">
        <f t="shared" si="228"/>
        <v>35</v>
      </c>
      <c r="O2885" t="b">
        <v>0</v>
      </c>
      <c r="P2885">
        <v>5</v>
      </c>
      <c r="Q2885" s="8">
        <f t="shared" si="229"/>
        <v>381.6</v>
      </c>
      <c r="R2885" t="b">
        <v>0</v>
      </c>
      <c r="S2885" t="s">
        <v>8273</v>
      </c>
      <c r="T2885" t="s">
        <v>8274</v>
      </c>
    </row>
    <row r="2886" spans="1:20" ht="28.5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9">
        <f t="shared" si="226"/>
        <v>41978.727256944447</v>
      </c>
      <c r="L2886">
        <v>1415208435</v>
      </c>
      <c r="M2886" s="9">
        <f t="shared" si="227"/>
        <v>41948.727256944447</v>
      </c>
      <c r="N2886" s="13">
        <f t="shared" si="228"/>
        <v>30</v>
      </c>
      <c r="O2886" t="b">
        <v>0</v>
      </c>
      <c r="P2886">
        <v>4</v>
      </c>
      <c r="Q2886" s="8">
        <f t="shared" si="229"/>
        <v>46.25</v>
      </c>
      <c r="R2886" t="b">
        <v>0</v>
      </c>
      <c r="S2886" t="s">
        <v>8273</v>
      </c>
      <c r="T2886" t="s">
        <v>8274</v>
      </c>
    </row>
    <row r="2887" spans="1:20" ht="28.55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9">
        <f t="shared" si="226"/>
        <v>42077.034733796296</v>
      </c>
      <c r="L2887">
        <v>1423705801</v>
      </c>
      <c r="M2887" s="9">
        <f t="shared" si="227"/>
        <v>42047.07640046296</v>
      </c>
      <c r="N2887" s="13">
        <f t="shared" si="228"/>
        <v>30</v>
      </c>
      <c r="O2887" t="b">
        <v>0</v>
      </c>
      <c r="P2887">
        <v>5</v>
      </c>
      <c r="Q2887" s="8">
        <f t="shared" si="229"/>
        <v>26</v>
      </c>
      <c r="R2887" t="b">
        <v>0</v>
      </c>
      <c r="S2887" t="s">
        <v>8273</v>
      </c>
      <c r="T2887" t="s">
        <v>8274</v>
      </c>
    </row>
    <row r="2888" spans="1:20" ht="42.8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9">
        <f t="shared" si="226"/>
        <v>42266.165972222225</v>
      </c>
      <c r="L2888">
        <v>1442243484</v>
      </c>
      <c r="M2888" s="9">
        <f t="shared" si="227"/>
        <v>42261.632916666669</v>
      </c>
      <c r="N2888" s="13">
        <f t="shared" si="228"/>
        <v>5</v>
      </c>
      <c r="O2888" t="b">
        <v>0</v>
      </c>
      <c r="P2888">
        <v>1</v>
      </c>
      <c r="Q2888" s="8">
        <f t="shared" si="229"/>
        <v>10</v>
      </c>
      <c r="R2888" t="b">
        <v>0</v>
      </c>
      <c r="S2888" t="s">
        <v>8273</v>
      </c>
      <c r="T2888" t="s">
        <v>8274</v>
      </c>
    </row>
    <row r="2889" spans="1:20" ht="42.8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9">
        <f t="shared" si="226"/>
        <v>42015.427361111113</v>
      </c>
      <c r="L2889">
        <v>1418379324</v>
      </c>
      <c r="M2889" s="9">
        <f t="shared" si="227"/>
        <v>41985.427361111113</v>
      </c>
      <c r="N2889" s="13">
        <f t="shared" si="228"/>
        <v>30</v>
      </c>
      <c r="O2889" t="b">
        <v>0</v>
      </c>
      <c r="P2889">
        <v>1</v>
      </c>
      <c r="Q2889" s="8">
        <f t="shared" si="229"/>
        <v>5</v>
      </c>
      <c r="R2889" t="b">
        <v>0</v>
      </c>
      <c r="S2889" t="s">
        <v>8273</v>
      </c>
      <c r="T2889" t="s">
        <v>8274</v>
      </c>
    </row>
    <row r="2890" spans="1:20" ht="42.8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9">
        <f t="shared" si="226"/>
        <v>41930.207638888889</v>
      </c>
      <c r="L2890">
        <v>1412945440</v>
      </c>
      <c r="M2890" s="9">
        <f t="shared" si="227"/>
        <v>41922.535185185188</v>
      </c>
      <c r="N2890" s="13">
        <f t="shared" si="228"/>
        <v>8</v>
      </c>
      <c r="O2890" t="b">
        <v>0</v>
      </c>
      <c r="P2890">
        <v>0</v>
      </c>
      <c r="Q2890" s="8">
        <f t="shared" si="229"/>
        <v>0</v>
      </c>
      <c r="R2890" t="b">
        <v>0</v>
      </c>
      <c r="S2890" t="s">
        <v>8273</v>
      </c>
      <c r="T2890" t="s">
        <v>8274</v>
      </c>
    </row>
    <row r="2891" spans="1:20" ht="42.8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9">
        <f t="shared" si="226"/>
        <v>41880.863252314812</v>
      </c>
      <c r="L2891">
        <v>1406752985</v>
      </c>
      <c r="M2891" s="9">
        <f t="shared" si="227"/>
        <v>41850.863252314812</v>
      </c>
      <c r="N2891" s="13">
        <f t="shared" si="228"/>
        <v>30</v>
      </c>
      <c r="O2891" t="b">
        <v>0</v>
      </c>
      <c r="P2891">
        <v>14</v>
      </c>
      <c r="Q2891" s="8">
        <f t="shared" si="229"/>
        <v>81.569999999999993</v>
      </c>
      <c r="R2891" t="b">
        <v>0</v>
      </c>
      <c r="S2891" t="s">
        <v>8273</v>
      </c>
      <c r="T2891" t="s">
        <v>8274</v>
      </c>
    </row>
    <row r="2892" spans="1:20" ht="42.8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9">
        <f t="shared" si="226"/>
        <v>41860.125</v>
      </c>
      <c r="L2892">
        <v>1405100992</v>
      </c>
      <c r="M2892" s="9">
        <f t="shared" si="227"/>
        <v>41831.742962962962</v>
      </c>
      <c r="N2892" s="13">
        <f t="shared" si="228"/>
        <v>28</v>
      </c>
      <c r="O2892" t="b">
        <v>0</v>
      </c>
      <c r="P2892">
        <v>3</v>
      </c>
      <c r="Q2892" s="8">
        <f t="shared" si="229"/>
        <v>7</v>
      </c>
      <c r="R2892" t="b">
        <v>0</v>
      </c>
      <c r="S2892" t="s">
        <v>8273</v>
      </c>
      <c r="T2892" t="s">
        <v>8274</v>
      </c>
    </row>
    <row r="2893" spans="1:20" ht="42.8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9">
        <f t="shared" si="226"/>
        <v>42475.84175925926</v>
      </c>
      <c r="L2893">
        <v>1455570728</v>
      </c>
      <c r="M2893" s="9">
        <f t="shared" si="227"/>
        <v>42415.883425925931</v>
      </c>
      <c r="N2893" s="13">
        <f t="shared" si="228"/>
        <v>60</v>
      </c>
      <c r="O2893" t="b">
        <v>0</v>
      </c>
      <c r="P2893">
        <v>10</v>
      </c>
      <c r="Q2893" s="8">
        <f t="shared" si="229"/>
        <v>27.3</v>
      </c>
      <c r="R2893" t="b">
        <v>0</v>
      </c>
      <c r="S2893" t="s">
        <v>8273</v>
      </c>
      <c r="T2893" t="s">
        <v>8274</v>
      </c>
    </row>
    <row r="2894" spans="1:20" ht="42.8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9">
        <f t="shared" si="226"/>
        <v>41876.875</v>
      </c>
      <c r="L2894">
        <v>1408381704</v>
      </c>
      <c r="M2894" s="9">
        <f t="shared" si="227"/>
        <v>41869.714166666665</v>
      </c>
      <c r="N2894" s="13">
        <f t="shared" si="228"/>
        <v>7</v>
      </c>
      <c r="O2894" t="b">
        <v>0</v>
      </c>
      <c r="P2894">
        <v>17</v>
      </c>
      <c r="Q2894" s="8">
        <f t="shared" si="229"/>
        <v>29.41</v>
      </c>
      <c r="R2894" t="b">
        <v>0</v>
      </c>
      <c r="S2894" t="s">
        <v>8273</v>
      </c>
      <c r="T2894" t="s">
        <v>8274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9">
        <f t="shared" si="226"/>
        <v>42013.083333333328</v>
      </c>
      <c r="L2895">
        <v>1415644395</v>
      </c>
      <c r="M2895" s="9">
        <f t="shared" si="227"/>
        <v>41953.773090277777</v>
      </c>
      <c r="N2895" s="13">
        <f t="shared" si="228"/>
        <v>59</v>
      </c>
      <c r="O2895" t="b">
        <v>0</v>
      </c>
      <c r="P2895">
        <v>2</v>
      </c>
      <c r="Q2895" s="8">
        <f t="shared" si="229"/>
        <v>12.5</v>
      </c>
      <c r="R2895" t="b">
        <v>0</v>
      </c>
      <c r="S2895" t="s">
        <v>8273</v>
      </c>
      <c r="T2895" t="s">
        <v>8274</v>
      </c>
    </row>
    <row r="2896" spans="1:20" ht="28.55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9">
        <f t="shared" si="226"/>
        <v>42097.944618055553</v>
      </c>
      <c r="L2896">
        <v>1422920415</v>
      </c>
      <c r="M2896" s="9">
        <f t="shared" si="227"/>
        <v>42037.986284722225</v>
      </c>
      <c r="N2896" s="13">
        <f t="shared" si="228"/>
        <v>60</v>
      </c>
      <c r="O2896" t="b">
        <v>0</v>
      </c>
      <c r="P2896">
        <v>0</v>
      </c>
      <c r="Q2896" s="8">
        <f t="shared" si="229"/>
        <v>0</v>
      </c>
      <c r="R2896" t="b">
        <v>0</v>
      </c>
      <c r="S2896" t="s">
        <v>8273</v>
      </c>
      <c r="T2896" t="s">
        <v>8274</v>
      </c>
    </row>
    <row r="2897" spans="1:20" ht="42.8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9">
        <f t="shared" si="226"/>
        <v>41812.875</v>
      </c>
      <c r="L2897">
        <v>1403356792</v>
      </c>
      <c r="M2897" s="9">
        <f t="shared" si="227"/>
        <v>41811.555462962962</v>
      </c>
      <c r="N2897" s="13">
        <f t="shared" si="228"/>
        <v>1</v>
      </c>
      <c r="O2897" t="b">
        <v>0</v>
      </c>
      <c r="P2897">
        <v>4</v>
      </c>
      <c r="Q2897" s="8">
        <f t="shared" si="229"/>
        <v>5.75</v>
      </c>
      <c r="R2897" t="b">
        <v>0</v>
      </c>
      <c r="S2897" t="s">
        <v>8273</v>
      </c>
      <c r="T2897" t="s">
        <v>8274</v>
      </c>
    </row>
    <row r="2898" spans="1:20" ht="42.8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9">
        <f t="shared" si="226"/>
        <v>42716.25</v>
      </c>
      <c r="L2898">
        <v>1480283321</v>
      </c>
      <c r="M2898" s="9">
        <f t="shared" si="227"/>
        <v>42701.908807870372</v>
      </c>
      <c r="N2898" s="13">
        <f t="shared" si="228"/>
        <v>14</v>
      </c>
      <c r="O2898" t="b">
        <v>0</v>
      </c>
      <c r="P2898">
        <v>12</v>
      </c>
      <c r="Q2898" s="8">
        <f t="shared" si="229"/>
        <v>52.08</v>
      </c>
      <c r="R2898" t="b">
        <v>0</v>
      </c>
      <c r="S2898" t="s">
        <v>8273</v>
      </c>
      <c r="T2898" t="s">
        <v>8274</v>
      </c>
    </row>
    <row r="2899" spans="1:20" ht="42.8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9">
        <f t="shared" si="226"/>
        <v>42288.645196759258</v>
      </c>
      <c r="L2899">
        <v>1441985458</v>
      </c>
      <c r="M2899" s="9">
        <f t="shared" si="227"/>
        <v>42258.646504629629</v>
      </c>
      <c r="N2899" s="13">
        <f t="shared" si="228"/>
        <v>30</v>
      </c>
      <c r="O2899" t="b">
        <v>0</v>
      </c>
      <c r="P2899">
        <v>3</v>
      </c>
      <c r="Q2899" s="8">
        <f t="shared" si="229"/>
        <v>183.33</v>
      </c>
      <c r="R2899" t="b">
        <v>0</v>
      </c>
      <c r="S2899" t="s">
        <v>8273</v>
      </c>
      <c r="T2899" t="s">
        <v>8274</v>
      </c>
    </row>
    <row r="2900" spans="1:20" ht="42.8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9">
        <f t="shared" si="226"/>
        <v>42308.664965277778</v>
      </c>
      <c r="L2900">
        <v>1443715053</v>
      </c>
      <c r="M2900" s="9">
        <f t="shared" si="227"/>
        <v>42278.664965277778</v>
      </c>
      <c r="N2900" s="13">
        <f t="shared" si="228"/>
        <v>30</v>
      </c>
      <c r="O2900" t="b">
        <v>0</v>
      </c>
      <c r="P2900">
        <v>12</v>
      </c>
      <c r="Q2900" s="8">
        <f t="shared" si="229"/>
        <v>26.33</v>
      </c>
      <c r="R2900" t="b">
        <v>0</v>
      </c>
      <c r="S2900" t="s">
        <v>8273</v>
      </c>
      <c r="T2900" t="s">
        <v>8274</v>
      </c>
    </row>
    <row r="2901" spans="1:20" ht="42.8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9">
        <f t="shared" si="226"/>
        <v>42575.078217592592</v>
      </c>
      <c r="L2901">
        <v>1464141158</v>
      </c>
      <c r="M2901" s="9">
        <f t="shared" si="227"/>
        <v>42515.078217592592</v>
      </c>
      <c r="N2901" s="13">
        <f t="shared" si="228"/>
        <v>60</v>
      </c>
      <c r="O2901" t="b">
        <v>0</v>
      </c>
      <c r="P2901">
        <v>0</v>
      </c>
      <c r="Q2901" s="8">
        <f t="shared" si="229"/>
        <v>0</v>
      </c>
      <c r="R2901" t="b">
        <v>0</v>
      </c>
      <c r="S2901" t="s">
        <v>8273</v>
      </c>
      <c r="T2901" t="s">
        <v>8274</v>
      </c>
    </row>
    <row r="2902" spans="1:20" ht="57.1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9">
        <f t="shared" si="226"/>
        <v>41860.234166666669</v>
      </c>
      <c r="L2902">
        <v>1404970632</v>
      </c>
      <c r="M2902" s="9">
        <f t="shared" si="227"/>
        <v>41830.234166666669</v>
      </c>
      <c r="N2902" s="13">
        <f t="shared" si="228"/>
        <v>30</v>
      </c>
      <c r="O2902" t="b">
        <v>0</v>
      </c>
      <c r="P2902">
        <v>7</v>
      </c>
      <c r="Q2902" s="8">
        <f t="shared" si="229"/>
        <v>486.43</v>
      </c>
      <c r="R2902" t="b">
        <v>0</v>
      </c>
      <c r="S2902" t="s">
        <v>8273</v>
      </c>
      <c r="T2902" t="s">
        <v>8274</v>
      </c>
    </row>
    <row r="2903" spans="1:20" ht="42.8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9">
        <f t="shared" si="226"/>
        <v>42042.904386574075</v>
      </c>
      <c r="L2903">
        <v>1418161339</v>
      </c>
      <c r="M2903" s="9">
        <f t="shared" si="227"/>
        <v>41982.904386574075</v>
      </c>
      <c r="N2903" s="13">
        <f t="shared" si="228"/>
        <v>60</v>
      </c>
      <c r="O2903" t="b">
        <v>0</v>
      </c>
      <c r="P2903">
        <v>2</v>
      </c>
      <c r="Q2903" s="8">
        <f t="shared" si="229"/>
        <v>3</v>
      </c>
      <c r="R2903" t="b">
        <v>0</v>
      </c>
      <c r="S2903" t="s">
        <v>8273</v>
      </c>
      <c r="T2903" t="s">
        <v>8274</v>
      </c>
    </row>
    <row r="2904" spans="1:20" ht="42.8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9">
        <f t="shared" si="226"/>
        <v>42240.439768518518</v>
      </c>
      <c r="L2904">
        <v>1437820396</v>
      </c>
      <c r="M2904" s="9">
        <f t="shared" si="227"/>
        <v>42210.439768518518</v>
      </c>
      <c r="N2904" s="13">
        <f t="shared" si="228"/>
        <v>30</v>
      </c>
      <c r="O2904" t="b">
        <v>0</v>
      </c>
      <c r="P2904">
        <v>1</v>
      </c>
      <c r="Q2904" s="8">
        <f t="shared" si="229"/>
        <v>25</v>
      </c>
      <c r="R2904" t="b">
        <v>0</v>
      </c>
      <c r="S2904" t="s">
        <v>8273</v>
      </c>
      <c r="T2904" t="s">
        <v>8274</v>
      </c>
    </row>
    <row r="2905" spans="1:20" ht="42.8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9">
        <f t="shared" si="226"/>
        <v>42256.166874999995</v>
      </c>
      <c r="L2905">
        <v>1436587218</v>
      </c>
      <c r="M2905" s="9">
        <f t="shared" si="227"/>
        <v>42196.166874999995</v>
      </c>
      <c r="N2905" s="13">
        <f t="shared" si="228"/>
        <v>60</v>
      </c>
      <c r="O2905" t="b">
        <v>0</v>
      </c>
      <c r="P2905">
        <v>4</v>
      </c>
      <c r="Q2905" s="8">
        <f t="shared" si="229"/>
        <v>9.75</v>
      </c>
      <c r="R2905" t="b">
        <v>0</v>
      </c>
      <c r="S2905" t="s">
        <v>8273</v>
      </c>
      <c r="T2905" t="s">
        <v>8274</v>
      </c>
    </row>
    <row r="2906" spans="1:20" ht="42.8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9">
        <f t="shared" si="226"/>
        <v>41952.5</v>
      </c>
      <c r="L2906">
        <v>1414538031</v>
      </c>
      <c r="M2906" s="9">
        <f t="shared" si="227"/>
        <v>41940.967951388891</v>
      </c>
      <c r="N2906" s="13">
        <f t="shared" si="228"/>
        <v>12</v>
      </c>
      <c r="O2906" t="b">
        <v>0</v>
      </c>
      <c r="P2906">
        <v>4</v>
      </c>
      <c r="Q2906" s="8">
        <f t="shared" si="229"/>
        <v>18.75</v>
      </c>
      <c r="R2906" t="b">
        <v>0</v>
      </c>
      <c r="S2906" t="s">
        <v>8273</v>
      </c>
      <c r="T2906" t="s">
        <v>8274</v>
      </c>
    </row>
    <row r="2907" spans="1:20" ht="42.8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9">
        <f t="shared" si="226"/>
        <v>42620.056863425925</v>
      </c>
      <c r="L2907">
        <v>1472001713</v>
      </c>
      <c r="M2907" s="9">
        <f t="shared" si="227"/>
        <v>42606.056863425925</v>
      </c>
      <c r="N2907" s="13">
        <f t="shared" si="228"/>
        <v>14</v>
      </c>
      <c r="O2907" t="b">
        <v>0</v>
      </c>
      <c r="P2907">
        <v>17</v>
      </c>
      <c r="Q2907" s="8">
        <f t="shared" si="229"/>
        <v>36.590000000000003</v>
      </c>
      <c r="R2907" t="b">
        <v>0</v>
      </c>
      <c r="S2907" t="s">
        <v>8273</v>
      </c>
      <c r="T2907" t="s">
        <v>8274</v>
      </c>
    </row>
    <row r="2908" spans="1:20" ht="57.1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9">
        <f t="shared" si="226"/>
        <v>42217.041666666672</v>
      </c>
      <c r="L2908">
        <v>1436888066</v>
      </c>
      <c r="M2908" s="9">
        <f t="shared" si="227"/>
        <v>42199.648912037039</v>
      </c>
      <c r="N2908" s="13">
        <f t="shared" si="228"/>
        <v>17</v>
      </c>
      <c r="O2908" t="b">
        <v>0</v>
      </c>
      <c r="P2908">
        <v>7</v>
      </c>
      <c r="Q2908" s="8">
        <f t="shared" si="229"/>
        <v>80.709999999999994</v>
      </c>
      <c r="R2908" t="b">
        <v>0</v>
      </c>
      <c r="S2908" t="s">
        <v>8273</v>
      </c>
      <c r="T2908" t="s">
        <v>8274</v>
      </c>
    </row>
    <row r="2909" spans="1:20" ht="42.8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9">
        <f t="shared" si="226"/>
        <v>42504.877743055549</v>
      </c>
      <c r="L2909">
        <v>1458075837</v>
      </c>
      <c r="M2909" s="9">
        <f t="shared" si="227"/>
        <v>42444.877743055549</v>
      </c>
      <c r="N2909" s="13">
        <f t="shared" si="228"/>
        <v>60</v>
      </c>
      <c r="O2909" t="b">
        <v>0</v>
      </c>
      <c r="P2909">
        <v>2</v>
      </c>
      <c r="Q2909" s="8">
        <f t="shared" si="229"/>
        <v>1</v>
      </c>
      <c r="R2909" t="b">
        <v>0</v>
      </c>
      <c r="S2909" t="s">
        <v>8273</v>
      </c>
      <c r="T2909" t="s">
        <v>8274</v>
      </c>
    </row>
    <row r="2910" spans="1:20" ht="57.1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9">
        <f t="shared" si="226"/>
        <v>42529.731701388882</v>
      </c>
      <c r="L2910">
        <v>1462815219</v>
      </c>
      <c r="M2910" s="9">
        <f t="shared" si="227"/>
        <v>42499.731701388882</v>
      </c>
      <c r="N2910" s="13">
        <f t="shared" si="228"/>
        <v>30</v>
      </c>
      <c r="O2910" t="b">
        <v>0</v>
      </c>
      <c r="P2910">
        <v>5</v>
      </c>
      <c r="Q2910" s="8">
        <f t="shared" si="229"/>
        <v>52.8</v>
      </c>
      <c r="R2910" t="b">
        <v>0</v>
      </c>
      <c r="S2910" t="s">
        <v>8273</v>
      </c>
      <c r="T2910" t="s">
        <v>8274</v>
      </c>
    </row>
    <row r="2911" spans="1:20" ht="57.1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9">
        <f t="shared" si="226"/>
        <v>41968.823611111111</v>
      </c>
      <c r="L2911">
        <v>1413527001</v>
      </c>
      <c r="M2911" s="9">
        <f t="shared" si="227"/>
        <v>41929.266215277778</v>
      </c>
      <c r="N2911" s="13">
        <f t="shared" si="228"/>
        <v>40</v>
      </c>
      <c r="O2911" t="b">
        <v>0</v>
      </c>
      <c r="P2911">
        <v>1</v>
      </c>
      <c r="Q2911" s="8">
        <f t="shared" si="229"/>
        <v>20</v>
      </c>
      <c r="R2911" t="b">
        <v>0</v>
      </c>
      <c r="S2911" t="s">
        <v>8273</v>
      </c>
      <c r="T2911" t="s">
        <v>8274</v>
      </c>
    </row>
    <row r="2912" spans="1:20" ht="42.8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9">
        <f t="shared" si="226"/>
        <v>42167.841284722221</v>
      </c>
      <c r="L2912">
        <v>1428955887</v>
      </c>
      <c r="M2912" s="9">
        <f t="shared" si="227"/>
        <v>42107.841284722221</v>
      </c>
      <c r="N2912" s="13">
        <f t="shared" si="228"/>
        <v>60</v>
      </c>
      <c r="O2912" t="b">
        <v>0</v>
      </c>
      <c r="P2912">
        <v>1</v>
      </c>
      <c r="Q2912" s="8">
        <f t="shared" si="229"/>
        <v>1</v>
      </c>
      <c r="R2912" t="b">
        <v>0</v>
      </c>
      <c r="S2912" t="s">
        <v>8273</v>
      </c>
      <c r="T2912" t="s">
        <v>8274</v>
      </c>
    </row>
    <row r="2913" spans="1:20" ht="57.1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9">
        <f t="shared" si="226"/>
        <v>42182.768819444449</v>
      </c>
      <c r="L2913">
        <v>1431973626</v>
      </c>
      <c r="M2913" s="9">
        <f t="shared" si="227"/>
        <v>42142.768819444449</v>
      </c>
      <c r="N2913" s="13">
        <f t="shared" si="228"/>
        <v>40</v>
      </c>
      <c r="O2913" t="b">
        <v>0</v>
      </c>
      <c r="P2913">
        <v>14</v>
      </c>
      <c r="Q2913" s="8">
        <f t="shared" si="229"/>
        <v>46.93</v>
      </c>
      <c r="R2913" t="b">
        <v>0</v>
      </c>
      <c r="S2913" t="s">
        <v>8273</v>
      </c>
      <c r="T2913" t="s">
        <v>8274</v>
      </c>
    </row>
    <row r="2914" spans="1:20" ht="42.8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9">
        <f t="shared" si="226"/>
        <v>42384.131643518514</v>
      </c>
      <c r="L2914">
        <v>1450235374</v>
      </c>
      <c r="M2914" s="9">
        <f t="shared" si="227"/>
        <v>42354.131643518514</v>
      </c>
      <c r="N2914" s="13">
        <f t="shared" si="228"/>
        <v>30</v>
      </c>
      <c r="O2914" t="b">
        <v>0</v>
      </c>
      <c r="P2914">
        <v>26</v>
      </c>
      <c r="Q2914" s="8">
        <f t="shared" si="229"/>
        <v>78.08</v>
      </c>
      <c r="R2914" t="b">
        <v>0</v>
      </c>
      <c r="S2914" t="s">
        <v>8273</v>
      </c>
      <c r="T2914" t="s">
        <v>8274</v>
      </c>
    </row>
    <row r="2915" spans="1:20" ht="42.8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9">
        <f t="shared" si="226"/>
        <v>41888.922905092593</v>
      </c>
      <c r="L2915">
        <v>1404857339</v>
      </c>
      <c r="M2915" s="9">
        <f t="shared" si="227"/>
        <v>41828.922905092593</v>
      </c>
      <c r="N2915" s="13">
        <f t="shared" si="228"/>
        <v>60</v>
      </c>
      <c r="O2915" t="b">
        <v>0</v>
      </c>
      <c r="P2915">
        <v>2</v>
      </c>
      <c r="Q2915" s="8">
        <f t="shared" si="229"/>
        <v>1</v>
      </c>
      <c r="R2915" t="b">
        <v>0</v>
      </c>
      <c r="S2915" t="s">
        <v>8273</v>
      </c>
      <c r="T2915" t="s">
        <v>8274</v>
      </c>
    </row>
    <row r="2916" spans="1:20" ht="28.55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9">
        <f t="shared" si="226"/>
        <v>42077.865671296298</v>
      </c>
      <c r="L2916">
        <v>1421185594</v>
      </c>
      <c r="M2916" s="9">
        <f t="shared" si="227"/>
        <v>42017.907337962963</v>
      </c>
      <c r="N2916" s="13">
        <f t="shared" si="228"/>
        <v>60</v>
      </c>
      <c r="O2916" t="b">
        <v>0</v>
      </c>
      <c r="P2916">
        <v>1</v>
      </c>
      <c r="Q2916" s="8">
        <f t="shared" si="229"/>
        <v>1</v>
      </c>
      <c r="R2916" t="b">
        <v>0</v>
      </c>
      <c r="S2916" t="s">
        <v>8273</v>
      </c>
      <c r="T2916" t="s">
        <v>8274</v>
      </c>
    </row>
    <row r="2917" spans="1:20" ht="42.8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9">
        <f t="shared" si="226"/>
        <v>42445.356365740736</v>
      </c>
      <c r="L2917">
        <v>1455528790</v>
      </c>
      <c r="M2917" s="9">
        <f t="shared" si="227"/>
        <v>42415.398032407407</v>
      </c>
      <c r="N2917" s="13">
        <f t="shared" si="228"/>
        <v>30</v>
      </c>
      <c r="O2917" t="b">
        <v>0</v>
      </c>
      <c r="P2917">
        <v>3</v>
      </c>
      <c r="Q2917" s="8">
        <f t="shared" si="229"/>
        <v>203.67</v>
      </c>
      <c r="R2917" t="b">
        <v>0</v>
      </c>
      <c r="S2917" t="s">
        <v>8273</v>
      </c>
      <c r="T2917" t="s">
        <v>8274</v>
      </c>
    </row>
    <row r="2918" spans="1:20" ht="42.8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9">
        <f t="shared" si="226"/>
        <v>41778.476724537039</v>
      </c>
      <c r="L2918">
        <v>1398511589</v>
      </c>
      <c r="M2918" s="9">
        <f t="shared" si="227"/>
        <v>41755.476724537039</v>
      </c>
      <c r="N2918" s="13">
        <f t="shared" si="228"/>
        <v>23</v>
      </c>
      <c r="O2918" t="b">
        <v>0</v>
      </c>
      <c r="P2918">
        <v>7</v>
      </c>
      <c r="Q2918" s="8">
        <f t="shared" si="229"/>
        <v>20.71</v>
      </c>
      <c r="R2918" t="b">
        <v>0</v>
      </c>
      <c r="S2918" t="s">
        <v>8273</v>
      </c>
      <c r="T2918" t="s">
        <v>8274</v>
      </c>
    </row>
    <row r="2919" spans="1:20" ht="42.8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9">
        <f t="shared" si="226"/>
        <v>42263.234340277777</v>
      </c>
      <c r="L2919">
        <v>1440826647</v>
      </c>
      <c r="M2919" s="9">
        <f t="shared" si="227"/>
        <v>42245.234340277777</v>
      </c>
      <c r="N2919" s="13">
        <f t="shared" si="228"/>
        <v>18</v>
      </c>
      <c r="O2919" t="b">
        <v>0</v>
      </c>
      <c r="P2919">
        <v>9</v>
      </c>
      <c r="Q2919" s="8">
        <f t="shared" si="229"/>
        <v>48.56</v>
      </c>
      <c r="R2919" t="b">
        <v>0</v>
      </c>
      <c r="S2919" t="s">
        <v>8273</v>
      </c>
      <c r="T2919" t="s">
        <v>8274</v>
      </c>
    </row>
    <row r="2920" spans="1:20" ht="42.8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9">
        <f t="shared" si="226"/>
        <v>42306.629710648151</v>
      </c>
      <c r="L2920">
        <v>1443712007</v>
      </c>
      <c r="M2920" s="9">
        <f t="shared" si="227"/>
        <v>42278.629710648151</v>
      </c>
      <c r="N2920" s="13">
        <f t="shared" si="228"/>
        <v>28</v>
      </c>
      <c r="O2920" t="b">
        <v>0</v>
      </c>
      <c r="P2920">
        <v>20</v>
      </c>
      <c r="Q2920" s="8">
        <f t="shared" si="229"/>
        <v>68.099999999999994</v>
      </c>
      <c r="R2920" t="b">
        <v>0</v>
      </c>
      <c r="S2920" t="s">
        <v>8273</v>
      </c>
      <c r="T2920" t="s">
        <v>8274</v>
      </c>
    </row>
    <row r="2921" spans="1:20" ht="42.8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9">
        <f t="shared" si="226"/>
        <v>41856.61954861111</v>
      </c>
      <c r="L2921">
        <v>1404658329</v>
      </c>
      <c r="M2921" s="9">
        <f t="shared" si="227"/>
        <v>41826.61954861111</v>
      </c>
      <c r="N2921" s="13">
        <f t="shared" si="228"/>
        <v>30</v>
      </c>
      <c r="O2921" t="b">
        <v>0</v>
      </c>
      <c r="P2921">
        <v>6</v>
      </c>
      <c r="Q2921" s="8">
        <f t="shared" si="229"/>
        <v>8.5</v>
      </c>
      <c r="R2921" t="b">
        <v>0</v>
      </c>
      <c r="S2921" t="s">
        <v>8273</v>
      </c>
      <c r="T2921" t="s">
        <v>8274</v>
      </c>
    </row>
    <row r="2922" spans="1:20" ht="42.8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9">
        <f t="shared" si="226"/>
        <v>42088.750810185185</v>
      </c>
      <c r="L2922">
        <v>1424718070</v>
      </c>
      <c r="M2922" s="9">
        <f t="shared" si="227"/>
        <v>42058.792476851857</v>
      </c>
      <c r="N2922" s="13">
        <f t="shared" si="228"/>
        <v>30</v>
      </c>
      <c r="O2922" t="b">
        <v>0</v>
      </c>
      <c r="P2922">
        <v>13</v>
      </c>
      <c r="Q2922" s="8">
        <f t="shared" si="229"/>
        <v>51.62</v>
      </c>
      <c r="R2922" t="b">
        <v>0</v>
      </c>
      <c r="S2922" t="s">
        <v>8273</v>
      </c>
      <c r="T2922" t="s">
        <v>8274</v>
      </c>
    </row>
    <row r="2923" spans="1:20" ht="28.5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9">
        <f t="shared" si="226"/>
        <v>41907.886620370373</v>
      </c>
      <c r="L2923">
        <v>1409087804</v>
      </c>
      <c r="M2923" s="9">
        <f t="shared" si="227"/>
        <v>41877.886620370373</v>
      </c>
      <c r="N2923" s="13">
        <f t="shared" si="228"/>
        <v>30</v>
      </c>
      <c r="O2923" t="b">
        <v>0</v>
      </c>
      <c r="P2923">
        <v>3</v>
      </c>
      <c r="Q2923" s="8">
        <f t="shared" si="229"/>
        <v>43</v>
      </c>
      <c r="R2923" t="b">
        <v>1</v>
      </c>
      <c r="S2923" t="s">
        <v>8273</v>
      </c>
      <c r="T2923" t="s">
        <v>8315</v>
      </c>
    </row>
    <row r="2924" spans="1:20" ht="42.8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9">
        <f t="shared" si="226"/>
        <v>42142.874155092592</v>
      </c>
      <c r="L2924">
        <v>1428094727</v>
      </c>
      <c r="M2924" s="9">
        <f t="shared" si="227"/>
        <v>42097.874155092592</v>
      </c>
      <c r="N2924" s="13">
        <f t="shared" si="228"/>
        <v>45</v>
      </c>
      <c r="O2924" t="b">
        <v>0</v>
      </c>
      <c r="P2924">
        <v>6</v>
      </c>
      <c r="Q2924" s="8">
        <f t="shared" si="229"/>
        <v>83.33</v>
      </c>
      <c r="R2924" t="b">
        <v>1</v>
      </c>
      <c r="S2924" t="s">
        <v>8273</v>
      </c>
      <c r="T2924" t="s">
        <v>8315</v>
      </c>
    </row>
    <row r="2925" spans="1:20" ht="42.8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9">
        <f t="shared" si="226"/>
        <v>42028.125</v>
      </c>
      <c r="L2925">
        <v>1420774779</v>
      </c>
      <c r="M2925" s="9">
        <f t="shared" si="227"/>
        <v>42013.15253472222</v>
      </c>
      <c r="N2925" s="13">
        <f t="shared" si="228"/>
        <v>15</v>
      </c>
      <c r="O2925" t="b">
        <v>0</v>
      </c>
      <c r="P2925">
        <v>10</v>
      </c>
      <c r="Q2925" s="8">
        <f t="shared" si="229"/>
        <v>30</v>
      </c>
      <c r="R2925" t="b">
        <v>1</v>
      </c>
      <c r="S2925" t="s">
        <v>8273</v>
      </c>
      <c r="T2925" t="s">
        <v>8315</v>
      </c>
    </row>
    <row r="2926" spans="1:20" ht="42.8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9">
        <f t="shared" si="226"/>
        <v>42133.165972222225</v>
      </c>
      <c r="L2926">
        <v>1428585710</v>
      </c>
      <c r="M2926" s="9">
        <f t="shared" si="227"/>
        <v>42103.556828703702</v>
      </c>
      <c r="N2926" s="13">
        <f t="shared" si="228"/>
        <v>30</v>
      </c>
      <c r="O2926" t="b">
        <v>0</v>
      </c>
      <c r="P2926">
        <v>147</v>
      </c>
      <c r="Q2926" s="8">
        <f t="shared" si="229"/>
        <v>175.51</v>
      </c>
      <c r="R2926" t="b">
        <v>1</v>
      </c>
      <c r="S2926" t="s">
        <v>8273</v>
      </c>
      <c r="T2926" t="s">
        <v>8315</v>
      </c>
    </row>
    <row r="2927" spans="1:20" ht="42.8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9">
        <f t="shared" si="226"/>
        <v>41893.584120370368</v>
      </c>
      <c r="L2927">
        <v>1407852068</v>
      </c>
      <c r="M2927" s="9">
        <f t="shared" si="227"/>
        <v>41863.584120370368</v>
      </c>
      <c r="N2927" s="13">
        <f t="shared" si="228"/>
        <v>30</v>
      </c>
      <c r="O2927" t="b">
        <v>0</v>
      </c>
      <c r="P2927">
        <v>199</v>
      </c>
      <c r="Q2927" s="8">
        <f t="shared" si="229"/>
        <v>231.66</v>
      </c>
      <c r="R2927" t="b">
        <v>1</v>
      </c>
      <c r="S2927" t="s">
        <v>8273</v>
      </c>
      <c r="T2927" t="s">
        <v>8315</v>
      </c>
    </row>
    <row r="2928" spans="1:20" ht="42.8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9">
        <f t="shared" si="226"/>
        <v>42058.765960648147</v>
      </c>
      <c r="L2928">
        <v>1423506179</v>
      </c>
      <c r="M2928" s="9">
        <f t="shared" si="227"/>
        <v>42044.765960648147</v>
      </c>
      <c r="N2928" s="13">
        <f t="shared" si="228"/>
        <v>14</v>
      </c>
      <c r="O2928" t="b">
        <v>0</v>
      </c>
      <c r="P2928">
        <v>50</v>
      </c>
      <c r="Q2928" s="8">
        <f t="shared" si="229"/>
        <v>75</v>
      </c>
      <c r="R2928" t="b">
        <v>1</v>
      </c>
      <c r="S2928" t="s">
        <v>8273</v>
      </c>
      <c r="T2928" t="s">
        <v>8315</v>
      </c>
    </row>
    <row r="2929" spans="1:20" ht="42.8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9">
        <f t="shared" si="226"/>
        <v>41835.208333333336</v>
      </c>
      <c r="L2929">
        <v>1402934629</v>
      </c>
      <c r="M2929" s="9">
        <f t="shared" si="227"/>
        <v>41806.669317129628</v>
      </c>
      <c r="N2929" s="13">
        <f t="shared" si="228"/>
        <v>29</v>
      </c>
      <c r="O2929" t="b">
        <v>0</v>
      </c>
      <c r="P2929">
        <v>21</v>
      </c>
      <c r="Q2929" s="8">
        <f t="shared" si="229"/>
        <v>112.14</v>
      </c>
      <c r="R2929" t="b">
        <v>1</v>
      </c>
      <c r="S2929" t="s">
        <v>8273</v>
      </c>
      <c r="T2929" t="s">
        <v>8315</v>
      </c>
    </row>
    <row r="2930" spans="1:20" ht="28.55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9">
        <f t="shared" si="226"/>
        <v>42433.998217592598</v>
      </c>
      <c r="L2930">
        <v>1454543846</v>
      </c>
      <c r="M2930" s="9">
        <f t="shared" si="227"/>
        <v>42403.998217592598</v>
      </c>
      <c r="N2930" s="13">
        <f t="shared" si="228"/>
        <v>30</v>
      </c>
      <c r="O2930" t="b">
        <v>0</v>
      </c>
      <c r="P2930">
        <v>24</v>
      </c>
      <c r="Q2930" s="8">
        <f t="shared" si="229"/>
        <v>41.67</v>
      </c>
      <c r="R2930" t="b">
        <v>1</v>
      </c>
      <c r="S2930" t="s">
        <v>8273</v>
      </c>
      <c r="T2930" t="s">
        <v>8315</v>
      </c>
    </row>
    <row r="2931" spans="1:20" ht="42.8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9">
        <f t="shared" si="226"/>
        <v>41784.564328703702</v>
      </c>
      <c r="L2931">
        <v>1398432758</v>
      </c>
      <c r="M2931" s="9">
        <f t="shared" si="227"/>
        <v>41754.564328703702</v>
      </c>
      <c r="N2931" s="13">
        <f t="shared" si="228"/>
        <v>30</v>
      </c>
      <c r="O2931" t="b">
        <v>0</v>
      </c>
      <c r="P2931">
        <v>32</v>
      </c>
      <c r="Q2931" s="8">
        <f t="shared" si="229"/>
        <v>255.17</v>
      </c>
      <c r="R2931" t="b">
        <v>1</v>
      </c>
      <c r="S2931" t="s">
        <v>8273</v>
      </c>
      <c r="T2931" t="s">
        <v>8315</v>
      </c>
    </row>
    <row r="2932" spans="1:20" ht="42.8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9">
        <f t="shared" si="226"/>
        <v>42131.584074074075</v>
      </c>
      <c r="L2932">
        <v>1428415264</v>
      </c>
      <c r="M2932" s="9">
        <f t="shared" si="227"/>
        <v>42101.584074074075</v>
      </c>
      <c r="N2932" s="13">
        <f t="shared" si="228"/>
        <v>30</v>
      </c>
      <c r="O2932" t="b">
        <v>0</v>
      </c>
      <c r="P2932">
        <v>62</v>
      </c>
      <c r="Q2932" s="8">
        <f t="shared" si="229"/>
        <v>162.77000000000001</v>
      </c>
      <c r="R2932" t="b">
        <v>1</v>
      </c>
      <c r="S2932" t="s">
        <v>8273</v>
      </c>
      <c r="T2932" t="s">
        <v>8315</v>
      </c>
    </row>
    <row r="2933" spans="1:20" ht="42.8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9">
        <f t="shared" si="226"/>
        <v>41897.255555555559</v>
      </c>
      <c r="L2933">
        <v>1408604363</v>
      </c>
      <c r="M2933" s="9">
        <f t="shared" si="227"/>
        <v>41872.291238425925</v>
      </c>
      <c r="N2933" s="13">
        <f t="shared" si="228"/>
        <v>25</v>
      </c>
      <c r="O2933" t="b">
        <v>0</v>
      </c>
      <c r="P2933">
        <v>9</v>
      </c>
      <c r="Q2933" s="8">
        <f t="shared" si="229"/>
        <v>88.33</v>
      </c>
      <c r="R2933" t="b">
        <v>1</v>
      </c>
      <c r="S2933" t="s">
        <v>8273</v>
      </c>
      <c r="T2933" t="s">
        <v>8315</v>
      </c>
    </row>
    <row r="2934" spans="1:20" ht="42.8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9">
        <f t="shared" si="226"/>
        <v>42056.458333333328</v>
      </c>
      <c r="L2934">
        <v>1421812637</v>
      </c>
      <c r="M2934" s="9">
        <f t="shared" si="227"/>
        <v>42025.164780092593</v>
      </c>
      <c r="N2934" s="13">
        <f t="shared" si="228"/>
        <v>31</v>
      </c>
      <c r="O2934" t="b">
        <v>0</v>
      </c>
      <c r="P2934">
        <v>38</v>
      </c>
      <c r="Q2934" s="8">
        <f t="shared" si="229"/>
        <v>85.74</v>
      </c>
      <c r="R2934" t="b">
        <v>1</v>
      </c>
      <c r="S2934" t="s">
        <v>8273</v>
      </c>
      <c r="T2934" t="s">
        <v>8315</v>
      </c>
    </row>
    <row r="2935" spans="1:20" ht="42.8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9">
        <f t="shared" si="226"/>
        <v>42525.956631944442</v>
      </c>
      <c r="L2935">
        <v>1462489053</v>
      </c>
      <c r="M2935" s="9">
        <f t="shared" si="227"/>
        <v>42495.956631944442</v>
      </c>
      <c r="N2935" s="13">
        <f t="shared" si="228"/>
        <v>30</v>
      </c>
      <c r="O2935" t="b">
        <v>0</v>
      </c>
      <c r="P2935">
        <v>54</v>
      </c>
      <c r="Q2935" s="8">
        <f t="shared" si="229"/>
        <v>47.57</v>
      </c>
      <c r="R2935" t="b">
        <v>1</v>
      </c>
      <c r="S2935" t="s">
        <v>8273</v>
      </c>
      <c r="T2935" t="s">
        <v>8315</v>
      </c>
    </row>
    <row r="2936" spans="1:20" ht="42.8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9">
        <f t="shared" si="226"/>
        <v>41805.636157407411</v>
      </c>
      <c r="L2936">
        <v>1400253364</v>
      </c>
      <c r="M2936" s="9">
        <f t="shared" si="227"/>
        <v>41775.636157407411</v>
      </c>
      <c r="N2936" s="13">
        <f t="shared" si="228"/>
        <v>30</v>
      </c>
      <c r="O2936" t="b">
        <v>0</v>
      </c>
      <c r="P2936">
        <v>37</v>
      </c>
      <c r="Q2936" s="8">
        <f t="shared" si="229"/>
        <v>72.97</v>
      </c>
      <c r="R2936" t="b">
        <v>1</v>
      </c>
      <c r="S2936" t="s">
        <v>8273</v>
      </c>
      <c r="T2936" t="s">
        <v>8315</v>
      </c>
    </row>
    <row r="2937" spans="1:20" ht="42.8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9">
        <f t="shared" si="226"/>
        <v>42611.708333333328</v>
      </c>
      <c r="L2937">
        <v>1467468008</v>
      </c>
      <c r="M2937" s="9">
        <f t="shared" si="227"/>
        <v>42553.583425925928</v>
      </c>
      <c r="N2937" s="13">
        <f t="shared" si="228"/>
        <v>58</v>
      </c>
      <c r="O2937" t="b">
        <v>0</v>
      </c>
      <c r="P2937">
        <v>39</v>
      </c>
      <c r="Q2937" s="8">
        <f t="shared" si="229"/>
        <v>90.54</v>
      </c>
      <c r="R2937" t="b">
        <v>1</v>
      </c>
      <c r="S2937" t="s">
        <v>8273</v>
      </c>
      <c r="T2937" t="s">
        <v>8315</v>
      </c>
    </row>
    <row r="2938" spans="1:20" ht="42.8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9">
        <f t="shared" si="226"/>
        <v>41925.207638888889</v>
      </c>
      <c r="L2938">
        <v>1412091423</v>
      </c>
      <c r="M2938" s="9">
        <f t="shared" si="227"/>
        <v>41912.650729166664</v>
      </c>
      <c r="N2938" s="13">
        <f t="shared" si="228"/>
        <v>13</v>
      </c>
      <c r="O2938" t="b">
        <v>0</v>
      </c>
      <c r="P2938">
        <v>34</v>
      </c>
      <c r="Q2938" s="8">
        <f t="shared" si="229"/>
        <v>37.65</v>
      </c>
      <c r="R2938" t="b">
        <v>1</v>
      </c>
      <c r="S2938" t="s">
        <v>8273</v>
      </c>
      <c r="T2938" t="s">
        <v>8315</v>
      </c>
    </row>
    <row r="2939" spans="1:20" ht="28.55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9">
        <f t="shared" si="226"/>
        <v>41833.457326388889</v>
      </c>
      <c r="L2939">
        <v>1402657113</v>
      </c>
      <c r="M2939" s="9">
        <f t="shared" si="227"/>
        <v>41803.457326388889</v>
      </c>
      <c r="N2939" s="13">
        <f t="shared" si="228"/>
        <v>30</v>
      </c>
      <c r="O2939" t="b">
        <v>0</v>
      </c>
      <c r="P2939">
        <v>55</v>
      </c>
      <c r="Q2939" s="8">
        <f t="shared" si="229"/>
        <v>36.36</v>
      </c>
      <c r="R2939" t="b">
        <v>1</v>
      </c>
      <c r="S2939" t="s">
        <v>8273</v>
      </c>
      <c r="T2939" t="s">
        <v>8315</v>
      </c>
    </row>
    <row r="2940" spans="1:20" ht="42.8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9">
        <f t="shared" si="226"/>
        <v>42034.703865740739</v>
      </c>
      <c r="L2940">
        <v>1420044814</v>
      </c>
      <c r="M2940" s="9">
        <f t="shared" si="227"/>
        <v>42004.703865740739</v>
      </c>
      <c r="N2940" s="13">
        <f t="shared" si="228"/>
        <v>30</v>
      </c>
      <c r="O2940" t="b">
        <v>0</v>
      </c>
      <c r="P2940">
        <v>32</v>
      </c>
      <c r="Q2940" s="8">
        <f t="shared" si="229"/>
        <v>126.72</v>
      </c>
      <c r="R2940" t="b">
        <v>1</v>
      </c>
      <c r="S2940" t="s">
        <v>8273</v>
      </c>
      <c r="T2940" t="s">
        <v>8315</v>
      </c>
    </row>
    <row r="2941" spans="1:20" ht="42.8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9">
        <f t="shared" si="226"/>
        <v>41879.041666666664</v>
      </c>
      <c r="L2941">
        <v>1406316312</v>
      </c>
      <c r="M2941" s="9">
        <f t="shared" si="227"/>
        <v>41845.809166666666</v>
      </c>
      <c r="N2941" s="13">
        <f t="shared" si="228"/>
        <v>33</v>
      </c>
      <c r="O2941" t="b">
        <v>0</v>
      </c>
      <c r="P2941">
        <v>25</v>
      </c>
      <c r="Q2941" s="8">
        <f t="shared" si="229"/>
        <v>329.2</v>
      </c>
      <c r="R2941" t="b">
        <v>1</v>
      </c>
      <c r="S2941" t="s">
        <v>8273</v>
      </c>
      <c r="T2941" t="s">
        <v>8315</v>
      </c>
    </row>
    <row r="2942" spans="1:20" ht="42.8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9">
        <f t="shared" si="226"/>
        <v>42022.773356481484</v>
      </c>
      <c r="L2942">
        <v>1418150018</v>
      </c>
      <c r="M2942" s="9">
        <f t="shared" si="227"/>
        <v>41982.773356481484</v>
      </c>
      <c r="N2942" s="13">
        <f t="shared" si="228"/>
        <v>40</v>
      </c>
      <c r="O2942" t="b">
        <v>0</v>
      </c>
      <c r="P2942">
        <v>33</v>
      </c>
      <c r="Q2942" s="8">
        <f t="shared" si="229"/>
        <v>81.239999999999995</v>
      </c>
      <c r="R2942" t="b">
        <v>1</v>
      </c>
      <c r="S2942" t="s">
        <v>8273</v>
      </c>
      <c r="T2942" t="s">
        <v>8315</v>
      </c>
    </row>
    <row r="2943" spans="1:20" ht="42.8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9">
        <f t="shared" si="226"/>
        <v>42064.960127314815</v>
      </c>
      <c r="L2943">
        <v>1422658955</v>
      </c>
      <c r="M2943" s="9">
        <f t="shared" si="227"/>
        <v>42034.960127314815</v>
      </c>
      <c r="N2943" s="13">
        <f t="shared" si="228"/>
        <v>30</v>
      </c>
      <c r="O2943" t="b">
        <v>0</v>
      </c>
      <c r="P2943">
        <v>1</v>
      </c>
      <c r="Q2943" s="8">
        <f t="shared" si="229"/>
        <v>1</v>
      </c>
      <c r="R2943" t="b">
        <v>0</v>
      </c>
      <c r="S2943" t="s">
        <v>8273</v>
      </c>
      <c r="T2943" t="s">
        <v>8313</v>
      </c>
    </row>
    <row r="2944" spans="1:20" ht="42.8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9">
        <f t="shared" si="226"/>
        <v>42354.845833333333</v>
      </c>
      <c r="L2944">
        <v>1448565459</v>
      </c>
      <c r="M2944" s="9">
        <f t="shared" si="227"/>
        <v>42334.803923611107</v>
      </c>
      <c r="N2944" s="13">
        <f t="shared" si="228"/>
        <v>20</v>
      </c>
      <c r="O2944" t="b">
        <v>0</v>
      </c>
      <c r="P2944">
        <v>202</v>
      </c>
      <c r="Q2944" s="8">
        <f t="shared" si="229"/>
        <v>202.23</v>
      </c>
      <c r="R2944" t="b">
        <v>0</v>
      </c>
      <c r="S2944" t="s">
        <v>8273</v>
      </c>
      <c r="T2944" t="s">
        <v>8313</v>
      </c>
    </row>
    <row r="2945" spans="1:20" ht="42.8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9">
        <f t="shared" si="226"/>
        <v>42107.129398148143</v>
      </c>
      <c r="L2945">
        <v>1426302380</v>
      </c>
      <c r="M2945" s="9">
        <f t="shared" si="227"/>
        <v>42077.129398148143</v>
      </c>
      <c r="N2945" s="13">
        <f t="shared" si="228"/>
        <v>30</v>
      </c>
      <c r="O2945" t="b">
        <v>0</v>
      </c>
      <c r="P2945">
        <v>0</v>
      </c>
      <c r="Q2945" s="8">
        <f t="shared" si="229"/>
        <v>0</v>
      </c>
      <c r="R2945" t="b">
        <v>0</v>
      </c>
      <c r="S2945" t="s">
        <v>8273</v>
      </c>
      <c r="T2945" t="s">
        <v>8313</v>
      </c>
    </row>
    <row r="2946" spans="1:20" ht="42.8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>
        <f t="shared" ref="F2946:F3009" si="230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9">
        <f t="shared" si="226"/>
        <v>42162.9143287037</v>
      </c>
      <c r="L2946">
        <v>1431122198</v>
      </c>
      <c r="M2946" s="9">
        <f t="shared" si="227"/>
        <v>42132.9143287037</v>
      </c>
      <c r="N2946" s="13">
        <f t="shared" si="228"/>
        <v>30</v>
      </c>
      <c r="O2946" t="b">
        <v>0</v>
      </c>
      <c r="P2946">
        <v>1</v>
      </c>
      <c r="Q2946" s="8">
        <f t="shared" si="229"/>
        <v>100</v>
      </c>
      <c r="R2946" t="b">
        <v>0</v>
      </c>
      <c r="S2946" t="s">
        <v>8273</v>
      </c>
      <c r="T2946" t="s">
        <v>8313</v>
      </c>
    </row>
    <row r="2947" spans="1:20" ht="57.1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>
        <f t="shared" si="230"/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9">
        <f t="shared" ref="K2947:K3010" si="231">(((J2947/60)/60)/24)+DATE(1970,1,1)</f>
        <v>42148.139583333337</v>
      </c>
      <c r="L2947">
        <v>1429845660</v>
      </c>
      <c r="M2947" s="9">
        <f t="shared" ref="M2947:M3010" si="232">(((L2947/60)/60)/24)+DATE(1970,1,1)</f>
        <v>42118.139583333337</v>
      </c>
      <c r="N2947" s="13">
        <f t="shared" ref="N2947:N3010" si="233">ROUND(K2947-M2947,0)</f>
        <v>30</v>
      </c>
      <c r="O2947" t="b">
        <v>0</v>
      </c>
      <c r="P2947">
        <v>0</v>
      </c>
      <c r="Q2947" s="8">
        <f t="shared" ref="Q2947:Q3010" si="234">IFERROR(ROUND(E2947/P2947,2),0)</f>
        <v>0</v>
      </c>
      <c r="R2947" t="b">
        <v>0</v>
      </c>
      <c r="S2947" t="s">
        <v>8273</v>
      </c>
      <c r="T2947" t="s">
        <v>8313</v>
      </c>
    </row>
    <row r="2948" spans="1:20" ht="42.8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9">
        <f t="shared" si="231"/>
        <v>42597.531157407408</v>
      </c>
      <c r="L2948">
        <v>1468673092</v>
      </c>
      <c r="M2948" s="9">
        <f t="shared" si="232"/>
        <v>42567.531157407408</v>
      </c>
      <c r="N2948" s="13">
        <f t="shared" si="233"/>
        <v>30</v>
      </c>
      <c r="O2948" t="b">
        <v>0</v>
      </c>
      <c r="P2948">
        <v>2</v>
      </c>
      <c r="Q2948" s="8">
        <f t="shared" si="234"/>
        <v>1</v>
      </c>
      <c r="R2948" t="b">
        <v>0</v>
      </c>
      <c r="S2948" t="s">
        <v>8273</v>
      </c>
      <c r="T2948" t="s">
        <v>8313</v>
      </c>
    </row>
    <row r="2949" spans="1:20" ht="57.1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9">
        <f t="shared" si="231"/>
        <v>42698.715972222228</v>
      </c>
      <c r="L2949">
        <v>1475760567</v>
      </c>
      <c r="M2949" s="9">
        <f t="shared" si="232"/>
        <v>42649.562118055561</v>
      </c>
      <c r="N2949" s="13">
        <f t="shared" si="233"/>
        <v>49</v>
      </c>
      <c r="O2949" t="b">
        <v>0</v>
      </c>
      <c r="P2949">
        <v>13</v>
      </c>
      <c r="Q2949" s="8">
        <f t="shared" si="234"/>
        <v>82.46</v>
      </c>
      <c r="R2949" t="b">
        <v>0</v>
      </c>
      <c r="S2949" t="s">
        <v>8273</v>
      </c>
      <c r="T2949" t="s">
        <v>8313</v>
      </c>
    </row>
    <row r="2950" spans="1:20" ht="57.1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9">
        <f t="shared" si="231"/>
        <v>42157.649224537032</v>
      </c>
      <c r="L2950">
        <v>1428075293</v>
      </c>
      <c r="M2950" s="9">
        <f t="shared" si="232"/>
        <v>42097.649224537032</v>
      </c>
      <c r="N2950" s="13">
        <f t="shared" si="233"/>
        <v>60</v>
      </c>
      <c r="O2950" t="b">
        <v>0</v>
      </c>
      <c r="P2950">
        <v>9</v>
      </c>
      <c r="Q2950" s="8">
        <f t="shared" si="234"/>
        <v>2.67</v>
      </c>
      <c r="R2950" t="b">
        <v>0</v>
      </c>
      <c r="S2950" t="s">
        <v>8273</v>
      </c>
      <c r="T2950" t="s">
        <v>8313</v>
      </c>
    </row>
    <row r="2951" spans="1:20" ht="42.8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9">
        <f t="shared" si="231"/>
        <v>42327.864780092597</v>
      </c>
      <c r="L2951">
        <v>1445370317</v>
      </c>
      <c r="M2951" s="9">
        <f t="shared" si="232"/>
        <v>42297.823113425926</v>
      </c>
      <c r="N2951" s="13">
        <f t="shared" si="233"/>
        <v>30</v>
      </c>
      <c r="O2951" t="b">
        <v>0</v>
      </c>
      <c r="P2951">
        <v>2</v>
      </c>
      <c r="Q2951" s="8">
        <f t="shared" si="234"/>
        <v>12.5</v>
      </c>
      <c r="R2951" t="b">
        <v>0</v>
      </c>
      <c r="S2951" t="s">
        <v>8273</v>
      </c>
      <c r="T2951" t="s">
        <v>8313</v>
      </c>
    </row>
    <row r="2952" spans="1:20" ht="42.8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9">
        <f t="shared" si="231"/>
        <v>42392.36518518519</v>
      </c>
      <c r="L2952">
        <v>1450946752</v>
      </c>
      <c r="M2952" s="9">
        <f t="shared" si="232"/>
        <v>42362.36518518519</v>
      </c>
      <c r="N2952" s="13">
        <f t="shared" si="233"/>
        <v>30</v>
      </c>
      <c r="O2952" t="b">
        <v>0</v>
      </c>
      <c r="P2952">
        <v>0</v>
      </c>
      <c r="Q2952" s="8">
        <f t="shared" si="234"/>
        <v>0</v>
      </c>
      <c r="R2952" t="b">
        <v>0</v>
      </c>
      <c r="S2952" t="s">
        <v>8273</v>
      </c>
      <c r="T2952" t="s">
        <v>8313</v>
      </c>
    </row>
    <row r="2953" spans="1:20" ht="57.1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9">
        <f t="shared" si="231"/>
        <v>41917.802928240737</v>
      </c>
      <c r="L2953">
        <v>1408648573</v>
      </c>
      <c r="M2953" s="9">
        <f t="shared" si="232"/>
        <v>41872.802928240737</v>
      </c>
      <c r="N2953" s="13">
        <f t="shared" si="233"/>
        <v>45</v>
      </c>
      <c r="O2953" t="b">
        <v>0</v>
      </c>
      <c r="P2953">
        <v>58</v>
      </c>
      <c r="Q2953" s="8">
        <f t="shared" si="234"/>
        <v>18.899999999999999</v>
      </c>
      <c r="R2953" t="b">
        <v>0</v>
      </c>
      <c r="S2953" t="s">
        <v>8273</v>
      </c>
      <c r="T2953" t="s">
        <v>8313</v>
      </c>
    </row>
    <row r="2954" spans="1:20" ht="42.8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9">
        <f t="shared" si="231"/>
        <v>42660.166666666672</v>
      </c>
      <c r="L2954">
        <v>1473957239</v>
      </c>
      <c r="M2954" s="9">
        <f t="shared" si="232"/>
        <v>42628.690266203703</v>
      </c>
      <c r="N2954" s="13">
        <f t="shared" si="233"/>
        <v>31</v>
      </c>
      <c r="O2954" t="b">
        <v>0</v>
      </c>
      <c r="P2954">
        <v>8</v>
      </c>
      <c r="Q2954" s="8">
        <f t="shared" si="234"/>
        <v>200.63</v>
      </c>
      <c r="R2954" t="b">
        <v>0</v>
      </c>
      <c r="S2954" t="s">
        <v>8273</v>
      </c>
      <c r="T2954" t="s">
        <v>8313</v>
      </c>
    </row>
    <row r="2955" spans="1:20" ht="42.8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9">
        <f t="shared" si="231"/>
        <v>42285.791909722218</v>
      </c>
      <c r="L2955">
        <v>1441738821</v>
      </c>
      <c r="M2955" s="9">
        <f t="shared" si="232"/>
        <v>42255.791909722218</v>
      </c>
      <c r="N2955" s="13">
        <f t="shared" si="233"/>
        <v>30</v>
      </c>
      <c r="O2955" t="b">
        <v>0</v>
      </c>
      <c r="P2955">
        <v>3</v>
      </c>
      <c r="Q2955" s="8">
        <f t="shared" si="234"/>
        <v>201.67</v>
      </c>
      <c r="R2955" t="b">
        <v>0</v>
      </c>
      <c r="S2955" t="s">
        <v>8273</v>
      </c>
      <c r="T2955" t="s">
        <v>8313</v>
      </c>
    </row>
    <row r="2956" spans="1:20" ht="42.8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9">
        <f t="shared" si="231"/>
        <v>42810.541701388895</v>
      </c>
      <c r="L2956">
        <v>1487944803</v>
      </c>
      <c r="M2956" s="9">
        <f t="shared" si="232"/>
        <v>42790.583368055552</v>
      </c>
      <c r="N2956" s="13">
        <f t="shared" si="233"/>
        <v>20</v>
      </c>
      <c r="O2956" t="b">
        <v>0</v>
      </c>
      <c r="P2956">
        <v>0</v>
      </c>
      <c r="Q2956" s="8">
        <f t="shared" si="234"/>
        <v>0</v>
      </c>
      <c r="R2956" t="b">
        <v>0</v>
      </c>
      <c r="S2956" t="s">
        <v>8273</v>
      </c>
      <c r="T2956" t="s">
        <v>8313</v>
      </c>
    </row>
    <row r="2957" spans="1:20" ht="28.5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9">
        <f t="shared" si="231"/>
        <v>42171.741307870368</v>
      </c>
      <c r="L2957">
        <v>1431884849</v>
      </c>
      <c r="M2957" s="9">
        <f t="shared" si="232"/>
        <v>42141.741307870368</v>
      </c>
      <c r="N2957" s="13">
        <f t="shared" si="233"/>
        <v>30</v>
      </c>
      <c r="O2957" t="b">
        <v>0</v>
      </c>
      <c r="P2957">
        <v>11</v>
      </c>
      <c r="Q2957" s="8">
        <f t="shared" si="234"/>
        <v>65</v>
      </c>
      <c r="R2957" t="b">
        <v>0</v>
      </c>
      <c r="S2957" t="s">
        <v>8273</v>
      </c>
      <c r="T2957" t="s">
        <v>8313</v>
      </c>
    </row>
    <row r="2958" spans="1:20" ht="42.8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9">
        <f t="shared" si="231"/>
        <v>42494.958912037036</v>
      </c>
      <c r="L2958">
        <v>1459810850</v>
      </c>
      <c r="M2958" s="9">
        <f t="shared" si="232"/>
        <v>42464.958912037036</v>
      </c>
      <c r="N2958" s="13">
        <f t="shared" si="233"/>
        <v>30</v>
      </c>
      <c r="O2958" t="b">
        <v>0</v>
      </c>
      <c r="P2958">
        <v>20</v>
      </c>
      <c r="Q2958" s="8">
        <f t="shared" si="234"/>
        <v>66.099999999999994</v>
      </c>
      <c r="R2958" t="b">
        <v>0</v>
      </c>
      <c r="S2958" t="s">
        <v>8273</v>
      </c>
      <c r="T2958" t="s">
        <v>8313</v>
      </c>
    </row>
    <row r="2959" spans="1:20" ht="42.8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9">
        <f t="shared" si="231"/>
        <v>42090.969583333332</v>
      </c>
      <c r="L2959">
        <v>1422317772</v>
      </c>
      <c r="M2959" s="9">
        <f t="shared" si="232"/>
        <v>42031.011249999996</v>
      </c>
      <c r="N2959" s="13">
        <f t="shared" si="233"/>
        <v>60</v>
      </c>
      <c r="O2959" t="b">
        <v>0</v>
      </c>
      <c r="P2959">
        <v>3</v>
      </c>
      <c r="Q2959" s="8">
        <f t="shared" si="234"/>
        <v>93.33</v>
      </c>
      <c r="R2959" t="b">
        <v>0</v>
      </c>
      <c r="S2959" t="s">
        <v>8273</v>
      </c>
      <c r="T2959" t="s">
        <v>8313</v>
      </c>
    </row>
    <row r="2960" spans="1:20" ht="42.8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9">
        <f t="shared" si="231"/>
        <v>42498.73746527778</v>
      </c>
      <c r="L2960">
        <v>1457548917</v>
      </c>
      <c r="M2960" s="9">
        <f t="shared" si="232"/>
        <v>42438.779131944444</v>
      </c>
      <c r="N2960" s="13">
        <f t="shared" si="233"/>
        <v>60</v>
      </c>
      <c r="O2960" t="b">
        <v>0</v>
      </c>
      <c r="P2960">
        <v>0</v>
      </c>
      <c r="Q2960" s="8">
        <f t="shared" si="234"/>
        <v>0</v>
      </c>
      <c r="R2960" t="b">
        <v>0</v>
      </c>
      <c r="S2960" t="s">
        <v>8273</v>
      </c>
      <c r="T2960" t="s">
        <v>8313</v>
      </c>
    </row>
    <row r="2961" spans="1:20" ht="42.8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9">
        <f t="shared" si="231"/>
        <v>42528.008391203708</v>
      </c>
      <c r="L2961">
        <v>1462666325</v>
      </c>
      <c r="M2961" s="9">
        <f t="shared" si="232"/>
        <v>42498.008391203708</v>
      </c>
      <c r="N2961" s="13">
        <f t="shared" si="233"/>
        <v>30</v>
      </c>
      <c r="O2961" t="b">
        <v>0</v>
      </c>
      <c r="P2961">
        <v>0</v>
      </c>
      <c r="Q2961" s="8">
        <f t="shared" si="234"/>
        <v>0</v>
      </c>
      <c r="R2961" t="b">
        <v>0</v>
      </c>
      <c r="S2961" t="s">
        <v>8273</v>
      </c>
      <c r="T2961" t="s">
        <v>8313</v>
      </c>
    </row>
    <row r="2962" spans="1:20" ht="42.8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9">
        <f t="shared" si="231"/>
        <v>41893.757210648146</v>
      </c>
      <c r="L2962">
        <v>1407867023</v>
      </c>
      <c r="M2962" s="9">
        <f t="shared" si="232"/>
        <v>41863.757210648146</v>
      </c>
      <c r="N2962" s="13">
        <f t="shared" si="233"/>
        <v>30</v>
      </c>
      <c r="O2962" t="b">
        <v>0</v>
      </c>
      <c r="P2962">
        <v>0</v>
      </c>
      <c r="Q2962" s="8">
        <f t="shared" si="234"/>
        <v>0</v>
      </c>
      <c r="R2962" t="b">
        <v>0</v>
      </c>
      <c r="S2962" t="s">
        <v>8273</v>
      </c>
      <c r="T2962" t="s">
        <v>8313</v>
      </c>
    </row>
    <row r="2963" spans="1:20" ht="42.8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9">
        <f t="shared" si="231"/>
        <v>42089.166666666672</v>
      </c>
      <c r="L2963">
        <v>1424927159</v>
      </c>
      <c r="M2963" s="9">
        <f t="shared" si="232"/>
        <v>42061.212488425925</v>
      </c>
      <c r="N2963" s="13">
        <f t="shared" si="233"/>
        <v>28</v>
      </c>
      <c r="O2963" t="b">
        <v>0</v>
      </c>
      <c r="P2963">
        <v>108</v>
      </c>
      <c r="Q2963" s="8">
        <f t="shared" si="234"/>
        <v>50.75</v>
      </c>
      <c r="R2963" t="b">
        <v>1</v>
      </c>
      <c r="S2963" t="s">
        <v>8273</v>
      </c>
      <c r="T2963" t="s">
        <v>8274</v>
      </c>
    </row>
    <row r="2964" spans="1:20" ht="42.8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9">
        <f t="shared" si="231"/>
        <v>42064.290972222225</v>
      </c>
      <c r="L2964">
        <v>1422769906</v>
      </c>
      <c r="M2964" s="9">
        <f t="shared" si="232"/>
        <v>42036.24428240741</v>
      </c>
      <c r="N2964" s="13">
        <f t="shared" si="233"/>
        <v>28</v>
      </c>
      <c r="O2964" t="b">
        <v>0</v>
      </c>
      <c r="P2964">
        <v>20</v>
      </c>
      <c r="Q2964" s="8">
        <f t="shared" si="234"/>
        <v>60.9</v>
      </c>
      <c r="R2964" t="b">
        <v>1</v>
      </c>
      <c r="S2964" t="s">
        <v>8273</v>
      </c>
      <c r="T2964" t="s">
        <v>8274</v>
      </c>
    </row>
    <row r="2965" spans="1:20" ht="57.1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9">
        <f t="shared" si="231"/>
        <v>42187.470185185186</v>
      </c>
      <c r="L2965">
        <v>1433243824</v>
      </c>
      <c r="M2965" s="9">
        <f t="shared" si="232"/>
        <v>42157.470185185186</v>
      </c>
      <c r="N2965" s="13">
        <f t="shared" si="233"/>
        <v>30</v>
      </c>
      <c r="O2965" t="b">
        <v>0</v>
      </c>
      <c r="P2965">
        <v>98</v>
      </c>
      <c r="Q2965" s="8">
        <f t="shared" si="234"/>
        <v>109.03</v>
      </c>
      <c r="R2965" t="b">
        <v>1</v>
      </c>
      <c r="S2965" t="s">
        <v>8273</v>
      </c>
      <c r="T2965" t="s">
        <v>8274</v>
      </c>
    </row>
    <row r="2966" spans="1:20" ht="42.8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9">
        <f t="shared" si="231"/>
        <v>41857.897222222222</v>
      </c>
      <c r="L2966">
        <v>1404769819</v>
      </c>
      <c r="M2966" s="9">
        <f t="shared" si="232"/>
        <v>41827.909942129627</v>
      </c>
      <c r="N2966" s="13">
        <f t="shared" si="233"/>
        <v>30</v>
      </c>
      <c r="O2966" t="b">
        <v>0</v>
      </c>
      <c r="P2966">
        <v>196</v>
      </c>
      <c r="Q2966" s="8">
        <f t="shared" si="234"/>
        <v>25.69</v>
      </c>
      <c r="R2966" t="b">
        <v>1</v>
      </c>
      <c r="S2966" t="s">
        <v>8273</v>
      </c>
      <c r="T2966" t="s">
        <v>8274</v>
      </c>
    </row>
    <row r="2967" spans="1:20" ht="57.1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9">
        <f t="shared" si="231"/>
        <v>42192.729548611111</v>
      </c>
      <c r="L2967">
        <v>1433698233</v>
      </c>
      <c r="M2967" s="9">
        <f t="shared" si="232"/>
        <v>42162.729548611111</v>
      </c>
      <c r="N2967" s="13">
        <f t="shared" si="233"/>
        <v>30</v>
      </c>
      <c r="O2967" t="b">
        <v>0</v>
      </c>
      <c r="P2967">
        <v>39</v>
      </c>
      <c r="Q2967" s="8">
        <f t="shared" si="234"/>
        <v>41.92</v>
      </c>
      <c r="R2967" t="b">
        <v>1</v>
      </c>
      <c r="S2967" t="s">
        <v>8273</v>
      </c>
      <c r="T2967" t="s">
        <v>8274</v>
      </c>
    </row>
    <row r="2968" spans="1:20" ht="42.8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9">
        <f t="shared" si="231"/>
        <v>42263.738564814819</v>
      </c>
      <c r="L2968">
        <v>1439833412</v>
      </c>
      <c r="M2968" s="9">
        <f t="shared" si="232"/>
        <v>42233.738564814819</v>
      </c>
      <c r="N2968" s="13">
        <f t="shared" si="233"/>
        <v>30</v>
      </c>
      <c r="O2968" t="b">
        <v>0</v>
      </c>
      <c r="P2968">
        <v>128</v>
      </c>
      <c r="Q2968" s="8">
        <f t="shared" si="234"/>
        <v>88.77</v>
      </c>
      <c r="R2968" t="b">
        <v>1</v>
      </c>
      <c r="S2968" t="s">
        <v>8273</v>
      </c>
      <c r="T2968" t="s">
        <v>8274</v>
      </c>
    </row>
    <row r="2969" spans="1:20" ht="42.8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9">
        <f t="shared" si="231"/>
        <v>42072.156157407408</v>
      </c>
      <c r="L2969">
        <v>1423284292</v>
      </c>
      <c r="M2969" s="9">
        <f t="shared" si="232"/>
        <v>42042.197824074072</v>
      </c>
      <c r="N2969" s="13">
        <f t="shared" si="233"/>
        <v>30</v>
      </c>
      <c r="O2969" t="b">
        <v>0</v>
      </c>
      <c r="P2969">
        <v>71</v>
      </c>
      <c r="Q2969" s="8">
        <f t="shared" si="234"/>
        <v>80.23</v>
      </c>
      <c r="R2969" t="b">
        <v>1</v>
      </c>
      <c r="S2969" t="s">
        <v>8273</v>
      </c>
      <c r="T2969" t="s">
        <v>8274</v>
      </c>
    </row>
    <row r="2970" spans="1:20" ht="28.55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9">
        <f t="shared" si="231"/>
        <v>42599.165972222225</v>
      </c>
      <c r="L2970">
        <v>1470227660</v>
      </c>
      <c r="M2970" s="9">
        <f t="shared" si="232"/>
        <v>42585.523842592593</v>
      </c>
      <c r="N2970" s="13">
        <f t="shared" si="233"/>
        <v>14</v>
      </c>
      <c r="O2970" t="b">
        <v>0</v>
      </c>
      <c r="P2970">
        <v>47</v>
      </c>
      <c r="Q2970" s="8">
        <f t="shared" si="234"/>
        <v>78.94</v>
      </c>
      <c r="R2970" t="b">
        <v>1</v>
      </c>
      <c r="S2970" t="s">
        <v>8273</v>
      </c>
      <c r="T2970" t="s">
        <v>8274</v>
      </c>
    </row>
    <row r="2971" spans="1:20" ht="42.8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9">
        <f t="shared" si="231"/>
        <v>42127.952083333337</v>
      </c>
      <c r="L2971">
        <v>1428087153</v>
      </c>
      <c r="M2971" s="9">
        <f t="shared" si="232"/>
        <v>42097.786493055552</v>
      </c>
      <c r="N2971" s="13">
        <f t="shared" si="233"/>
        <v>30</v>
      </c>
      <c r="O2971" t="b">
        <v>0</v>
      </c>
      <c r="P2971">
        <v>17</v>
      </c>
      <c r="Q2971" s="8">
        <f t="shared" si="234"/>
        <v>95.59</v>
      </c>
      <c r="R2971" t="b">
        <v>1</v>
      </c>
      <c r="S2971" t="s">
        <v>8273</v>
      </c>
      <c r="T2971" t="s">
        <v>8274</v>
      </c>
    </row>
    <row r="2972" spans="1:20" ht="42.8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9">
        <f t="shared" si="231"/>
        <v>41838.669571759259</v>
      </c>
      <c r="L2972">
        <v>1403107451</v>
      </c>
      <c r="M2972" s="9">
        <f t="shared" si="232"/>
        <v>41808.669571759259</v>
      </c>
      <c r="N2972" s="13">
        <f t="shared" si="233"/>
        <v>30</v>
      </c>
      <c r="O2972" t="b">
        <v>0</v>
      </c>
      <c r="P2972">
        <v>91</v>
      </c>
      <c r="Q2972" s="8">
        <f t="shared" si="234"/>
        <v>69.89</v>
      </c>
      <c r="R2972" t="b">
        <v>1</v>
      </c>
      <c r="S2972" t="s">
        <v>8273</v>
      </c>
      <c r="T2972" t="s">
        <v>8274</v>
      </c>
    </row>
    <row r="2973" spans="1:20" ht="42.8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9">
        <f t="shared" si="231"/>
        <v>41882.658310185187</v>
      </c>
      <c r="L2973">
        <v>1406908078</v>
      </c>
      <c r="M2973" s="9">
        <f t="shared" si="232"/>
        <v>41852.658310185187</v>
      </c>
      <c r="N2973" s="13">
        <f t="shared" si="233"/>
        <v>30</v>
      </c>
      <c r="O2973" t="b">
        <v>0</v>
      </c>
      <c r="P2973">
        <v>43</v>
      </c>
      <c r="Q2973" s="8">
        <f t="shared" si="234"/>
        <v>74.53</v>
      </c>
      <c r="R2973" t="b">
        <v>1</v>
      </c>
      <c r="S2973" t="s">
        <v>8273</v>
      </c>
      <c r="T2973" t="s">
        <v>8274</v>
      </c>
    </row>
    <row r="2974" spans="1:20" ht="28.55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9">
        <f t="shared" si="231"/>
        <v>42709.041666666672</v>
      </c>
      <c r="L2974">
        <v>1479609520</v>
      </c>
      <c r="M2974" s="9">
        <f t="shared" si="232"/>
        <v>42694.110185185185</v>
      </c>
      <c r="N2974" s="13">
        <f t="shared" si="233"/>
        <v>15</v>
      </c>
      <c r="O2974" t="b">
        <v>0</v>
      </c>
      <c r="P2974">
        <v>17</v>
      </c>
      <c r="Q2974" s="8">
        <f t="shared" si="234"/>
        <v>123.94</v>
      </c>
      <c r="R2974" t="b">
        <v>1</v>
      </c>
      <c r="S2974" t="s">
        <v>8273</v>
      </c>
      <c r="T2974" t="s">
        <v>8274</v>
      </c>
    </row>
    <row r="2975" spans="1:20" ht="42.8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9">
        <f t="shared" si="231"/>
        <v>42370.166666666672</v>
      </c>
      <c r="L2975">
        <v>1449171508</v>
      </c>
      <c r="M2975" s="9">
        <f t="shared" si="232"/>
        <v>42341.818379629629</v>
      </c>
      <c r="N2975" s="13">
        <f t="shared" si="233"/>
        <v>28</v>
      </c>
      <c r="O2975" t="b">
        <v>0</v>
      </c>
      <c r="P2975">
        <v>33</v>
      </c>
      <c r="Q2975" s="8">
        <f t="shared" si="234"/>
        <v>264.85000000000002</v>
      </c>
      <c r="R2975" t="b">
        <v>1</v>
      </c>
      <c r="S2975" t="s">
        <v>8273</v>
      </c>
      <c r="T2975" t="s">
        <v>8274</v>
      </c>
    </row>
    <row r="2976" spans="1:20" ht="57.1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9">
        <f t="shared" si="231"/>
        <v>41908.065972222219</v>
      </c>
      <c r="L2976">
        <v>1409275671</v>
      </c>
      <c r="M2976" s="9">
        <f t="shared" si="232"/>
        <v>41880.061006944445</v>
      </c>
      <c r="N2976" s="13">
        <f t="shared" si="233"/>
        <v>28</v>
      </c>
      <c r="O2976" t="b">
        <v>0</v>
      </c>
      <c r="P2976">
        <v>87</v>
      </c>
      <c r="Q2976" s="8">
        <f t="shared" si="234"/>
        <v>58.62</v>
      </c>
      <c r="R2976" t="b">
        <v>1</v>
      </c>
      <c r="S2976" t="s">
        <v>8273</v>
      </c>
      <c r="T2976" t="s">
        <v>8274</v>
      </c>
    </row>
    <row r="2977" spans="1:20" ht="42.8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9">
        <f t="shared" si="231"/>
        <v>41970.125</v>
      </c>
      <c r="L2977">
        <v>1414599886</v>
      </c>
      <c r="M2977" s="9">
        <f t="shared" si="232"/>
        <v>41941.683865740742</v>
      </c>
      <c r="N2977" s="13">
        <f t="shared" si="233"/>
        <v>28</v>
      </c>
      <c r="O2977" t="b">
        <v>0</v>
      </c>
      <c r="P2977">
        <v>113</v>
      </c>
      <c r="Q2977" s="8">
        <f t="shared" si="234"/>
        <v>70.88</v>
      </c>
      <c r="R2977" t="b">
        <v>1</v>
      </c>
      <c r="S2977" t="s">
        <v>8273</v>
      </c>
      <c r="T2977" t="s">
        <v>8274</v>
      </c>
    </row>
    <row r="2978" spans="1:20" ht="42.8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9">
        <f t="shared" si="231"/>
        <v>42442.5</v>
      </c>
      <c r="L2978">
        <v>1456421530</v>
      </c>
      <c r="M2978" s="9">
        <f t="shared" si="232"/>
        <v>42425.730671296296</v>
      </c>
      <c r="N2978" s="13">
        <f t="shared" si="233"/>
        <v>17</v>
      </c>
      <c r="O2978" t="b">
        <v>0</v>
      </c>
      <c r="P2978">
        <v>14</v>
      </c>
      <c r="Q2978" s="8">
        <f t="shared" si="234"/>
        <v>8.57</v>
      </c>
      <c r="R2978" t="b">
        <v>1</v>
      </c>
      <c r="S2978" t="s">
        <v>8273</v>
      </c>
      <c r="T2978" t="s">
        <v>8274</v>
      </c>
    </row>
    <row r="2979" spans="1:20" ht="57.1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9">
        <f t="shared" si="231"/>
        <v>42086.093055555553</v>
      </c>
      <c r="L2979">
        <v>1421960934</v>
      </c>
      <c r="M2979" s="9">
        <f t="shared" si="232"/>
        <v>42026.88118055556</v>
      </c>
      <c r="N2979" s="13">
        <f t="shared" si="233"/>
        <v>59</v>
      </c>
      <c r="O2979" t="b">
        <v>0</v>
      </c>
      <c r="P2979">
        <v>30</v>
      </c>
      <c r="Q2979" s="8">
        <f t="shared" si="234"/>
        <v>113.57</v>
      </c>
      <c r="R2979" t="b">
        <v>1</v>
      </c>
      <c r="S2979" t="s">
        <v>8273</v>
      </c>
      <c r="T2979" t="s">
        <v>8274</v>
      </c>
    </row>
    <row r="2980" spans="1:20" ht="57.1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9">
        <f t="shared" si="231"/>
        <v>41932.249305555553</v>
      </c>
      <c r="L2980">
        <v>1412954547</v>
      </c>
      <c r="M2980" s="9">
        <f t="shared" si="232"/>
        <v>41922.640590277777</v>
      </c>
      <c r="N2980" s="13">
        <f t="shared" si="233"/>
        <v>10</v>
      </c>
      <c r="O2980" t="b">
        <v>0</v>
      </c>
      <c r="P2980">
        <v>16</v>
      </c>
      <c r="Q2980" s="8">
        <f t="shared" si="234"/>
        <v>60.69</v>
      </c>
      <c r="R2980" t="b">
        <v>1</v>
      </c>
      <c r="S2980" t="s">
        <v>8273</v>
      </c>
      <c r="T2980" t="s">
        <v>8274</v>
      </c>
    </row>
    <row r="2981" spans="1:20" ht="42.8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9">
        <f t="shared" si="231"/>
        <v>42010.25</v>
      </c>
      <c r="L2981">
        <v>1419104823</v>
      </c>
      <c r="M2981" s="9">
        <f t="shared" si="232"/>
        <v>41993.824340277773</v>
      </c>
      <c r="N2981" s="13">
        <f t="shared" si="233"/>
        <v>16</v>
      </c>
      <c r="O2981" t="b">
        <v>0</v>
      </c>
      <c r="P2981">
        <v>46</v>
      </c>
      <c r="Q2981" s="8">
        <f t="shared" si="234"/>
        <v>110.22</v>
      </c>
      <c r="R2981" t="b">
        <v>1</v>
      </c>
      <c r="S2981" t="s">
        <v>8273</v>
      </c>
      <c r="T2981" t="s">
        <v>8274</v>
      </c>
    </row>
    <row r="2982" spans="1:20" ht="42.8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9">
        <f t="shared" si="231"/>
        <v>42240.083333333328</v>
      </c>
      <c r="L2982">
        <v>1438639130</v>
      </c>
      <c r="M2982" s="9">
        <f t="shared" si="232"/>
        <v>42219.915856481486</v>
      </c>
      <c r="N2982" s="13">
        <f t="shared" si="233"/>
        <v>20</v>
      </c>
      <c r="O2982" t="b">
        <v>0</v>
      </c>
      <c r="P2982">
        <v>24</v>
      </c>
      <c r="Q2982" s="8">
        <f t="shared" si="234"/>
        <v>136.46</v>
      </c>
      <c r="R2982" t="b">
        <v>1</v>
      </c>
      <c r="S2982" t="s">
        <v>8273</v>
      </c>
      <c r="T2982" t="s">
        <v>8274</v>
      </c>
    </row>
    <row r="2983" spans="1:20" ht="57.1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9">
        <f t="shared" si="231"/>
        <v>42270.559675925921</v>
      </c>
      <c r="L2983">
        <v>1439126756</v>
      </c>
      <c r="M2983" s="9">
        <f t="shared" si="232"/>
        <v>42225.559675925921</v>
      </c>
      <c r="N2983" s="13">
        <f t="shared" si="233"/>
        <v>45</v>
      </c>
      <c r="O2983" t="b">
        <v>1</v>
      </c>
      <c r="P2983">
        <v>97</v>
      </c>
      <c r="Q2983" s="8">
        <f t="shared" si="234"/>
        <v>53.16</v>
      </c>
      <c r="R2983" t="b">
        <v>1</v>
      </c>
      <c r="S2983" t="s">
        <v>8273</v>
      </c>
      <c r="T2983" t="s">
        <v>8313</v>
      </c>
    </row>
    <row r="2984" spans="1:20" ht="42.8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9">
        <f t="shared" si="231"/>
        <v>42411.686840277776</v>
      </c>
      <c r="L2984">
        <v>1452616143</v>
      </c>
      <c r="M2984" s="9">
        <f t="shared" si="232"/>
        <v>42381.686840277776</v>
      </c>
      <c r="N2984" s="13">
        <f t="shared" si="233"/>
        <v>30</v>
      </c>
      <c r="O2984" t="b">
        <v>1</v>
      </c>
      <c r="P2984">
        <v>59</v>
      </c>
      <c r="Q2984" s="8">
        <f t="shared" si="234"/>
        <v>86.49</v>
      </c>
      <c r="R2984" t="b">
        <v>1</v>
      </c>
      <c r="S2984" t="s">
        <v>8273</v>
      </c>
      <c r="T2984" t="s">
        <v>8313</v>
      </c>
    </row>
    <row r="2985" spans="1:20" ht="42.8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9">
        <f t="shared" si="231"/>
        <v>41954.674027777779</v>
      </c>
      <c r="L2985">
        <v>1410534636</v>
      </c>
      <c r="M2985" s="9">
        <f t="shared" si="232"/>
        <v>41894.632361111115</v>
      </c>
      <c r="N2985" s="13">
        <f t="shared" si="233"/>
        <v>60</v>
      </c>
      <c r="O2985" t="b">
        <v>1</v>
      </c>
      <c r="P2985">
        <v>1095</v>
      </c>
      <c r="Q2985" s="8">
        <f t="shared" si="234"/>
        <v>155.24</v>
      </c>
      <c r="R2985" t="b">
        <v>1</v>
      </c>
      <c r="S2985" t="s">
        <v>8273</v>
      </c>
      <c r="T2985" t="s">
        <v>8313</v>
      </c>
    </row>
    <row r="2986" spans="1:20" ht="57.1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9">
        <f t="shared" si="231"/>
        <v>42606.278715277775</v>
      </c>
      <c r="L2986">
        <v>1469428881</v>
      </c>
      <c r="M2986" s="9">
        <f t="shared" si="232"/>
        <v>42576.278715277775</v>
      </c>
      <c r="N2986" s="13">
        <f t="shared" si="233"/>
        <v>30</v>
      </c>
      <c r="O2986" t="b">
        <v>1</v>
      </c>
      <c r="P2986">
        <v>218</v>
      </c>
      <c r="Q2986" s="8">
        <f t="shared" si="234"/>
        <v>115.08</v>
      </c>
      <c r="R2986" t="b">
        <v>1</v>
      </c>
      <c r="S2986" t="s">
        <v>8273</v>
      </c>
      <c r="T2986" t="s">
        <v>8313</v>
      </c>
    </row>
    <row r="2987" spans="1:20" ht="57.1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9">
        <f t="shared" si="231"/>
        <v>42674.166666666672</v>
      </c>
      <c r="L2987">
        <v>1476228128</v>
      </c>
      <c r="M2987" s="9">
        <f t="shared" si="232"/>
        <v>42654.973703703698</v>
      </c>
      <c r="N2987" s="13">
        <f t="shared" si="233"/>
        <v>19</v>
      </c>
      <c r="O2987" t="b">
        <v>0</v>
      </c>
      <c r="P2987">
        <v>111</v>
      </c>
      <c r="Q2987" s="8">
        <f t="shared" si="234"/>
        <v>109.59</v>
      </c>
      <c r="R2987" t="b">
        <v>1</v>
      </c>
      <c r="S2987" t="s">
        <v>8273</v>
      </c>
      <c r="T2987" t="s">
        <v>8313</v>
      </c>
    </row>
    <row r="2988" spans="1:20" ht="42.8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9">
        <f t="shared" si="231"/>
        <v>42491.458402777775</v>
      </c>
      <c r="L2988">
        <v>1456920006</v>
      </c>
      <c r="M2988" s="9">
        <f t="shared" si="232"/>
        <v>42431.500069444446</v>
      </c>
      <c r="N2988" s="13">
        <f t="shared" si="233"/>
        <v>60</v>
      </c>
      <c r="O2988" t="b">
        <v>0</v>
      </c>
      <c r="P2988">
        <v>56</v>
      </c>
      <c r="Q2988" s="8">
        <f t="shared" si="234"/>
        <v>45.21</v>
      </c>
      <c r="R2988" t="b">
        <v>1</v>
      </c>
      <c r="S2988" t="s">
        <v>8273</v>
      </c>
      <c r="T2988" t="s">
        <v>8313</v>
      </c>
    </row>
    <row r="2989" spans="1:20" ht="57.1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9">
        <f t="shared" si="231"/>
        <v>42656</v>
      </c>
      <c r="L2989">
        <v>1473837751</v>
      </c>
      <c r="M2989" s="9">
        <f t="shared" si="232"/>
        <v>42627.307303240741</v>
      </c>
      <c r="N2989" s="13">
        <f t="shared" si="233"/>
        <v>29</v>
      </c>
      <c r="O2989" t="b">
        <v>0</v>
      </c>
      <c r="P2989">
        <v>265</v>
      </c>
      <c r="Q2989" s="8">
        <f t="shared" si="234"/>
        <v>104.15</v>
      </c>
      <c r="R2989" t="b">
        <v>1</v>
      </c>
      <c r="S2989" t="s">
        <v>8273</v>
      </c>
      <c r="T2989" t="s">
        <v>8313</v>
      </c>
    </row>
    <row r="2990" spans="1:20" ht="42.8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9">
        <f t="shared" si="231"/>
        <v>42541.362048611118</v>
      </c>
      <c r="L2990">
        <v>1463820081</v>
      </c>
      <c r="M2990" s="9">
        <f t="shared" si="232"/>
        <v>42511.362048611118</v>
      </c>
      <c r="N2990" s="13">
        <f t="shared" si="233"/>
        <v>30</v>
      </c>
      <c r="O2990" t="b">
        <v>0</v>
      </c>
      <c r="P2990">
        <v>28</v>
      </c>
      <c r="Q2990" s="8">
        <f t="shared" si="234"/>
        <v>35.71</v>
      </c>
      <c r="R2990" t="b">
        <v>1</v>
      </c>
      <c r="S2990" t="s">
        <v>8273</v>
      </c>
      <c r="T2990" t="s">
        <v>8313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9">
        <f t="shared" si="231"/>
        <v>42359.207638888889</v>
      </c>
      <c r="L2991">
        <v>1448756962</v>
      </c>
      <c r="M2991" s="9">
        <f t="shared" si="232"/>
        <v>42337.02039351852</v>
      </c>
      <c r="N2991" s="13">
        <f t="shared" si="233"/>
        <v>22</v>
      </c>
      <c r="O2991" t="b">
        <v>0</v>
      </c>
      <c r="P2991">
        <v>364</v>
      </c>
      <c r="Q2991" s="8">
        <f t="shared" si="234"/>
        <v>97</v>
      </c>
      <c r="R2991" t="b">
        <v>1</v>
      </c>
      <c r="S2991" t="s">
        <v>8273</v>
      </c>
      <c r="T2991" t="s">
        <v>8313</v>
      </c>
    </row>
    <row r="2992" spans="1:20" ht="42.8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9">
        <f t="shared" si="231"/>
        <v>42376.57430555555</v>
      </c>
      <c r="L2992">
        <v>1449150420</v>
      </c>
      <c r="M2992" s="9">
        <f t="shared" si="232"/>
        <v>42341.57430555555</v>
      </c>
      <c r="N2992" s="13">
        <f t="shared" si="233"/>
        <v>35</v>
      </c>
      <c r="O2992" t="b">
        <v>0</v>
      </c>
      <c r="P2992">
        <v>27</v>
      </c>
      <c r="Q2992" s="8">
        <f t="shared" si="234"/>
        <v>370.37</v>
      </c>
      <c r="R2992" t="b">
        <v>1</v>
      </c>
      <c r="S2992" t="s">
        <v>8273</v>
      </c>
      <c r="T2992" t="s">
        <v>8313</v>
      </c>
    </row>
    <row r="2993" spans="1:20" ht="42.8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9">
        <f t="shared" si="231"/>
        <v>42762.837152777778</v>
      </c>
      <c r="L2993">
        <v>1483646730</v>
      </c>
      <c r="M2993" s="9">
        <f t="shared" si="232"/>
        <v>42740.837152777778</v>
      </c>
      <c r="N2993" s="13">
        <f t="shared" si="233"/>
        <v>22</v>
      </c>
      <c r="O2993" t="b">
        <v>0</v>
      </c>
      <c r="P2993">
        <v>93</v>
      </c>
      <c r="Q2993" s="8">
        <f t="shared" si="234"/>
        <v>94.41</v>
      </c>
      <c r="R2993" t="b">
        <v>1</v>
      </c>
      <c r="S2993" t="s">
        <v>8273</v>
      </c>
      <c r="T2993" t="s">
        <v>8313</v>
      </c>
    </row>
    <row r="2994" spans="1:20" ht="42.8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9">
        <f t="shared" si="231"/>
        <v>42652.767476851848</v>
      </c>
      <c r="L2994">
        <v>1473445510</v>
      </c>
      <c r="M2994" s="9">
        <f t="shared" si="232"/>
        <v>42622.767476851848</v>
      </c>
      <c r="N2994" s="13">
        <f t="shared" si="233"/>
        <v>30</v>
      </c>
      <c r="O2994" t="b">
        <v>0</v>
      </c>
      <c r="P2994">
        <v>64</v>
      </c>
      <c r="Q2994" s="8">
        <f t="shared" si="234"/>
        <v>48.98</v>
      </c>
      <c r="R2994" t="b">
        <v>1</v>
      </c>
      <c r="S2994" t="s">
        <v>8273</v>
      </c>
      <c r="T2994" t="s">
        <v>8313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9">
        <f t="shared" si="231"/>
        <v>42420.838738425926</v>
      </c>
      <c r="L2995">
        <v>1453406867</v>
      </c>
      <c r="M2995" s="9">
        <f t="shared" si="232"/>
        <v>42390.838738425926</v>
      </c>
      <c r="N2995" s="13">
        <f t="shared" si="233"/>
        <v>30</v>
      </c>
      <c r="O2995" t="b">
        <v>0</v>
      </c>
      <c r="P2995">
        <v>22</v>
      </c>
      <c r="Q2995" s="8">
        <f t="shared" si="234"/>
        <v>45.59</v>
      </c>
      <c r="R2995" t="b">
        <v>1</v>
      </c>
      <c r="S2995" t="s">
        <v>8273</v>
      </c>
      <c r="T2995" t="s">
        <v>8313</v>
      </c>
    </row>
    <row r="2996" spans="1:20" ht="42.8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9">
        <f t="shared" si="231"/>
        <v>41915.478842592594</v>
      </c>
      <c r="L2996">
        <v>1409743772</v>
      </c>
      <c r="M2996" s="9">
        <f t="shared" si="232"/>
        <v>41885.478842592594</v>
      </c>
      <c r="N2996" s="13">
        <f t="shared" si="233"/>
        <v>30</v>
      </c>
      <c r="O2996" t="b">
        <v>0</v>
      </c>
      <c r="P2996">
        <v>59</v>
      </c>
      <c r="Q2996" s="8">
        <f t="shared" si="234"/>
        <v>23.28</v>
      </c>
      <c r="R2996" t="b">
        <v>1</v>
      </c>
      <c r="S2996" t="s">
        <v>8273</v>
      </c>
      <c r="T2996" t="s">
        <v>8313</v>
      </c>
    </row>
    <row r="2997" spans="1:20" ht="42.8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9">
        <f t="shared" si="231"/>
        <v>42754.665173611109</v>
      </c>
      <c r="L2997">
        <v>1482249471</v>
      </c>
      <c r="M2997" s="9">
        <f t="shared" si="232"/>
        <v>42724.665173611109</v>
      </c>
      <c r="N2997" s="13">
        <f t="shared" si="233"/>
        <v>30</v>
      </c>
      <c r="O2997" t="b">
        <v>0</v>
      </c>
      <c r="P2997">
        <v>249</v>
      </c>
      <c r="Q2997" s="8">
        <f t="shared" si="234"/>
        <v>63.23</v>
      </c>
      <c r="R2997" t="b">
        <v>1</v>
      </c>
      <c r="S2997" t="s">
        <v>8273</v>
      </c>
      <c r="T2997" t="s">
        <v>8313</v>
      </c>
    </row>
    <row r="2998" spans="1:20" ht="28.5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9">
        <f t="shared" si="231"/>
        <v>42150.912500000006</v>
      </c>
      <c r="L2998">
        <v>1427493240</v>
      </c>
      <c r="M2998" s="9">
        <f t="shared" si="232"/>
        <v>42090.912500000006</v>
      </c>
      <c r="N2998" s="13">
        <f t="shared" si="233"/>
        <v>60</v>
      </c>
      <c r="O2998" t="b">
        <v>0</v>
      </c>
      <c r="P2998">
        <v>392</v>
      </c>
      <c r="Q2998" s="8">
        <f t="shared" si="234"/>
        <v>153.52000000000001</v>
      </c>
      <c r="R2998" t="b">
        <v>1</v>
      </c>
      <c r="S2998" t="s">
        <v>8273</v>
      </c>
      <c r="T2998" t="s">
        <v>8313</v>
      </c>
    </row>
    <row r="2999" spans="1:20" ht="42.8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9">
        <f t="shared" si="231"/>
        <v>42793.207638888889</v>
      </c>
      <c r="L2999">
        <v>1486661793</v>
      </c>
      <c r="M2999" s="9">
        <f t="shared" si="232"/>
        <v>42775.733715277776</v>
      </c>
      <c r="N2999" s="13">
        <f t="shared" si="233"/>
        <v>17</v>
      </c>
      <c r="O2999" t="b">
        <v>0</v>
      </c>
      <c r="P2999">
        <v>115</v>
      </c>
      <c r="Q2999" s="8">
        <f t="shared" si="234"/>
        <v>90.2</v>
      </c>
      <c r="R2999" t="b">
        <v>1</v>
      </c>
      <c r="S2999" t="s">
        <v>8273</v>
      </c>
      <c r="T2999" t="s">
        <v>8313</v>
      </c>
    </row>
    <row r="3000" spans="1:20" ht="42.8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9">
        <f t="shared" si="231"/>
        <v>41806.184027777781</v>
      </c>
      <c r="L3000">
        <v>1400474329</v>
      </c>
      <c r="M3000" s="9">
        <f t="shared" si="232"/>
        <v>41778.193622685183</v>
      </c>
      <c r="N3000" s="13">
        <f t="shared" si="233"/>
        <v>28</v>
      </c>
      <c r="O3000" t="b">
        <v>0</v>
      </c>
      <c r="P3000">
        <v>433</v>
      </c>
      <c r="Q3000" s="8">
        <f t="shared" si="234"/>
        <v>118.97</v>
      </c>
      <c r="R3000" t="b">
        <v>1</v>
      </c>
      <c r="S3000" t="s">
        <v>8273</v>
      </c>
      <c r="T3000" t="s">
        <v>8313</v>
      </c>
    </row>
    <row r="3001" spans="1:20" ht="42.8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9">
        <f t="shared" si="231"/>
        <v>42795.083333333328</v>
      </c>
      <c r="L3001">
        <v>1487094360</v>
      </c>
      <c r="M3001" s="9">
        <f t="shared" si="232"/>
        <v>42780.740277777775</v>
      </c>
      <c r="N3001" s="13">
        <f t="shared" si="233"/>
        <v>14</v>
      </c>
      <c r="O3001" t="b">
        <v>0</v>
      </c>
      <c r="P3001">
        <v>20</v>
      </c>
      <c r="Q3001" s="8">
        <f t="shared" si="234"/>
        <v>80.25</v>
      </c>
      <c r="R3001" t="b">
        <v>1</v>
      </c>
      <c r="S3001" t="s">
        <v>8273</v>
      </c>
      <c r="T3001" t="s">
        <v>8313</v>
      </c>
    </row>
    <row r="3002" spans="1:20" ht="42.8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9">
        <f t="shared" si="231"/>
        <v>42766.75</v>
      </c>
      <c r="L3002">
        <v>1484682670</v>
      </c>
      <c r="M3002" s="9">
        <f t="shared" si="232"/>
        <v>42752.827199074076</v>
      </c>
      <c r="N3002" s="13">
        <f t="shared" si="233"/>
        <v>14</v>
      </c>
      <c r="O3002" t="b">
        <v>0</v>
      </c>
      <c r="P3002">
        <v>8</v>
      </c>
      <c r="Q3002" s="8">
        <f t="shared" si="234"/>
        <v>62.5</v>
      </c>
      <c r="R3002" t="b">
        <v>1</v>
      </c>
      <c r="S3002" t="s">
        <v>8273</v>
      </c>
      <c r="T3002" t="s">
        <v>8313</v>
      </c>
    </row>
    <row r="3003" spans="1:20" ht="42.8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9">
        <f t="shared" si="231"/>
        <v>42564.895625000005</v>
      </c>
      <c r="L3003">
        <v>1465853382</v>
      </c>
      <c r="M3003" s="9">
        <f t="shared" si="232"/>
        <v>42534.895625000005</v>
      </c>
      <c r="N3003" s="13">
        <f t="shared" si="233"/>
        <v>30</v>
      </c>
      <c r="O3003" t="b">
        <v>0</v>
      </c>
      <c r="P3003">
        <v>175</v>
      </c>
      <c r="Q3003" s="8">
        <f t="shared" si="234"/>
        <v>131.38</v>
      </c>
      <c r="R3003" t="b">
        <v>1</v>
      </c>
      <c r="S3003" t="s">
        <v>8273</v>
      </c>
      <c r="T3003" t="s">
        <v>8313</v>
      </c>
    </row>
    <row r="3004" spans="1:20" ht="28.55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9">
        <f t="shared" si="231"/>
        <v>41269.83625</v>
      </c>
      <c r="L3004">
        <v>1353960252</v>
      </c>
      <c r="M3004" s="9">
        <f t="shared" si="232"/>
        <v>41239.83625</v>
      </c>
      <c r="N3004" s="13">
        <f t="shared" si="233"/>
        <v>30</v>
      </c>
      <c r="O3004" t="b">
        <v>0</v>
      </c>
      <c r="P3004">
        <v>104</v>
      </c>
      <c r="Q3004" s="8">
        <f t="shared" si="234"/>
        <v>73.03</v>
      </c>
      <c r="R3004" t="b">
        <v>1</v>
      </c>
      <c r="S3004" t="s">
        <v>8273</v>
      </c>
      <c r="T3004" t="s">
        <v>8313</v>
      </c>
    </row>
    <row r="3005" spans="1:20" ht="42.8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9">
        <f t="shared" si="231"/>
        <v>42430.249305555553</v>
      </c>
      <c r="L3005">
        <v>1454098976</v>
      </c>
      <c r="M3005" s="9">
        <f t="shared" si="232"/>
        <v>42398.849259259259</v>
      </c>
      <c r="N3005" s="13">
        <f t="shared" si="233"/>
        <v>31</v>
      </c>
      <c r="O3005" t="b">
        <v>0</v>
      </c>
      <c r="P3005">
        <v>17</v>
      </c>
      <c r="Q3005" s="8">
        <f t="shared" si="234"/>
        <v>178.53</v>
      </c>
      <c r="R3005" t="b">
        <v>1</v>
      </c>
      <c r="S3005" t="s">
        <v>8273</v>
      </c>
      <c r="T3005" t="s">
        <v>8313</v>
      </c>
    </row>
    <row r="3006" spans="1:20" ht="57.1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9">
        <f t="shared" si="231"/>
        <v>41958.922731481478</v>
      </c>
      <c r="L3006">
        <v>1413493724</v>
      </c>
      <c r="M3006" s="9">
        <f t="shared" si="232"/>
        <v>41928.881064814814</v>
      </c>
      <c r="N3006" s="13">
        <f t="shared" si="233"/>
        <v>30</v>
      </c>
      <c r="O3006" t="b">
        <v>0</v>
      </c>
      <c r="P3006">
        <v>277</v>
      </c>
      <c r="Q3006" s="8">
        <f t="shared" si="234"/>
        <v>162.91</v>
      </c>
      <c r="R3006" t="b">
        <v>1</v>
      </c>
      <c r="S3006" t="s">
        <v>8273</v>
      </c>
      <c r="T3006" t="s">
        <v>8313</v>
      </c>
    </row>
    <row r="3007" spans="1:20" ht="57.1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9">
        <f t="shared" si="231"/>
        <v>41918.674826388888</v>
      </c>
      <c r="L3007">
        <v>1410019905</v>
      </c>
      <c r="M3007" s="9">
        <f t="shared" si="232"/>
        <v>41888.674826388888</v>
      </c>
      <c r="N3007" s="13">
        <f t="shared" si="233"/>
        <v>30</v>
      </c>
      <c r="O3007" t="b">
        <v>0</v>
      </c>
      <c r="P3007">
        <v>118</v>
      </c>
      <c r="Q3007" s="8">
        <f t="shared" si="234"/>
        <v>108.24</v>
      </c>
      <c r="R3007" t="b">
        <v>1</v>
      </c>
      <c r="S3007" t="s">
        <v>8273</v>
      </c>
      <c r="T3007" t="s">
        <v>8313</v>
      </c>
    </row>
    <row r="3008" spans="1:20" ht="28.5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9">
        <f t="shared" si="231"/>
        <v>41987.756840277783</v>
      </c>
      <c r="L3008">
        <v>1415988591</v>
      </c>
      <c r="M3008" s="9">
        <f t="shared" si="232"/>
        <v>41957.756840277783</v>
      </c>
      <c r="N3008" s="13">
        <f t="shared" si="233"/>
        <v>30</v>
      </c>
      <c r="O3008" t="b">
        <v>0</v>
      </c>
      <c r="P3008">
        <v>97</v>
      </c>
      <c r="Q3008" s="8">
        <f t="shared" si="234"/>
        <v>88.87</v>
      </c>
      <c r="R3008" t="b">
        <v>1</v>
      </c>
      <c r="S3008" t="s">
        <v>8273</v>
      </c>
      <c r="T3008" t="s">
        <v>8313</v>
      </c>
    </row>
    <row r="3009" spans="1:20" ht="28.55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9">
        <f t="shared" si="231"/>
        <v>42119.216238425928</v>
      </c>
      <c r="L3009">
        <v>1428124283</v>
      </c>
      <c r="M3009" s="9">
        <f t="shared" si="232"/>
        <v>42098.216238425928</v>
      </c>
      <c r="N3009" s="13">
        <f t="shared" si="233"/>
        <v>21</v>
      </c>
      <c r="O3009" t="b">
        <v>0</v>
      </c>
      <c r="P3009">
        <v>20</v>
      </c>
      <c r="Q3009" s="8">
        <f t="shared" si="234"/>
        <v>54</v>
      </c>
      <c r="R3009" t="b">
        <v>1</v>
      </c>
      <c r="S3009" t="s">
        <v>8273</v>
      </c>
      <c r="T3009" t="s">
        <v>8313</v>
      </c>
    </row>
    <row r="3010" spans="1:20" ht="42.8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>
        <f t="shared" ref="F3010:F3073" si="235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9">
        <f t="shared" si="231"/>
        <v>42390.212025462963</v>
      </c>
      <c r="L3010">
        <v>1450760719</v>
      </c>
      <c r="M3010" s="9">
        <f t="shared" si="232"/>
        <v>42360.212025462963</v>
      </c>
      <c r="N3010" s="13">
        <f t="shared" si="233"/>
        <v>30</v>
      </c>
      <c r="O3010" t="b">
        <v>0</v>
      </c>
      <c r="P3010">
        <v>26</v>
      </c>
      <c r="Q3010" s="8">
        <f t="shared" si="234"/>
        <v>116.73</v>
      </c>
      <c r="R3010" t="b">
        <v>1</v>
      </c>
      <c r="S3010" t="s">
        <v>8273</v>
      </c>
      <c r="T3010" t="s">
        <v>8313</v>
      </c>
    </row>
    <row r="3011" spans="1:20" ht="42.8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>
        <f t="shared" si="235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9">
        <f t="shared" ref="K3011:K3074" si="236">(((J3011/60)/60)/24)+DATE(1970,1,1)</f>
        <v>41969.611574074079</v>
      </c>
      <c r="L3011">
        <v>1414417240</v>
      </c>
      <c r="M3011" s="9">
        <f t="shared" ref="M3011:M3074" si="237">(((L3011/60)/60)/24)+DATE(1970,1,1)</f>
        <v>41939.569907407407</v>
      </c>
      <c r="N3011" s="13">
        <f t="shared" ref="N3011:N3074" si="238">ROUND(K3011-M3011,0)</f>
        <v>30</v>
      </c>
      <c r="O3011" t="b">
        <v>0</v>
      </c>
      <c r="P3011">
        <v>128</v>
      </c>
      <c r="Q3011" s="8">
        <f t="shared" ref="Q3011:Q3074" si="239">IFERROR(ROUND(E3011/P3011,2),0)</f>
        <v>233.9</v>
      </c>
      <c r="R3011" t="b">
        <v>1</v>
      </c>
      <c r="S3011" t="s">
        <v>8273</v>
      </c>
      <c r="T3011" t="s">
        <v>8313</v>
      </c>
    </row>
    <row r="3012" spans="1:20" ht="42.8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9">
        <f t="shared" si="236"/>
        <v>42056.832395833335</v>
      </c>
      <c r="L3012">
        <v>1419364719</v>
      </c>
      <c r="M3012" s="9">
        <f t="shared" si="237"/>
        <v>41996.832395833335</v>
      </c>
      <c r="N3012" s="13">
        <f t="shared" si="238"/>
        <v>60</v>
      </c>
      <c r="O3012" t="b">
        <v>0</v>
      </c>
      <c r="P3012">
        <v>15</v>
      </c>
      <c r="Q3012" s="8">
        <f t="shared" si="239"/>
        <v>158</v>
      </c>
      <c r="R3012" t="b">
        <v>1</v>
      </c>
      <c r="S3012" t="s">
        <v>8273</v>
      </c>
      <c r="T3012" t="s">
        <v>8313</v>
      </c>
    </row>
    <row r="3013" spans="1:20" ht="42.8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9">
        <f t="shared" si="236"/>
        <v>42361.957638888889</v>
      </c>
      <c r="L3013">
        <v>1448536516</v>
      </c>
      <c r="M3013" s="9">
        <f t="shared" si="237"/>
        <v>42334.468935185185</v>
      </c>
      <c r="N3013" s="13">
        <f t="shared" si="238"/>
        <v>27</v>
      </c>
      <c r="O3013" t="b">
        <v>0</v>
      </c>
      <c r="P3013">
        <v>25</v>
      </c>
      <c r="Q3013" s="8">
        <f t="shared" si="239"/>
        <v>14.84</v>
      </c>
      <c r="R3013" t="b">
        <v>1</v>
      </c>
      <c r="S3013" t="s">
        <v>8273</v>
      </c>
      <c r="T3013" t="s">
        <v>8313</v>
      </c>
    </row>
    <row r="3014" spans="1:20" ht="42.8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9">
        <f t="shared" si="236"/>
        <v>42045.702893518523</v>
      </c>
      <c r="L3014">
        <v>1421772730</v>
      </c>
      <c r="M3014" s="9">
        <f t="shared" si="237"/>
        <v>42024.702893518523</v>
      </c>
      <c r="N3014" s="13">
        <f t="shared" si="238"/>
        <v>21</v>
      </c>
      <c r="O3014" t="b">
        <v>0</v>
      </c>
      <c r="P3014">
        <v>55</v>
      </c>
      <c r="Q3014" s="8">
        <f t="shared" si="239"/>
        <v>85.18</v>
      </c>
      <c r="R3014" t="b">
        <v>1</v>
      </c>
      <c r="S3014" t="s">
        <v>8273</v>
      </c>
      <c r="T3014" t="s">
        <v>8313</v>
      </c>
    </row>
    <row r="3015" spans="1:20" ht="42.8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9">
        <f t="shared" si="236"/>
        <v>42176.836215277777</v>
      </c>
      <c r="L3015">
        <v>1432325049</v>
      </c>
      <c r="M3015" s="9">
        <f t="shared" si="237"/>
        <v>42146.836215277777</v>
      </c>
      <c r="N3015" s="13">
        <f t="shared" si="238"/>
        <v>30</v>
      </c>
      <c r="O3015" t="b">
        <v>0</v>
      </c>
      <c r="P3015">
        <v>107</v>
      </c>
      <c r="Q3015" s="8">
        <f t="shared" si="239"/>
        <v>146.69</v>
      </c>
      <c r="R3015" t="b">
        <v>1</v>
      </c>
      <c r="S3015" t="s">
        <v>8273</v>
      </c>
      <c r="T3015" t="s">
        <v>8313</v>
      </c>
    </row>
    <row r="3016" spans="1:20" ht="42.8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9">
        <f t="shared" si="236"/>
        <v>41948.208333333336</v>
      </c>
      <c r="L3016">
        <v>1412737080</v>
      </c>
      <c r="M3016" s="9">
        <f t="shared" si="237"/>
        <v>41920.123611111114</v>
      </c>
      <c r="N3016" s="13">
        <f t="shared" si="238"/>
        <v>28</v>
      </c>
      <c r="O3016" t="b">
        <v>0</v>
      </c>
      <c r="P3016">
        <v>557</v>
      </c>
      <c r="Q3016" s="8">
        <f t="shared" si="239"/>
        <v>50.76</v>
      </c>
      <c r="R3016" t="b">
        <v>1</v>
      </c>
      <c r="S3016" t="s">
        <v>8273</v>
      </c>
      <c r="T3016" t="s">
        <v>8313</v>
      </c>
    </row>
    <row r="3017" spans="1:20" ht="42.8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9">
        <f t="shared" si="236"/>
        <v>41801.166666666664</v>
      </c>
      <c r="L3017">
        <v>1401125238</v>
      </c>
      <c r="M3017" s="9">
        <f t="shared" si="237"/>
        <v>41785.72729166667</v>
      </c>
      <c r="N3017" s="13">
        <f t="shared" si="238"/>
        <v>15</v>
      </c>
      <c r="O3017" t="b">
        <v>0</v>
      </c>
      <c r="P3017">
        <v>40</v>
      </c>
      <c r="Q3017" s="8">
        <f t="shared" si="239"/>
        <v>87.7</v>
      </c>
      <c r="R3017" t="b">
        <v>1</v>
      </c>
      <c r="S3017" t="s">
        <v>8273</v>
      </c>
      <c r="T3017" t="s">
        <v>8313</v>
      </c>
    </row>
    <row r="3018" spans="1:20" ht="57.1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9">
        <f t="shared" si="236"/>
        <v>41838.548055555555</v>
      </c>
      <c r="L3018">
        <v>1400504952</v>
      </c>
      <c r="M3018" s="9">
        <f t="shared" si="237"/>
        <v>41778.548055555555</v>
      </c>
      <c r="N3018" s="13">
        <f t="shared" si="238"/>
        <v>60</v>
      </c>
      <c r="O3018" t="b">
        <v>0</v>
      </c>
      <c r="P3018">
        <v>36</v>
      </c>
      <c r="Q3018" s="8">
        <f t="shared" si="239"/>
        <v>242.28</v>
      </c>
      <c r="R3018" t="b">
        <v>1</v>
      </c>
      <c r="S3018" t="s">
        <v>8273</v>
      </c>
      <c r="T3018" t="s">
        <v>8313</v>
      </c>
    </row>
    <row r="3019" spans="1:20" ht="42.8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9">
        <f t="shared" si="236"/>
        <v>41871.850034722222</v>
      </c>
      <c r="L3019">
        <v>1405974243</v>
      </c>
      <c r="M3019" s="9">
        <f t="shared" si="237"/>
        <v>41841.850034722222</v>
      </c>
      <c r="N3019" s="13">
        <f t="shared" si="238"/>
        <v>30</v>
      </c>
      <c r="O3019" t="b">
        <v>0</v>
      </c>
      <c r="P3019">
        <v>159</v>
      </c>
      <c r="Q3019" s="8">
        <f t="shared" si="239"/>
        <v>146.44999999999999</v>
      </c>
      <c r="R3019" t="b">
        <v>1</v>
      </c>
      <c r="S3019" t="s">
        <v>8273</v>
      </c>
      <c r="T3019" t="s">
        <v>8313</v>
      </c>
    </row>
    <row r="3020" spans="1:20" ht="42.8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9">
        <f t="shared" si="236"/>
        <v>42205.916666666672</v>
      </c>
      <c r="L3020">
        <v>1433747376</v>
      </c>
      <c r="M3020" s="9">
        <f t="shared" si="237"/>
        <v>42163.29833333334</v>
      </c>
      <c r="N3020" s="13">
        <f t="shared" si="238"/>
        <v>43</v>
      </c>
      <c r="O3020" t="b">
        <v>0</v>
      </c>
      <c r="P3020">
        <v>41</v>
      </c>
      <c r="Q3020" s="8">
        <f t="shared" si="239"/>
        <v>103.17</v>
      </c>
      <c r="R3020" t="b">
        <v>1</v>
      </c>
      <c r="S3020" t="s">
        <v>8273</v>
      </c>
      <c r="T3020" t="s">
        <v>8313</v>
      </c>
    </row>
    <row r="3021" spans="1:20" ht="42.8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9">
        <f t="shared" si="236"/>
        <v>41786.125</v>
      </c>
      <c r="L3021">
        <v>1398801620</v>
      </c>
      <c r="M3021" s="9">
        <f t="shared" si="237"/>
        <v>41758.833564814813</v>
      </c>
      <c r="N3021" s="13">
        <f t="shared" si="238"/>
        <v>27</v>
      </c>
      <c r="O3021" t="b">
        <v>0</v>
      </c>
      <c r="P3021">
        <v>226</v>
      </c>
      <c r="Q3021" s="8">
        <f t="shared" si="239"/>
        <v>80.459999999999994</v>
      </c>
      <c r="R3021" t="b">
        <v>1</v>
      </c>
      <c r="S3021" t="s">
        <v>8273</v>
      </c>
      <c r="T3021" t="s">
        <v>8313</v>
      </c>
    </row>
    <row r="3022" spans="1:20" ht="57.1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9">
        <f t="shared" si="236"/>
        <v>42230.846446759257</v>
      </c>
      <c r="L3022">
        <v>1434399533</v>
      </c>
      <c r="M3022" s="9">
        <f t="shared" si="237"/>
        <v>42170.846446759257</v>
      </c>
      <c r="N3022" s="13">
        <f t="shared" si="238"/>
        <v>60</v>
      </c>
      <c r="O3022" t="b">
        <v>0</v>
      </c>
      <c r="P3022">
        <v>30</v>
      </c>
      <c r="Q3022" s="8">
        <f t="shared" si="239"/>
        <v>234.67</v>
      </c>
      <c r="R3022" t="b">
        <v>1</v>
      </c>
      <c r="S3022" t="s">
        <v>8273</v>
      </c>
      <c r="T3022" t="s">
        <v>8313</v>
      </c>
    </row>
    <row r="3023" spans="1:20" ht="42.8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9">
        <f t="shared" si="236"/>
        <v>42696.249305555553</v>
      </c>
      <c r="L3023">
        <v>1476715869</v>
      </c>
      <c r="M3023" s="9">
        <f t="shared" si="237"/>
        <v>42660.618854166663</v>
      </c>
      <c r="N3023" s="13">
        <f t="shared" si="238"/>
        <v>36</v>
      </c>
      <c r="O3023" t="b">
        <v>0</v>
      </c>
      <c r="P3023">
        <v>103</v>
      </c>
      <c r="Q3023" s="8">
        <f t="shared" si="239"/>
        <v>50.69</v>
      </c>
      <c r="R3023" t="b">
        <v>1</v>
      </c>
      <c r="S3023" t="s">
        <v>8273</v>
      </c>
      <c r="T3023" t="s">
        <v>8313</v>
      </c>
    </row>
    <row r="3024" spans="1:20" ht="42.8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9">
        <f t="shared" si="236"/>
        <v>42609.95380787037</v>
      </c>
      <c r="L3024">
        <v>1468450409</v>
      </c>
      <c r="M3024" s="9">
        <f t="shared" si="237"/>
        <v>42564.95380787037</v>
      </c>
      <c r="N3024" s="13">
        <f t="shared" si="238"/>
        <v>45</v>
      </c>
      <c r="O3024" t="b">
        <v>0</v>
      </c>
      <c r="P3024">
        <v>62</v>
      </c>
      <c r="Q3024" s="8">
        <f t="shared" si="239"/>
        <v>162.71</v>
      </c>
      <c r="R3024" t="b">
        <v>1</v>
      </c>
      <c r="S3024" t="s">
        <v>8273</v>
      </c>
      <c r="T3024" t="s">
        <v>8313</v>
      </c>
    </row>
    <row r="3025" spans="1:20" ht="57.1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9">
        <f t="shared" si="236"/>
        <v>42166.675763888896</v>
      </c>
      <c r="L3025">
        <v>1430151186</v>
      </c>
      <c r="M3025" s="9">
        <f t="shared" si="237"/>
        <v>42121.675763888896</v>
      </c>
      <c r="N3025" s="13">
        <f t="shared" si="238"/>
        <v>45</v>
      </c>
      <c r="O3025" t="b">
        <v>0</v>
      </c>
      <c r="P3025">
        <v>6</v>
      </c>
      <c r="Q3025" s="8">
        <f t="shared" si="239"/>
        <v>120.17</v>
      </c>
      <c r="R3025" t="b">
        <v>1</v>
      </c>
      <c r="S3025" t="s">
        <v>8273</v>
      </c>
      <c r="T3025" t="s">
        <v>8313</v>
      </c>
    </row>
    <row r="3026" spans="1:20" ht="42.8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9">
        <f t="shared" si="236"/>
        <v>41188.993923611109</v>
      </c>
      <c r="L3026">
        <v>1346975475</v>
      </c>
      <c r="M3026" s="9">
        <f t="shared" si="237"/>
        <v>41158.993923611109</v>
      </c>
      <c r="N3026" s="13">
        <f t="shared" si="238"/>
        <v>30</v>
      </c>
      <c r="O3026" t="b">
        <v>0</v>
      </c>
      <c r="P3026">
        <v>182</v>
      </c>
      <c r="Q3026" s="8">
        <f t="shared" si="239"/>
        <v>67.7</v>
      </c>
      <c r="R3026" t="b">
        <v>1</v>
      </c>
      <c r="S3026" t="s">
        <v>8273</v>
      </c>
      <c r="T3026" t="s">
        <v>8313</v>
      </c>
    </row>
    <row r="3027" spans="1:20" ht="42.8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9">
        <f t="shared" si="236"/>
        <v>41789.666666666664</v>
      </c>
      <c r="L3027">
        <v>1399032813</v>
      </c>
      <c r="M3027" s="9">
        <f t="shared" si="237"/>
        <v>41761.509409722225</v>
      </c>
      <c r="N3027" s="13">
        <f t="shared" si="238"/>
        <v>28</v>
      </c>
      <c r="O3027" t="b">
        <v>0</v>
      </c>
      <c r="P3027">
        <v>145</v>
      </c>
      <c r="Q3027" s="8">
        <f t="shared" si="239"/>
        <v>52.1</v>
      </c>
      <c r="R3027" t="b">
        <v>1</v>
      </c>
      <c r="S3027" t="s">
        <v>8273</v>
      </c>
      <c r="T3027" t="s">
        <v>8313</v>
      </c>
    </row>
    <row r="3028" spans="1:20" ht="57.1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9">
        <f t="shared" si="236"/>
        <v>42797.459398148145</v>
      </c>
      <c r="L3028">
        <v>1487329292</v>
      </c>
      <c r="M3028" s="9">
        <f t="shared" si="237"/>
        <v>42783.459398148145</v>
      </c>
      <c r="N3028" s="13">
        <f t="shared" si="238"/>
        <v>14</v>
      </c>
      <c r="O3028" t="b">
        <v>0</v>
      </c>
      <c r="P3028">
        <v>25</v>
      </c>
      <c r="Q3028" s="8">
        <f t="shared" si="239"/>
        <v>51.6</v>
      </c>
      <c r="R3028" t="b">
        <v>1</v>
      </c>
      <c r="S3028" t="s">
        <v>8273</v>
      </c>
      <c r="T3028" t="s">
        <v>8313</v>
      </c>
    </row>
    <row r="3029" spans="1:20" ht="42.8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9">
        <f t="shared" si="236"/>
        <v>42083.662627314814</v>
      </c>
      <c r="L3029">
        <v>1424278451</v>
      </c>
      <c r="M3029" s="9">
        <f t="shared" si="237"/>
        <v>42053.704293981486</v>
      </c>
      <c r="N3029" s="13">
        <f t="shared" si="238"/>
        <v>30</v>
      </c>
      <c r="O3029" t="b">
        <v>0</v>
      </c>
      <c r="P3029">
        <v>320</v>
      </c>
      <c r="Q3029" s="8">
        <f t="shared" si="239"/>
        <v>164.3</v>
      </c>
      <c r="R3029" t="b">
        <v>1</v>
      </c>
      <c r="S3029" t="s">
        <v>8273</v>
      </c>
      <c r="T3029" t="s">
        <v>8313</v>
      </c>
    </row>
    <row r="3030" spans="1:20" ht="28.55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9">
        <f t="shared" si="236"/>
        <v>42597.264178240745</v>
      </c>
      <c r="L3030">
        <v>1468650025</v>
      </c>
      <c r="M3030" s="9">
        <f t="shared" si="237"/>
        <v>42567.264178240745</v>
      </c>
      <c r="N3030" s="13">
        <f t="shared" si="238"/>
        <v>30</v>
      </c>
      <c r="O3030" t="b">
        <v>0</v>
      </c>
      <c r="P3030">
        <v>99</v>
      </c>
      <c r="Q3030" s="8">
        <f t="shared" si="239"/>
        <v>84.86</v>
      </c>
      <c r="R3030" t="b">
        <v>1</v>
      </c>
      <c r="S3030" t="s">
        <v>8273</v>
      </c>
      <c r="T3030" t="s">
        <v>8313</v>
      </c>
    </row>
    <row r="3031" spans="1:20" ht="42.8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9">
        <f t="shared" si="236"/>
        <v>41961.190972222219</v>
      </c>
      <c r="L3031">
        <v>1413824447</v>
      </c>
      <c r="M3031" s="9">
        <f t="shared" si="237"/>
        <v>41932.708877314813</v>
      </c>
      <c r="N3031" s="13">
        <f t="shared" si="238"/>
        <v>28</v>
      </c>
      <c r="O3031" t="b">
        <v>0</v>
      </c>
      <c r="P3031">
        <v>348</v>
      </c>
      <c r="Q3031" s="8">
        <f t="shared" si="239"/>
        <v>94.55</v>
      </c>
      <c r="R3031" t="b">
        <v>1</v>
      </c>
      <c r="S3031" t="s">
        <v>8273</v>
      </c>
      <c r="T3031" t="s">
        <v>8313</v>
      </c>
    </row>
    <row r="3032" spans="1:20" ht="42.8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9">
        <f t="shared" si="236"/>
        <v>42263.747349537036</v>
      </c>
      <c r="L3032">
        <v>1439834171</v>
      </c>
      <c r="M3032" s="9">
        <f t="shared" si="237"/>
        <v>42233.747349537036</v>
      </c>
      <c r="N3032" s="13">
        <f t="shared" si="238"/>
        <v>30</v>
      </c>
      <c r="O3032" t="b">
        <v>0</v>
      </c>
      <c r="P3032">
        <v>41</v>
      </c>
      <c r="Q3032" s="8">
        <f t="shared" si="239"/>
        <v>45.54</v>
      </c>
      <c r="R3032" t="b">
        <v>1</v>
      </c>
      <c r="S3032" t="s">
        <v>8273</v>
      </c>
      <c r="T3032" t="s">
        <v>8313</v>
      </c>
    </row>
    <row r="3033" spans="1:20" ht="71.349999999999994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9">
        <f t="shared" si="236"/>
        <v>42657.882488425923</v>
      </c>
      <c r="L3033">
        <v>1471295447</v>
      </c>
      <c r="M3033" s="9">
        <f t="shared" si="237"/>
        <v>42597.882488425923</v>
      </c>
      <c r="N3033" s="13">
        <f t="shared" si="238"/>
        <v>60</v>
      </c>
      <c r="O3033" t="b">
        <v>0</v>
      </c>
      <c r="P3033">
        <v>29</v>
      </c>
      <c r="Q3033" s="8">
        <f t="shared" si="239"/>
        <v>51.72</v>
      </c>
      <c r="R3033" t="b">
        <v>1</v>
      </c>
      <c r="S3033" t="s">
        <v>8273</v>
      </c>
      <c r="T3033" t="s">
        <v>8313</v>
      </c>
    </row>
    <row r="3034" spans="1:20" ht="42.8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9">
        <f t="shared" si="236"/>
        <v>42258.044664351852</v>
      </c>
      <c r="L3034">
        <v>1439341459</v>
      </c>
      <c r="M3034" s="9">
        <f t="shared" si="237"/>
        <v>42228.044664351852</v>
      </c>
      <c r="N3034" s="13">
        <f t="shared" si="238"/>
        <v>30</v>
      </c>
      <c r="O3034" t="b">
        <v>0</v>
      </c>
      <c r="P3034">
        <v>25</v>
      </c>
      <c r="Q3034" s="8">
        <f t="shared" si="239"/>
        <v>50.88</v>
      </c>
      <c r="R3034" t="b">
        <v>1</v>
      </c>
      <c r="S3034" t="s">
        <v>8273</v>
      </c>
      <c r="T3034" t="s">
        <v>8313</v>
      </c>
    </row>
    <row r="3035" spans="1:20" ht="42.8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9">
        <f t="shared" si="236"/>
        <v>42600.110243055555</v>
      </c>
      <c r="L3035">
        <v>1468895925</v>
      </c>
      <c r="M3035" s="9">
        <f t="shared" si="237"/>
        <v>42570.110243055555</v>
      </c>
      <c r="N3035" s="13">
        <f t="shared" si="238"/>
        <v>30</v>
      </c>
      <c r="O3035" t="b">
        <v>0</v>
      </c>
      <c r="P3035">
        <v>23</v>
      </c>
      <c r="Q3035" s="8">
        <f t="shared" si="239"/>
        <v>191.13</v>
      </c>
      <c r="R3035" t="b">
        <v>1</v>
      </c>
      <c r="S3035" t="s">
        <v>8273</v>
      </c>
      <c r="T3035" t="s">
        <v>8313</v>
      </c>
    </row>
    <row r="3036" spans="1:20" ht="71.349999999999994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9">
        <f t="shared" si="236"/>
        <v>42675.165972222225</v>
      </c>
      <c r="L3036">
        <v>1475326255</v>
      </c>
      <c r="M3036" s="9">
        <f t="shared" si="237"/>
        <v>42644.535358796296</v>
      </c>
      <c r="N3036" s="13">
        <f t="shared" si="238"/>
        <v>31</v>
      </c>
      <c r="O3036" t="b">
        <v>0</v>
      </c>
      <c r="P3036">
        <v>1260</v>
      </c>
      <c r="Q3036" s="8">
        <f t="shared" si="239"/>
        <v>89.31</v>
      </c>
      <c r="R3036" t="b">
        <v>1</v>
      </c>
      <c r="S3036" t="s">
        <v>8273</v>
      </c>
      <c r="T3036" t="s">
        <v>8313</v>
      </c>
    </row>
    <row r="3037" spans="1:20" ht="28.5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9">
        <f t="shared" si="236"/>
        <v>41398.560289351852</v>
      </c>
      <c r="L3037">
        <v>1365082009</v>
      </c>
      <c r="M3037" s="9">
        <f t="shared" si="237"/>
        <v>41368.560289351852</v>
      </c>
      <c r="N3037" s="13">
        <f t="shared" si="238"/>
        <v>30</v>
      </c>
      <c r="O3037" t="b">
        <v>0</v>
      </c>
      <c r="P3037">
        <v>307</v>
      </c>
      <c r="Q3037" s="8">
        <f t="shared" si="239"/>
        <v>88.59</v>
      </c>
      <c r="R3037" t="b">
        <v>1</v>
      </c>
      <c r="S3037" t="s">
        <v>8273</v>
      </c>
      <c r="T3037" t="s">
        <v>8313</v>
      </c>
    </row>
    <row r="3038" spans="1:20" ht="42.8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9">
        <f t="shared" si="236"/>
        <v>41502.499305555553</v>
      </c>
      <c r="L3038">
        <v>1373568644</v>
      </c>
      <c r="M3038" s="9">
        <f t="shared" si="237"/>
        <v>41466.785231481481</v>
      </c>
      <c r="N3038" s="13">
        <f t="shared" si="238"/>
        <v>36</v>
      </c>
      <c r="O3038" t="b">
        <v>0</v>
      </c>
      <c r="P3038">
        <v>329</v>
      </c>
      <c r="Q3038" s="8">
        <f t="shared" si="239"/>
        <v>96.3</v>
      </c>
      <c r="R3038" t="b">
        <v>1</v>
      </c>
      <c r="S3038" t="s">
        <v>8273</v>
      </c>
      <c r="T3038" t="s">
        <v>8313</v>
      </c>
    </row>
    <row r="3039" spans="1:20" ht="57.1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9">
        <f t="shared" si="236"/>
        <v>40453.207638888889</v>
      </c>
      <c r="L3039">
        <v>1279574773</v>
      </c>
      <c r="M3039" s="9">
        <f t="shared" si="237"/>
        <v>40378.893206018518</v>
      </c>
      <c r="N3039" s="13">
        <f t="shared" si="238"/>
        <v>74</v>
      </c>
      <c r="O3039" t="b">
        <v>0</v>
      </c>
      <c r="P3039">
        <v>32</v>
      </c>
      <c r="Q3039" s="8">
        <f t="shared" si="239"/>
        <v>33.31</v>
      </c>
      <c r="R3039" t="b">
        <v>1</v>
      </c>
      <c r="S3039" t="s">
        <v>8273</v>
      </c>
      <c r="T3039" t="s">
        <v>8313</v>
      </c>
    </row>
    <row r="3040" spans="1:20" ht="42.8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9">
        <f t="shared" si="236"/>
        <v>42433.252280092594</v>
      </c>
      <c r="L3040">
        <v>1451887397</v>
      </c>
      <c r="M3040" s="9">
        <f t="shared" si="237"/>
        <v>42373.252280092594</v>
      </c>
      <c r="N3040" s="13">
        <f t="shared" si="238"/>
        <v>60</v>
      </c>
      <c r="O3040" t="b">
        <v>0</v>
      </c>
      <c r="P3040">
        <v>27</v>
      </c>
      <c r="Q3040" s="8">
        <f t="shared" si="239"/>
        <v>37.22</v>
      </c>
      <c r="R3040" t="b">
        <v>1</v>
      </c>
      <c r="S3040" t="s">
        <v>8273</v>
      </c>
      <c r="T3040" t="s">
        <v>8313</v>
      </c>
    </row>
    <row r="3041" spans="1:20" ht="42.8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9">
        <f t="shared" si="236"/>
        <v>41637.332638888889</v>
      </c>
      <c r="L3041">
        <v>1386011038</v>
      </c>
      <c r="M3041" s="9">
        <f t="shared" si="237"/>
        <v>41610.794421296298</v>
      </c>
      <c r="N3041" s="13">
        <f t="shared" si="238"/>
        <v>27</v>
      </c>
      <c r="O3041" t="b">
        <v>0</v>
      </c>
      <c r="P3041">
        <v>236</v>
      </c>
      <c r="Q3041" s="8">
        <f t="shared" si="239"/>
        <v>92.13</v>
      </c>
      <c r="R3041" t="b">
        <v>1</v>
      </c>
      <c r="S3041" t="s">
        <v>8273</v>
      </c>
      <c r="T3041" t="s">
        <v>8313</v>
      </c>
    </row>
    <row r="3042" spans="1:20" ht="42.8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9">
        <f t="shared" si="236"/>
        <v>42181.958333333328</v>
      </c>
      <c r="L3042">
        <v>1434999621</v>
      </c>
      <c r="M3042" s="9">
        <f t="shared" si="237"/>
        <v>42177.791909722218</v>
      </c>
      <c r="N3042" s="13">
        <f t="shared" si="238"/>
        <v>4</v>
      </c>
      <c r="O3042" t="b">
        <v>0</v>
      </c>
      <c r="P3042">
        <v>42</v>
      </c>
      <c r="Q3042" s="8">
        <f t="shared" si="239"/>
        <v>76.790000000000006</v>
      </c>
      <c r="R3042" t="b">
        <v>1</v>
      </c>
      <c r="S3042" t="s">
        <v>8273</v>
      </c>
      <c r="T3042" t="s">
        <v>8313</v>
      </c>
    </row>
    <row r="3043" spans="1:20" ht="28.55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9">
        <f t="shared" si="236"/>
        <v>42389.868611111116</v>
      </c>
      <c r="L3043">
        <v>1450731048</v>
      </c>
      <c r="M3043" s="9">
        <f t="shared" si="237"/>
        <v>42359.868611111116</v>
      </c>
      <c r="N3043" s="13">
        <f t="shared" si="238"/>
        <v>30</v>
      </c>
      <c r="O3043" t="b">
        <v>0</v>
      </c>
      <c r="P3043">
        <v>95</v>
      </c>
      <c r="Q3043" s="8">
        <f t="shared" si="239"/>
        <v>96.53</v>
      </c>
      <c r="R3043" t="b">
        <v>1</v>
      </c>
      <c r="S3043" t="s">
        <v>8273</v>
      </c>
      <c r="T3043" t="s">
        <v>8313</v>
      </c>
    </row>
    <row r="3044" spans="1:20" ht="57.1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9">
        <f t="shared" si="236"/>
        <v>42283.688043981485</v>
      </c>
      <c r="L3044">
        <v>1441557047</v>
      </c>
      <c r="M3044" s="9">
        <f t="shared" si="237"/>
        <v>42253.688043981485</v>
      </c>
      <c r="N3044" s="13">
        <f t="shared" si="238"/>
        <v>30</v>
      </c>
      <c r="O3044" t="b">
        <v>0</v>
      </c>
      <c r="P3044">
        <v>37</v>
      </c>
      <c r="Q3044" s="8">
        <f t="shared" si="239"/>
        <v>51.89</v>
      </c>
      <c r="R3044" t="b">
        <v>1</v>
      </c>
      <c r="S3044" t="s">
        <v>8273</v>
      </c>
      <c r="T3044" t="s">
        <v>8313</v>
      </c>
    </row>
    <row r="3045" spans="1:20" ht="42.8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9">
        <f t="shared" si="236"/>
        <v>42110.118055555555</v>
      </c>
      <c r="L3045">
        <v>1426815699</v>
      </c>
      <c r="M3045" s="9">
        <f t="shared" si="237"/>
        <v>42083.070590277777</v>
      </c>
      <c r="N3045" s="13">
        <f t="shared" si="238"/>
        <v>27</v>
      </c>
      <c r="O3045" t="b">
        <v>0</v>
      </c>
      <c r="P3045">
        <v>128</v>
      </c>
      <c r="Q3045" s="8">
        <f t="shared" si="239"/>
        <v>128.91</v>
      </c>
      <c r="R3045" t="b">
        <v>1</v>
      </c>
      <c r="S3045" t="s">
        <v>8273</v>
      </c>
      <c r="T3045" t="s">
        <v>8313</v>
      </c>
    </row>
    <row r="3046" spans="1:20" ht="42.8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9">
        <f t="shared" si="236"/>
        <v>42402.7268287037</v>
      </c>
      <c r="L3046">
        <v>1453137998</v>
      </c>
      <c r="M3046" s="9">
        <f t="shared" si="237"/>
        <v>42387.7268287037</v>
      </c>
      <c r="N3046" s="13">
        <f t="shared" si="238"/>
        <v>15</v>
      </c>
      <c r="O3046" t="b">
        <v>0</v>
      </c>
      <c r="P3046">
        <v>156</v>
      </c>
      <c r="Q3046" s="8">
        <f t="shared" si="239"/>
        <v>84.11</v>
      </c>
      <c r="R3046" t="b">
        <v>1</v>
      </c>
      <c r="S3046" t="s">
        <v>8273</v>
      </c>
      <c r="T3046" t="s">
        <v>8313</v>
      </c>
    </row>
    <row r="3047" spans="1:20" ht="42.8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9">
        <f t="shared" si="236"/>
        <v>41873.155729166669</v>
      </c>
      <c r="L3047">
        <v>1406087055</v>
      </c>
      <c r="M3047" s="9">
        <f t="shared" si="237"/>
        <v>41843.155729166669</v>
      </c>
      <c r="N3047" s="13">
        <f t="shared" si="238"/>
        <v>30</v>
      </c>
      <c r="O3047" t="b">
        <v>0</v>
      </c>
      <c r="P3047">
        <v>64</v>
      </c>
      <c r="Q3047" s="8">
        <f t="shared" si="239"/>
        <v>82.94</v>
      </c>
      <c r="R3047" t="b">
        <v>1</v>
      </c>
      <c r="S3047" t="s">
        <v>8273</v>
      </c>
      <c r="T3047" t="s">
        <v>8313</v>
      </c>
    </row>
    <row r="3048" spans="1:20" ht="57.1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9">
        <f t="shared" si="236"/>
        <v>41892.202777777777</v>
      </c>
      <c r="L3048">
        <v>1407784586</v>
      </c>
      <c r="M3048" s="9">
        <f t="shared" si="237"/>
        <v>41862.803078703706</v>
      </c>
      <c r="N3048" s="13">
        <f t="shared" si="238"/>
        <v>29</v>
      </c>
      <c r="O3048" t="b">
        <v>0</v>
      </c>
      <c r="P3048">
        <v>58</v>
      </c>
      <c r="Q3048" s="8">
        <f t="shared" si="239"/>
        <v>259.95</v>
      </c>
      <c r="R3048" t="b">
        <v>1</v>
      </c>
      <c r="S3048" t="s">
        <v>8273</v>
      </c>
      <c r="T3048" t="s">
        <v>8313</v>
      </c>
    </row>
    <row r="3049" spans="1:20" ht="42.8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9">
        <f t="shared" si="236"/>
        <v>42487.552777777775</v>
      </c>
      <c r="L3049">
        <v>1457999054</v>
      </c>
      <c r="M3049" s="9">
        <f t="shared" si="237"/>
        <v>42443.989050925928</v>
      </c>
      <c r="N3049" s="13">
        <f t="shared" si="238"/>
        <v>44</v>
      </c>
      <c r="O3049" t="b">
        <v>0</v>
      </c>
      <c r="P3049">
        <v>20</v>
      </c>
      <c r="Q3049" s="8">
        <f t="shared" si="239"/>
        <v>37.25</v>
      </c>
      <c r="R3049" t="b">
        <v>1</v>
      </c>
      <c r="S3049" t="s">
        <v>8273</v>
      </c>
      <c r="T3049" t="s">
        <v>8313</v>
      </c>
    </row>
    <row r="3050" spans="1:20" ht="42.8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9">
        <f t="shared" si="236"/>
        <v>42004.890277777777</v>
      </c>
      <c r="L3050">
        <v>1417556262</v>
      </c>
      <c r="M3050" s="9">
        <f t="shared" si="237"/>
        <v>41975.901180555549</v>
      </c>
      <c r="N3050" s="13">
        <f t="shared" si="238"/>
        <v>29</v>
      </c>
      <c r="O3050" t="b">
        <v>0</v>
      </c>
      <c r="P3050">
        <v>47</v>
      </c>
      <c r="Q3050" s="8">
        <f t="shared" si="239"/>
        <v>177.02</v>
      </c>
      <c r="R3050" t="b">
        <v>1</v>
      </c>
      <c r="S3050" t="s">
        <v>8273</v>
      </c>
      <c r="T3050" t="s">
        <v>8313</v>
      </c>
    </row>
    <row r="3051" spans="1:20" ht="57.1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9">
        <f t="shared" si="236"/>
        <v>42169.014525462961</v>
      </c>
      <c r="L3051">
        <v>1431649255</v>
      </c>
      <c r="M3051" s="9">
        <f t="shared" si="237"/>
        <v>42139.014525462961</v>
      </c>
      <c r="N3051" s="13">
        <f t="shared" si="238"/>
        <v>30</v>
      </c>
      <c r="O3051" t="b">
        <v>0</v>
      </c>
      <c r="P3051">
        <v>54</v>
      </c>
      <c r="Q3051" s="8">
        <f t="shared" si="239"/>
        <v>74.069999999999993</v>
      </c>
      <c r="R3051" t="b">
        <v>1</v>
      </c>
      <c r="S3051" t="s">
        <v>8273</v>
      </c>
      <c r="T3051" t="s">
        <v>8313</v>
      </c>
    </row>
    <row r="3052" spans="1:20" ht="28.55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9">
        <f t="shared" si="236"/>
        <v>42495.16851851852</v>
      </c>
      <c r="L3052">
        <v>1459828960</v>
      </c>
      <c r="M3052" s="9">
        <f t="shared" si="237"/>
        <v>42465.16851851852</v>
      </c>
      <c r="N3052" s="13">
        <f t="shared" si="238"/>
        <v>30</v>
      </c>
      <c r="O3052" t="b">
        <v>0</v>
      </c>
      <c r="P3052">
        <v>9</v>
      </c>
      <c r="Q3052" s="8">
        <f t="shared" si="239"/>
        <v>70.67</v>
      </c>
      <c r="R3052" t="b">
        <v>1</v>
      </c>
      <c r="S3052" t="s">
        <v>8273</v>
      </c>
      <c r="T3052" t="s">
        <v>8313</v>
      </c>
    </row>
    <row r="3053" spans="1:20" ht="57.1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9">
        <f t="shared" si="236"/>
        <v>42774.416030092587</v>
      </c>
      <c r="L3053">
        <v>1483955945</v>
      </c>
      <c r="M3053" s="9">
        <f t="shared" si="237"/>
        <v>42744.416030092587</v>
      </c>
      <c r="N3053" s="13">
        <f t="shared" si="238"/>
        <v>30</v>
      </c>
      <c r="O3053" t="b">
        <v>1</v>
      </c>
      <c r="P3053">
        <v>35</v>
      </c>
      <c r="Q3053" s="8">
        <f t="shared" si="239"/>
        <v>23.63</v>
      </c>
      <c r="R3053" t="b">
        <v>0</v>
      </c>
      <c r="S3053" t="s">
        <v>8273</v>
      </c>
      <c r="T3053" t="s">
        <v>8313</v>
      </c>
    </row>
    <row r="3054" spans="1:20" ht="42.8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9">
        <f t="shared" si="236"/>
        <v>42152.665972222225</v>
      </c>
      <c r="L3054">
        <v>1430237094</v>
      </c>
      <c r="M3054" s="9">
        <f t="shared" si="237"/>
        <v>42122.670069444444</v>
      </c>
      <c r="N3054" s="13">
        <f t="shared" si="238"/>
        <v>30</v>
      </c>
      <c r="O3054" t="b">
        <v>0</v>
      </c>
      <c r="P3054">
        <v>2</v>
      </c>
      <c r="Q3054" s="8">
        <f t="shared" si="239"/>
        <v>37.5</v>
      </c>
      <c r="R3054" t="b">
        <v>0</v>
      </c>
      <c r="S3054" t="s">
        <v>8273</v>
      </c>
      <c r="T3054" t="s">
        <v>8313</v>
      </c>
    </row>
    <row r="3055" spans="1:20" ht="57.1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9">
        <f t="shared" si="236"/>
        <v>41914.165972222225</v>
      </c>
      <c r="L3055">
        <v>1407781013</v>
      </c>
      <c r="M3055" s="9">
        <f t="shared" si="237"/>
        <v>41862.761724537035</v>
      </c>
      <c r="N3055" s="13">
        <f t="shared" si="238"/>
        <v>51</v>
      </c>
      <c r="O3055" t="b">
        <v>0</v>
      </c>
      <c r="P3055">
        <v>3</v>
      </c>
      <c r="Q3055" s="8">
        <f t="shared" si="239"/>
        <v>13.33</v>
      </c>
      <c r="R3055" t="b">
        <v>0</v>
      </c>
      <c r="S3055" t="s">
        <v>8273</v>
      </c>
      <c r="T3055" t="s">
        <v>8313</v>
      </c>
    </row>
    <row r="3056" spans="1:20" ht="42.8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9">
        <f t="shared" si="236"/>
        <v>42065.044444444444</v>
      </c>
      <c r="L3056">
        <v>1422043154</v>
      </c>
      <c r="M3056" s="9">
        <f t="shared" si="237"/>
        <v>42027.832800925928</v>
      </c>
      <c r="N3056" s="13">
        <f t="shared" si="238"/>
        <v>37</v>
      </c>
      <c r="O3056" t="b">
        <v>0</v>
      </c>
      <c r="P3056">
        <v>0</v>
      </c>
      <c r="Q3056" s="8">
        <f t="shared" si="239"/>
        <v>0</v>
      </c>
      <c r="R3056" t="b">
        <v>0</v>
      </c>
      <c r="S3056" t="s">
        <v>8273</v>
      </c>
      <c r="T3056" t="s">
        <v>8313</v>
      </c>
    </row>
    <row r="3057" spans="1:20" ht="42.8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9">
        <f t="shared" si="236"/>
        <v>42013.95821759259</v>
      </c>
      <c r="L3057">
        <v>1415660390</v>
      </c>
      <c r="M3057" s="9">
        <f t="shared" si="237"/>
        <v>41953.95821759259</v>
      </c>
      <c r="N3057" s="13">
        <f t="shared" si="238"/>
        <v>60</v>
      </c>
      <c r="O3057" t="b">
        <v>0</v>
      </c>
      <c r="P3057">
        <v>1</v>
      </c>
      <c r="Q3057" s="8">
        <f t="shared" si="239"/>
        <v>1</v>
      </c>
      <c r="R3057" t="b">
        <v>0</v>
      </c>
      <c r="S3057" t="s">
        <v>8273</v>
      </c>
      <c r="T3057" t="s">
        <v>8313</v>
      </c>
    </row>
    <row r="3058" spans="1:20" ht="42.8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9">
        <f t="shared" si="236"/>
        <v>41911.636388888888</v>
      </c>
      <c r="L3058">
        <v>1406819784</v>
      </c>
      <c r="M3058" s="9">
        <f t="shared" si="237"/>
        <v>41851.636388888888</v>
      </c>
      <c r="N3058" s="13">
        <f t="shared" si="238"/>
        <v>60</v>
      </c>
      <c r="O3058" t="b">
        <v>0</v>
      </c>
      <c r="P3058">
        <v>0</v>
      </c>
      <c r="Q3058" s="8">
        <f t="shared" si="239"/>
        <v>0</v>
      </c>
      <c r="R3058" t="b">
        <v>0</v>
      </c>
      <c r="S3058" t="s">
        <v>8273</v>
      </c>
      <c r="T3058" t="s">
        <v>8313</v>
      </c>
    </row>
    <row r="3059" spans="1:20" ht="42.8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9">
        <f t="shared" si="236"/>
        <v>42463.608923611115</v>
      </c>
      <c r="L3059">
        <v>1457105811</v>
      </c>
      <c r="M3059" s="9">
        <f t="shared" si="237"/>
        <v>42433.650590277779</v>
      </c>
      <c r="N3059" s="13">
        <f t="shared" si="238"/>
        <v>30</v>
      </c>
      <c r="O3059" t="b">
        <v>0</v>
      </c>
      <c r="P3059">
        <v>0</v>
      </c>
      <c r="Q3059" s="8">
        <f t="shared" si="239"/>
        <v>0</v>
      </c>
      <c r="R3059" t="b">
        <v>0</v>
      </c>
      <c r="S3059" t="s">
        <v>8273</v>
      </c>
      <c r="T3059" t="s">
        <v>8313</v>
      </c>
    </row>
    <row r="3060" spans="1:20" ht="57.1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9">
        <f t="shared" si="236"/>
        <v>42510.374305555553</v>
      </c>
      <c r="L3060">
        <v>1459414740</v>
      </c>
      <c r="M3060" s="9">
        <f t="shared" si="237"/>
        <v>42460.374305555553</v>
      </c>
      <c r="N3060" s="13">
        <f t="shared" si="238"/>
        <v>50</v>
      </c>
      <c r="O3060" t="b">
        <v>0</v>
      </c>
      <c r="P3060">
        <v>3</v>
      </c>
      <c r="Q3060" s="8">
        <f t="shared" si="239"/>
        <v>1</v>
      </c>
      <c r="R3060" t="b">
        <v>0</v>
      </c>
      <c r="S3060" t="s">
        <v>8273</v>
      </c>
      <c r="T3060" t="s">
        <v>8313</v>
      </c>
    </row>
    <row r="3061" spans="1:20" ht="42.8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9">
        <f t="shared" si="236"/>
        <v>41859.935717592591</v>
      </c>
      <c r="L3061">
        <v>1404944846</v>
      </c>
      <c r="M3061" s="9">
        <f t="shared" si="237"/>
        <v>41829.935717592591</v>
      </c>
      <c r="N3061" s="13">
        <f t="shared" si="238"/>
        <v>30</v>
      </c>
      <c r="O3061" t="b">
        <v>0</v>
      </c>
      <c r="P3061">
        <v>11</v>
      </c>
      <c r="Q3061" s="8">
        <f t="shared" si="239"/>
        <v>41</v>
      </c>
      <c r="R3061" t="b">
        <v>0</v>
      </c>
      <c r="S3061" t="s">
        <v>8273</v>
      </c>
      <c r="T3061" t="s">
        <v>8313</v>
      </c>
    </row>
    <row r="3062" spans="1:20" ht="28.5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9">
        <f t="shared" si="236"/>
        <v>42275.274699074071</v>
      </c>
      <c r="L3062">
        <v>1440830134</v>
      </c>
      <c r="M3062" s="9">
        <f t="shared" si="237"/>
        <v>42245.274699074071</v>
      </c>
      <c r="N3062" s="13">
        <f t="shared" si="238"/>
        <v>30</v>
      </c>
      <c r="O3062" t="b">
        <v>0</v>
      </c>
      <c r="P3062">
        <v>6</v>
      </c>
      <c r="Q3062" s="8">
        <f t="shared" si="239"/>
        <v>55.83</v>
      </c>
      <c r="R3062" t="b">
        <v>0</v>
      </c>
      <c r="S3062" t="s">
        <v>8273</v>
      </c>
      <c r="T3062" t="s">
        <v>8313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9">
        <f t="shared" si="236"/>
        <v>41864.784120370372</v>
      </c>
      <c r="L3063">
        <v>1405363748</v>
      </c>
      <c r="M3063" s="9">
        <f t="shared" si="237"/>
        <v>41834.784120370372</v>
      </c>
      <c r="N3063" s="13">
        <f t="shared" si="238"/>
        <v>30</v>
      </c>
      <c r="O3063" t="b">
        <v>0</v>
      </c>
      <c r="P3063">
        <v>0</v>
      </c>
      <c r="Q3063" s="8">
        <f t="shared" si="239"/>
        <v>0</v>
      </c>
      <c r="R3063" t="b">
        <v>0</v>
      </c>
      <c r="S3063" t="s">
        <v>8273</v>
      </c>
      <c r="T3063" t="s">
        <v>8313</v>
      </c>
    </row>
    <row r="3064" spans="1:20" ht="42.8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9">
        <f t="shared" si="236"/>
        <v>42277.75</v>
      </c>
      <c r="L3064">
        <v>1441111892</v>
      </c>
      <c r="M3064" s="9">
        <f t="shared" si="237"/>
        <v>42248.535787037035</v>
      </c>
      <c r="N3064" s="13">
        <f t="shared" si="238"/>
        <v>29</v>
      </c>
      <c r="O3064" t="b">
        <v>0</v>
      </c>
      <c r="P3064">
        <v>67</v>
      </c>
      <c r="Q3064" s="8">
        <f t="shared" si="239"/>
        <v>99.76</v>
      </c>
      <c r="R3064" t="b">
        <v>0</v>
      </c>
      <c r="S3064" t="s">
        <v>8273</v>
      </c>
      <c r="T3064" t="s">
        <v>8313</v>
      </c>
    </row>
    <row r="3065" spans="1:20" ht="42.8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9">
        <f t="shared" si="236"/>
        <v>42665.922893518517</v>
      </c>
      <c r="L3065">
        <v>1474150138</v>
      </c>
      <c r="M3065" s="9">
        <f t="shared" si="237"/>
        <v>42630.922893518517</v>
      </c>
      <c r="N3065" s="13">
        <f t="shared" si="238"/>
        <v>35</v>
      </c>
      <c r="O3065" t="b">
        <v>0</v>
      </c>
      <c r="P3065">
        <v>23</v>
      </c>
      <c r="Q3065" s="8">
        <f t="shared" si="239"/>
        <v>25.52</v>
      </c>
      <c r="R3065" t="b">
        <v>0</v>
      </c>
      <c r="S3065" t="s">
        <v>8273</v>
      </c>
      <c r="T3065" t="s">
        <v>8313</v>
      </c>
    </row>
    <row r="3066" spans="1:20" ht="28.55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9">
        <f t="shared" si="236"/>
        <v>42330.290972222225</v>
      </c>
      <c r="L3066">
        <v>1445483246</v>
      </c>
      <c r="M3066" s="9">
        <f t="shared" si="237"/>
        <v>42299.130162037036</v>
      </c>
      <c r="N3066" s="13">
        <f t="shared" si="238"/>
        <v>31</v>
      </c>
      <c r="O3066" t="b">
        <v>0</v>
      </c>
      <c r="P3066">
        <v>72</v>
      </c>
      <c r="Q3066" s="8">
        <f t="shared" si="239"/>
        <v>117.65</v>
      </c>
      <c r="R3066" t="b">
        <v>0</v>
      </c>
      <c r="S3066" t="s">
        <v>8273</v>
      </c>
      <c r="T3066" t="s">
        <v>8313</v>
      </c>
    </row>
    <row r="3067" spans="1:20" ht="42.8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9">
        <f t="shared" si="236"/>
        <v>41850.055231481485</v>
      </c>
      <c r="L3067">
        <v>1404523172</v>
      </c>
      <c r="M3067" s="9">
        <f t="shared" si="237"/>
        <v>41825.055231481485</v>
      </c>
      <c r="N3067" s="13">
        <f t="shared" si="238"/>
        <v>25</v>
      </c>
      <c r="O3067" t="b">
        <v>0</v>
      </c>
      <c r="P3067">
        <v>2</v>
      </c>
      <c r="Q3067" s="8">
        <f t="shared" si="239"/>
        <v>5</v>
      </c>
      <c r="R3067" t="b">
        <v>0</v>
      </c>
      <c r="S3067" t="s">
        <v>8273</v>
      </c>
      <c r="T3067" t="s">
        <v>8313</v>
      </c>
    </row>
    <row r="3068" spans="1:20" ht="42.8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9">
        <f t="shared" si="236"/>
        <v>42561.228437500002</v>
      </c>
      <c r="L3068">
        <v>1465536537</v>
      </c>
      <c r="M3068" s="9">
        <f t="shared" si="237"/>
        <v>42531.228437500002</v>
      </c>
      <c r="N3068" s="13">
        <f t="shared" si="238"/>
        <v>30</v>
      </c>
      <c r="O3068" t="b">
        <v>0</v>
      </c>
      <c r="P3068">
        <v>15</v>
      </c>
      <c r="Q3068" s="8">
        <f t="shared" si="239"/>
        <v>2796.67</v>
      </c>
      <c r="R3068" t="b">
        <v>0</v>
      </c>
      <c r="S3068" t="s">
        <v>8273</v>
      </c>
      <c r="T3068" t="s">
        <v>8313</v>
      </c>
    </row>
    <row r="3069" spans="1:20" ht="42.8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9">
        <f t="shared" si="236"/>
        <v>42256.938414351855</v>
      </c>
      <c r="L3069">
        <v>1439245879</v>
      </c>
      <c r="M3069" s="9">
        <f t="shared" si="237"/>
        <v>42226.938414351855</v>
      </c>
      <c r="N3069" s="13">
        <f t="shared" si="238"/>
        <v>30</v>
      </c>
      <c r="O3069" t="b">
        <v>0</v>
      </c>
      <c r="P3069">
        <v>1</v>
      </c>
      <c r="Q3069" s="8">
        <f t="shared" si="239"/>
        <v>200</v>
      </c>
      <c r="R3069" t="b">
        <v>0</v>
      </c>
      <c r="S3069" t="s">
        <v>8273</v>
      </c>
      <c r="T3069" t="s">
        <v>8313</v>
      </c>
    </row>
    <row r="3070" spans="1:20" ht="57.1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9">
        <f t="shared" si="236"/>
        <v>42293.691574074073</v>
      </c>
      <c r="L3070">
        <v>1442421352</v>
      </c>
      <c r="M3070" s="9">
        <f t="shared" si="237"/>
        <v>42263.691574074073</v>
      </c>
      <c r="N3070" s="13">
        <f t="shared" si="238"/>
        <v>30</v>
      </c>
      <c r="O3070" t="b">
        <v>0</v>
      </c>
      <c r="P3070">
        <v>2</v>
      </c>
      <c r="Q3070" s="8">
        <f t="shared" si="239"/>
        <v>87.5</v>
      </c>
      <c r="R3070" t="b">
        <v>0</v>
      </c>
      <c r="S3070" t="s">
        <v>8273</v>
      </c>
      <c r="T3070" t="s">
        <v>8313</v>
      </c>
    </row>
    <row r="3071" spans="1:20" ht="42.8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9">
        <f t="shared" si="236"/>
        <v>41987.833726851852</v>
      </c>
      <c r="L3071">
        <v>1415995234</v>
      </c>
      <c r="M3071" s="9">
        <f t="shared" si="237"/>
        <v>41957.833726851852</v>
      </c>
      <c r="N3071" s="13">
        <f t="shared" si="238"/>
        <v>30</v>
      </c>
      <c r="O3071" t="b">
        <v>0</v>
      </c>
      <c r="P3071">
        <v>7</v>
      </c>
      <c r="Q3071" s="8">
        <f t="shared" si="239"/>
        <v>20.14</v>
      </c>
      <c r="R3071" t="b">
        <v>0</v>
      </c>
      <c r="S3071" t="s">
        <v>8273</v>
      </c>
      <c r="T3071" t="s">
        <v>8313</v>
      </c>
    </row>
    <row r="3072" spans="1:20" ht="42.8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9">
        <f t="shared" si="236"/>
        <v>42711.733437499999</v>
      </c>
      <c r="L3072">
        <v>1479317769</v>
      </c>
      <c r="M3072" s="9">
        <f t="shared" si="237"/>
        <v>42690.733437499999</v>
      </c>
      <c r="N3072" s="13">
        <f t="shared" si="238"/>
        <v>21</v>
      </c>
      <c r="O3072" t="b">
        <v>0</v>
      </c>
      <c r="P3072">
        <v>16</v>
      </c>
      <c r="Q3072" s="8">
        <f t="shared" si="239"/>
        <v>20.88</v>
      </c>
      <c r="R3072" t="b">
        <v>0</v>
      </c>
      <c r="S3072" t="s">
        <v>8273</v>
      </c>
      <c r="T3072" t="s">
        <v>8313</v>
      </c>
    </row>
    <row r="3073" spans="1:20" ht="42.8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9">
        <f t="shared" si="236"/>
        <v>42115.249305555553</v>
      </c>
      <c r="L3073">
        <v>1428082481</v>
      </c>
      <c r="M3073" s="9">
        <f t="shared" si="237"/>
        <v>42097.732418981483</v>
      </c>
      <c r="N3073" s="13">
        <f t="shared" si="238"/>
        <v>18</v>
      </c>
      <c r="O3073" t="b">
        <v>0</v>
      </c>
      <c r="P3073">
        <v>117</v>
      </c>
      <c r="Q3073" s="8">
        <f t="shared" si="239"/>
        <v>61.31</v>
      </c>
      <c r="R3073" t="b">
        <v>0</v>
      </c>
      <c r="S3073" t="s">
        <v>8273</v>
      </c>
      <c r="T3073" t="s">
        <v>8313</v>
      </c>
    </row>
    <row r="3074" spans="1:20" ht="42.8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>
        <f t="shared" ref="F3074:F3137" si="240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9">
        <f t="shared" si="236"/>
        <v>42673.073611111111</v>
      </c>
      <c r="L3074">
        <v>1476549262</v>
      </c>
      <c r="M3074" s="9">
        <f t="shared" si="237"/>
        <v>42658.690532407403</v>
      </c>
      <c r="N3074" s="13">
        <f t="shared" si="238"/>
        <v>14</v>
      </c>
      <c r="O3074" t="b">
        <v>0</v>
      </c>
      <c r="P3074">
        <v>2</v>
      </c>
      <c r="Q3074" s="8">
        <f t="shared" si="239"/>
        <v>1</v>
      </c>
      <c r="R3074" t="b">
        <v>0</v>
      </c>
      <c r="S3074" t="s">
        <v>8273</v>
      </c>
      <c r="T3074" t="s">
        <v>8313</v>
      </c>
    </row>
    <row r="3075" spans="1:20" ht="42.8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>
        <f t="shared" si="240"/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9">
        <f t="shared" ref="K3075:K3138" si="241">(((J3075/60)/60)/24)+DATE(1970,1,1)</f>
        <v>42169.804861111115</v>
      </c>
      <c r="L3075">
        <v>1429287900</v>
      </c>
      <c r="M3075" s="9">
        <f t="shared" ref="M3075:M3138" si="242">(((L3075/60)/60)/24)+DATE(1970,1,1)</f>
        <v>42111.684027777781</v>
      </c>
      <c r="N3075" s="13">
        <f t="shared" ref="N3075:N3138" si="243">ROUND(K3075-M3075,0)</f>
        <v>58</v>
      </c>
      <c r="O3075" t="b">
        <v>0</v>
      </c>
      <c r="P3075">
        <v>7</v>
      </c>
      <c r="Q3075" s="8">
        <f t="shared" ref="Q3075:Q3138" si="244">IFERROR(ROUND(E3075/P3075,2),0)</f>
        <v>92.14</v>
      </c>
      <c r="R3075" t="b">
        <v>0</v>
      </c>
      <c r="S3075" t="s">
        <v>8273</v>
      </c>
      <c r="T3075" t="s">
        <v>8313</v>
      </c>
    </row>
    <row r="3076" spans="1:20" ht="57.1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9">
        <f t="shared" si="241"/>
        <v>42439.571284722217</v>
      </c>
      <c r="L3076">
        <v>1455025359</v>
      </c>
      <c r="M3076" s="9">
        <f t="shared" si="242"/>
        <v>42409.571284722217</v>
      </c>
      <c r="N3076" s="13">
        <f t="shared" si="243"/>
        <v>30</v>
      </c>
      <c r="O3076" t="b">
        <v>0</v>
      </c>
      <c r="P3076">
        <v>3</v>
      </c>
      <c r="Q3076" s="8">
        <f t="shared" si="244"/>
        <v>7.33</v>
      </c>
      <c r="R3076" t="b">
        <v>0</v>
      </c>
      <c r="S3076" t="s">
        <v>8273</v>
      </c>
      <c r="T3076" t="s">
        <v>8313</v>
      </c>
    </row>
    <row r="3077" spans="1:20" ht="42.8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9">
        <f t="shared" si="241"/>
        <v>42601.102314814809</v>
      </c>
      <c r="L3077">
        <v>1467253640</v>
      </c>
      <c r="M3077" s="9">
        <f t="shared" si="242"/>
        <v>42551.102314814809</v>
      </c>
      <c r="N3077" s="13">
        <f t="shared" si="243"/>
        <v>50</v>
      </c>
      <c r="O3077" t="b">
        <v>0</v>
      </c>
      <c r="P3077">
        <v>20</v>
      </c>
      <c r="Q3077" s="8">
        <f t="shared" si="244"/>
        <v>64.8</v>
      </c>
      <c r="R3077" t="b">
        <v>0</v>
      </c>
      <c r="S3077" t="s">
        <v>8273</v>
      </c>
      <c r="T3077" t="s">
        <v>8313</v>
      </c>
    </row>
    <row r="3078" spans="1:20" ht="28.55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9">
        <f t="shared" si="241"/>
        <v>42286.651886574073</v>
      </c>
      <c r="L3078">
        <v>1439221123</v>
      </c>
      <c r="M3078" s="9">
        <f t="shared" si="242"/>
        <v>42226.651886574073</v>
      </c>
      <c r="N3078" s="13">
        <f t="shared" si="243"/>
        <v>60</v>
      </c>
      <c r="O3078" t="b">
        <v>0</v>
      </c>
      <c r="P3078">
        <v>50</v>
      </c>
      <c r="Q3078" s="8">
        <f t="shared" si="244"/>
        <v>30.12</v>
      </c>
      <c r="R3078" t="b">
        <v>0</v>
      </c>
      <c r="S3078" t="s">
        <v>8273</v>
      </c>
      <c r="T3078" t="s">
        <v>8313</v>
      </c>
    </row>
    <row r="3079" spans="1:20" ht="42.8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9">
        <f t="shared" si="241"/>
        <v>42796.956921296296</v>
      </c>
      <c r="L3079">
        <v>1485903478</v>
      </c>
      <c r="M3079" s="9">
        <f t="shared" si="242"/>
        <v>42766.956921296296</v>
      </c>
      <c r="N3079" s="13">
        <f t="shared" si="243"/>
        <v>30</v>
      </c>
      <c r="O3079" t="b">
        <v>0</v>
      </c>
      <c r="P3079">
        <v>2</v>
      </c>
      <c r="Q3079" s="8">
        <f t="shared" si="244"/>
        <v>52.5</v>
      </c>
      <c r="R3079" t="b">
        <v>0</v>
      </c>
      <c r="S3079" t="s">
        <v>8273</v>
      </c>
      <c r="T3079" t="s">
        <v>8313</v>
      </c>
    </row>
    <row r="3080" spans="1:20" ht="42.8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9">
        <f t="shared" si="241"/>
        <v>42061.138831018514</v>
      </c>
      <c r="L3080">
        <v>1422328795</v>
      </c>
      <c r="M3080" s="9">
        <f t="shared" si="242"/>
        <v>42031.138831018514</v>
      </c>
      <c r="N3080" s="13">
        <f t="shared" si="243"/>
        <v>30</v>
      </c>
      <c r="O3080" t="b">
        <v>0</v>
      </c>
      <c r="P3080">
        <v>3</v>
      </c>
      <c r="Q3080" s="8">
        <f t="shared" si="244"/>
        <v>23.67</v>
      </c>
      <c r="R3080" t="b">
        <v>0</v>
      </c>
      <c r="S3080" t="s">
        <v>8273</v>
      </c>
      <c r="T3080" t="s">
        <v>8313</v>
      </c>
    </row>
    <row r="3081" spans="1:20" ht="42.8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9">
        <f t="shared" si="241"/>
        <v>42085.671701388885</v>
      </c>
      <c r="L3081">
        <v>1424452035</v>
      </c>
      <c r="M3081" s="9">
        <f t="shared" si="242"/>
        <v>42055.713368055556</v>
      </c>
      <c r="N3081" s="13">
        <f t="shared" si="243"/>
        <v>30</v>
      </c>
      <c r="O3081" t="b">
        <v>0</v>
      </c>
      <c r="P3081">
        <v>27</v>
      </c>
      <c r="Q3081" s="8">
        <f t="shared" si="244"/>
        <v>415.78</v>
      </c>
      <c r="R3081" t="b">
        <v>0</v>
      </c>
      <c r="S3081" t="s">
        <v>8273</v>
      </c>
      <c r="T3081" t="s">
        <v>8313</v>
      </c>
    </row>
    <row r="3082" spans="1:20" ht="42.8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9">
        <f t="shared" si="241"/>
        <v>42000.0699537037</v>
      </c>
      <c r="L3082">
        <v>1414456844</v>
      </c>
      <c r="M3082" s="9">
        <f t="shared" si="242"/>
        <v>41940.028287037036</v>
      </c>
      <c r="N3082" s="13">
        <f t="shared" si="243"/>
        <v>60</v>
      </c>
      <c r="O3082" t="b">
        <v>0</v>
      </c>
      <c r="P3082">
        <v>7</v>
      </c>
      <c r="Q3082" s="8">
        <f t="shared" si="244"/>
        <v>53.71</v>
      </c>
      <c r="R3082" t="b">
        <v>0</v>
      </c>
      <c r="S3082" t="s">
        <v>8273</v>
      </c>
      <c r="T3082" t="s">
        <v>8313</v>
      </c>
    </row>
    <row r="3083" spans="1:20" ht="42.8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9">
        <f t="shared" si="241"/>
        <v>42267.181608796294</v>
      </c>
      <c r="L3083">
        <v>1440130891</v>
      </c>
      <c r="M3083" s="9">
        <f t="shared" si="242"/>
        <v>42237.181608796294</v>
      </c>
      <c r="N3083" s="13">
        <f t="shared" si="243"/>
        <v>30</v>
      </c>
      <c r="O3083" t="b">
        <v>0</v>
      </c>
      <c r="P3083">
        <v>5</v>
      </c>
      <c r="Q3083" s="8">
        <f t="shared" si="244"/>
        <v>420.6</v>
      </c>
      <c r="R3083" t="b">
        <v>0</v>
      </c>
      <c r="S3083" t="s">
        <v>8273</v>
      </c>
      <c r="T3083" t="s">
        <v>8313</v>
      </c>
    </row>
    <row r="3084" spans="1:20" ht="42.8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9">
        <f t="shared" si="241"/>
        <v>42323.96465277778</v>
      </c>
      <c r="L3084">
        <v>1445033346</v>
      </c>
      <c r="M3084" s="9">
        <f t="shared" si="242"/>
        <v>42293.922986111109</v>
      </c>
      <c r="N3084" s="13">
        <f t="shared" si="243"/>
        <v>30</v>
      </c>
      <c r="O3084" t="b">
        <v>0</v>
      </c>
      <c r="P3084">
        <v>0</v>
      </c>
      <c r="Q3084" s="8">
        <f t="shared" si="244"/>
        <v>0</v>
      </c>
      <c r="R3084" t="b">
        <v>0</v>
      </c>
      <c r="S3084" t="s">
        <v>8273</v>
      </c>
      <c r="T3084" t="s">
        <v>8313</v>
      </c>
    </row>
    <row r="3085" spans="1:20" ht="57.1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9">
        <f t="shared" si="241"/>
        <v>41883.208333333336</v>
      </c>
      <c r="L3085">
        <v>1406986278</v>
      </c>
      <c r="M3085" s="9">
        <f t="shared" si="242"/>
        <v>41853.563402777778</v>
      </c>
      <c r="N3085" s="13">
        <f t="shared" si="243"/>
        <v>30</v>
      </c>
      <c r="O3085" t="b">
        <v>0</v>
      </c>
      <c r="P3085">
        <v>3</v>
      </c>
      <c r="Q3085" s="8">
        <f t="shared" si="244"/>
        <v>18.670000000000002</v>
      </c>
      <c r="R3085" t="b">
        <v>0</v>
      </c>
      <c r="S3085" t="s">
        <v>8273</v>
      </c>
      <c r="T3085" t="s">
        <v>8313</v>
      </c>
    </row>
    <row r="3086" spans="1:20" ht="57.1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9">
        <f t="shared" si="241"/>
        <v>42129.783333333333</v>
      </c>
      <c r="L3086">
        <v>1428340931</v>
      </c>
      <c r="M3086" s="9">
        <f t="shared" si="242"/>
        <v>42100.723738425921</v>
      </c>
      <c r="N3086" s="13">
        <f t="shared" si="243"/>
        <v>29</v>
      </c>
      <c r="O3086" t="b">
        <v>0</v>
      </c>
      <c r="P3086">
        <v>6</v>
      </c>
      <c r="Q3086" s="8">
        <f t="shared" si="244"/>
        <v>78.33</v>
      </c>
      <c r="R3086" t="b">
        <v>0</v>
      </c>
      <c r="S3086" t="s">
        <v>8273</v>
      </c>
      <c r="T3086" t="s">
        <v>8313</v>
      </c>
    </row>
    <row r="3087" spans="1:20" ht="42.8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9">
        <f t="shared" si="241"/>
        <v>42276.883784722217</v>
      </c>
      <c r="L3087">
        <v>1440969159</v>
      </c>
      <c r="M3087" s="9">
        <f t="shared" si="242"/>
        <v>42246.883784722217</v>
      </c>
      <c r="N3087" s="13">
        <f t="shared" si="243"/>
        <v>30</v>
      </c>
      <c r="O3087" t="b">
        <v>0</v>
      </c>
      <c r="P3087">
        <v>9</v>
      </c>
      <c r="Q3087" s="8">
        <f t="shared" si="244"/>
        <v>67.78</v>
      </c>
      <c r="R3087" t="b">
        <v>0</v>
      </c>
      <c r="S3087" t="s">
        <v>8273</v>
      </c>
      <c r="T3087" t="s">
        <v>8313</v>
      </c>
    </row>
    <row r="3088" spans="1:20" ht="42.8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9">
        <f t="shared" si="241"/>
        <v>42233.67082175926</v>
      </c>
      <c r="L3088">
        <v>1434643559</v>
      </c>
      <c r="M3088" s="9">
        <f t="shared" si="242"/>
        <v>42173.67082175926</v>
      </c>
      <c r="N3088" s="13">
        <f t="shared" si="243"/>
        <v>60</v>
      </c>
      <c r="O3088" t="b">
        <v>0</v>
      </c>
      <c r="P3088">
        <v>3</v>
      </c>
      <c r="Q3088" s="8">
        <f t="shared" si="244"/>
        <v>16.670000000000002</v>
      </c>
      <c r="R3088" t="b">
        <v>0</v>
      </c>
      <c r="S3088" t="s">
        <v>8273</v>
      </c>
      <c r="T3088" t="s">
        <v>8313</v>
      </c>
    </row>
    <row r="3089" spans="1:20" ht="42.8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9">
        <f t="shared" si="241"/>
        <v>42725.192013888889</v>
      </c>
      <c r="L3089">
        <v>1477107390</v>
      </c>
      <c r="M3089" s="9">
        <f t="shared" si="242"/>
        <v>42665.150347222225</v>
      </c>
      <c r="N3089" s="13">
        <f t="shared" si="243"/>
        <v>60</v>
      </c>
      <c r="O3089" t="b">
        <v>0</v>
      </c>
      <c r="P3089">
        <v>2</v>
      </c>
      <c r="Q3089" s="8">
        <f t="shared" si="244"/>
        <v>62.5</v>
      </c>
      <c r="R3089" t="b">
        <v>0</v>
      </c>
      <c r="S3089" t="s">
        <v>8273</v>
      </c>
      <c r="T3089" t="s">
        <v>8313</v>
      </c>
    </row>
    <row r="3090" spans="1:20" ht="42.8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9">
        <f t="shared" si="241"/>
        <v>42012.570138888885</v>
      </c>
      <c r="L3090">
        <v>1418046247</v>
      </c>
      <c r="M3090" s="9">
        <f t="shared" si="242"/>
        <v>41981.57230324074</v>
      </c>
      <c r="N3090" s="13">
        <f t="shared" si="243"/>
        <v>31</v>
      </c>
      <c r="O3090" t="b">
        <v>0</v>
      </c>
      <c r="P3090">
        <v>3</v>
      </c>
      <c r="Q3090" s="8">
        <f t="shared" si="244"/>
        <v>42</v>
      </c>
      <c r="R3090" t="b">
        <v>0</v>
      </c>
      <c r="S3090" t="s">
        <v>8273</v>
      </c>
      <c r="T3090" t="s">
        <v>8313</v>
      </c>
    </row>
    <row r="3091" spans="1:20" ht="42.8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9">
        <f t="shared" si="241"/>
        <v>42560.082638888889</v>
      </c>
      <c r="L3091">
        <v>1465304483</v>
      </c>
      <c r="M3091" s="9">
        <f t="shared" si="242"/>
        <v>42528.542627314819</v>
      </c>
      <c r="N3091" s="13">
        <f t="shared" si="243"/>
        <v>32</v>
      </c>
      <c r="O3091" t="b">
        <v>0</v>
      </c>
      <c r="P3091">
        <v>45</v>
      </c>
      <c r="Q3091" s="8">
        <f t="shared" si="244"/>
        <v>130.09</v>
      </c>
      <c r="R3091" t="b">
        <v>0</v>
      </c>
      <c r="S3091" t="s">
        <v>8273</v>
      </c>
      <c r="T3091" t="s">
        <v>8313</v>
      </c>
    </row>
    <row r="3092" spans="1:20" ht="42.8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9">
        <f t="shared" si="241"/>
        <v>42125.777141203704</v>
      </c>
      <c r="L3092">
        <v>1425325145</v>
      </c>
      <c r="M3092" s="9">
        <f t="shared" si="242"/>
        <v>42065.818807870368</v>
      </c>
      <c r="N3092" s="13">
        <f t="shared" si="243"/>
        <v>60</v>
      </c>
      <c r="O3092" t="b">
        <v>0</v>
      </c>
      <c r="P3092">
        <v>9</v>
      </c>
      <c r="Q3092" s="8">
        <f t="shared" si="244"/>
        <v>1270.22</v>
      </c>
      <c r="R3092" t="b">
        <v>0</v>
      </c>
      <c r="S3092" t="s">
        <v>8273</v>
      </c>
      <c r="T3092" t="s">
        <v>8313</v>
      </c>
    </row>
    <row r="3093" spans="1:20" ht="57.1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9">
        <f t="shared" si="241"/>
        <v>42596.948414351849</v>
      </c>
      <c r="L3093">
        <v>1468622743</v>
      </c>
      <c r="M3093" s="9">
        <f t="shared" si="242"/>
        <v>42566.948414351849</v>
      </c>
      <c r="N3093" s="13">
        <f t="shared" si="243"/>
        <v>30</v>
      </c>
      <c r="O3093" t="b">
        <v>0</v>
      </c>
      <c r="P3093">
        <v>9</v>
      </c>
      <c r="Q3093" s="8">
        <f t="shared" si="244"/>
        <v>88.44</v>
      </c>
      <c r="R3093" t="b">
        <v>0</v>
      </c>
      <c r="S3093" t="s">
        <v>8273</v>
      </c>
      <c r="T3093" t="s">
        <v>8313</v>
      </c>
    </row>
    <row r="3094" spans="1:20" ht="42.8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9">
        <f t="shared" si="241"/>
        <v>42292.916666666672</v>
      </c>
      <c r="L3094">
        <v>1441723912</v>
      </c>
      <c r="M3094" s="9">
        <f t="shared" si="242"/>
        <v>42255.619351851856</v>
      </c>
      <c r="N3094" s="13">
        <f t="shared" si="243"/>
        <v>37</v>
      </c>
      <c r="O3094" t="b">
        <v>0</v>
      </c>
      <c r="P3094">
        <v>21</v>
      </c>
      <c r="Q3094" s="8">
        <f t="shared" si="244"/>
        <v>56.34</v>
      </c>
      <c r="R3094" t="b">
        <v>0</v>
      </c>
      <c r="S3094" t="s">
        <v>8273</v>
      </c>
      <c r="T3094" t="s">
        <v>8313</v>
      </c>
    </row>
    <row r="3095" spans="1:20" ht="57.1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9">
        <f t="shared" si="241"/>
        <v>41791.165972222225</v>
      </c>
      <c r="L3095">
        <v>1398980941</v>
      </c>
      <c r="M3095" s="9">
        <f t="shared" si="242"/>
        <v>41760.909039351849</v>
      </c>
      <c r="N3095" s="13">
        <f t="shared" si="243"/>
        <v>30</v>
      </c>
      <c r="O3095" t="b">
        <v>0</v>
      </c>
      <c r="P3095">
        <v>17</v>
      </c>
      <c r="Q3095" s="8">
        <f t="shared" si="244"/>
        <v>53.53</v>
      </c>
      <c r="R3095" t="b">
        <v>0</v>
      </c>
      <c r="S3095" t="s">
        <v>8273</v>
      </c>
      <c r="T3095" t="s">
        <v>8313</v>
      </c>
    </row>
    <row r="3096" spans="1:20" ht="42.8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9">
        <f t="shared" si="241"/>
        <v>42267.795787037037</v>
      </c>
      <c r="L3096">
        <v>1437591956</v>
      </c>
      <c r="M3096" s="9">
        <f t="shared" si="242"/>
        <v>42207.795787037037</v>
      </c>
      <c r="N3096" s="13">
        <f t="shared" si="243"/>
        <v>60</v>
      </c>
      <c r="O3096" t="b">
        <v>0</v>
      </c>
      <c r="P3096">
        <v>1</v>
      </c>
      <c r="Q3096" s="8">
        <f t="shared" si="244"/>
        <v>25</v>
      </c>
      <c r="R3096" t="b">
        <v>0</v>
      </c>
      <c r="S3096" t="s">
        <v>8273</v>
      </c>
      <c r="T3096" t="s">
        <v>8313</v>
      </c>
    </row>
    <row r="3097" spans="1:20" ht="42.8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9">
        <f t="shared" si="241"/>
        <v>42583.025231481486</v>
      </c>
      <c r="L3097">
        <v>1464827780</v>
      </c>
      <c r="M3097" s="9">
        <f t="shared" si="242"/>
        <v>42523.025231481486</v>
      </c>
      <c r="N3097" s="13">
        <f t="shared" si="243"/>
        <v>60</v>
      </c>
      <c r="O3097" t="b">
        <v>0</v>
      </c>
      <c r="P3097">
        <v>1</v>
      </c>
      <c r="Q3097" s="8">
        <f t="shared" si="244"/>
        <v>50</v>
      </c>
      <c r="R3097" t="b">
        <v>0</v>
      </c>
      <c r="S3097" t="s">
        <v>8273</v>
      </c>
      <c r="T3097" t="s">
        <v>8313</v>
      </c>
    </row>
    <row r="3098" spans="1:20" ht="42.8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9">
        <f t="shared" si="241"/>
        <v>42144.825532407413</v>
      </c>
      <c r="L3098">
        <v>1429559326</v>
      </c>
      <c r="M3098" s="9">
        <f t="shared" si="242"/>
        <v>42114.825532407413</v>
      </c>
      <c r="N3098" s="13">
        <f t="shared" si="243"/>
        <v>30</v>
      </c>
      <c r="O3098" t="b">
        <v>0</v>
      </c>
      <c r="P3098">
        <v>14</v>
      </c>
      <c r="Q3098" s="8">
        <f t="shared" si="244"/>
        <v>56.79</v>
      </c>
      <c r="R3098" t="b">
        <v>0</v>
      </c>
      <c r="S3098" t="s">
        <v>8273</v>
      </c>
      <c r="T3098" t="s">
        <v>8313</v>
      </c>
    </row>
    <row r="3099" spans="1:20" ht="42.8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9">
        <f t="shared" si="241"/>
        <v>42650.583333333328</v>
      </c>
      <c r="L3099">
        <v>1474027501</v>
      </c>
      <c r="M3099" s="9">
        <f t="shared" si="242"/>
        <v>42629.503483796296</v>
      </c>
      <c r="N3099" s="13">
        <f t="shared" si="243"/>
        <v>21</v>
      </c>
      <c r="O3099" t="b">
        <v>0</v>
      </c>
      <c r="P3099">
        <v>42</v>
      </c>
      <c r="Q3099" s="8">
        <f t="shared" si="244"/>
        <v>40.83</v>
      </c>
      <c r="R3099" t="b">
        <v>0</v>
      </c>
      <c r="S3099" t="s">
        <v>8273</v>
      </c>
      <c r="T3099" t="s">
        <v>8313</v>
      </c>
    </row>
    <row r="3100" spans="1:20" ht="57.1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9">
        <f t="shared" si="241"/>
        <v>42408.01180555555</v>
      </c>
      <c r="L3100">
        <v>1450724449</v>
      </c>
      <c r="M3100" s="9">
        <f t="shared" si="242"/>
        <v>42359.792233796295</v>
      </c>
      <c r="N3100" s="13">
        <f t="shared" si="243"/>
        <v>48</v>
      </c>
      <c r="O3100" t="b">
        <v>0</v>
      </c>
      <c r="P3100">
        <v>27</v>
      </c>
      <c r="Q3100" s="8">
        <f t="shared" si="244"/>
        <v>65.11</v>
      </c>
      <c r="R3100" t="b">
        <v>0</v>
      </c>
      <c r="S3100" t="s">
        <v>8273</v>
      </c>
      <c r="T3100" t="s">
        <v>8313</v>
      </c>
    </row>
    <row r="3101" spans="1:20" ht="42.8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9">
        <f t="shared" si="241"/>
        <v>42412.189710648148</v>
      </c>
      <c r="L3101">
        <v>1452659591</v>
      </c>
      <c r="M3101" s="9">
        <f t="shared" si="242"/>
        <v>42382.189710648148</v>
      </c>
      <c r="N3101" s="13">
        <f t="shared" si="243"/>
        <v>30</v>
      </c>
      <c r="O3101" t="b">
        <v>0</v>
      </c>
      <c r="P3101">
        <v>5</v>
      </c>
      <c r="Q3101" s="8">
        <f t="shared" si="244"/>
        <v>55.6</v>
      </c>
      <c r="R3101" t="b">
        <v>0</v>
      </c>
      <c r="S3101" t="s">
        <v>8273</v>
      </c>
      <c r="T3101" t="s">
        <v>8313</v>
      </c>
    </row>
    <row r="3102" spans="1:20" ht="42.8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9">
        <f t="shared" si="241"/>
        <v>41932.622395833336</v>
      </c>
      <c r="L3102">
        <v>1411224975</v>
      </c>
      <c r="M3102" s="9">
        <f t="shared" si="242"/>
        <v>41902.622395833336</v>
      </c>
      <c r="N3102" s="13">
        <f t="shared" si="243"/>
        <v>30</v>
      </c>
      <c r="O3102" t="b">
        <v>0</v>
      </c>
      <c r="P3102">
        <v>13</v>
      </c>
      <c r="Q3102" s="8">
        <f t="shared" si="244"/>
        <v>140.54</v>
      </c>
      <c r="R3102" t="b">
        <v>0</v>
      </c>
      <c r="S3102" t="s">
        <v>8273</v>
      </c>
      <c r="T3102" t="s">
        <v>8313</v>
      </c>
    </row>
    <row r="3103" spans="1:20" ht="57.1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9">
        <f t="shared" si="241"/>
        <v>42201.330555555556</v>
      </c>
      <c r="L3103">
        <v>1434445937</v>
      </c>
      <c r="M3103" s="9">
        <f t="shared" si="242"/>
        <v>42171.383530092593</v>
      </c>
      <c r="N3103" s="13">
        <f t="shared" si="243"/>
        <v>30</v>
      </c>
      <c r="O3103" t="b">
        <v>0</v>
      </c>
      <c r="P3103">
        <v>12</v>
      </c>
      <c r="Q3103" s="8">
        <f t="shared" si="244"/>
        <v>25</v>
      </c>
      <c r="R3103" t="b">
        <v>0</v>
      </c>
      <c r="S3103" t="s">
        <v>8273</v>
      </c>
      <c r="T3103" t="s">
        <v>8313</v>
      </c>
    </row>
    <row r="3104" spans="1:20" ht="57.1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9">
        <f t="shared" si="241"/>
        <v>42605.340486111112</v>
      </c>
      <c r="L3104">
        <v>1467619818</v>
      </c>
      <c r="M3104" s="9">
        <f t="shared" si="242"/>
        <v>42555.340486111112</v>
      </c>
      <c r="N3104" s="13">
        <f t="shared" si="243"/>
        <v>50</v>
      </c>
      <c r="O3104" t="b">
        <v>0</v>
      </c>
      <c r="P3104">
        <v>90</v>
      </c>
      <c r="Q3104" s="8">
        <f t="shared" si="244"/>
        <v>69.53</v>
      </c>
      <c r="R3104" t="b">
        <v>0</v>
      </c>
      <c r="S3104" t="s">
        <v>8273</v>
      </c>
      <c r="T3104" t="s">
        <v>8313</v>
      </c>
    </row>
    <row r="3105" spans="1:20" ht="28.55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9">
        <f t="shared" si="241"/>
        <v>42167.156319444446</v>
      </c>
      <c r="L3105">
        <v>1428896706</v>
      </c>
      <c r="M3105" s="9">
        <f t="shared" si="242"/>
        <v>42107.156319444446</v>
      </c>
      <c r="N3105" s="13">
        <f t="shared" si="243"/>
        <v>60</v>
      </c>
      <c r="O3105" t="b">
        <v>0</v>
      </c>
      <c r="P3105">
        <v>2</v>
      </c>
      <c r="Q3105" s="8">
        <f t="shared" si="244"/>
        <v>5.5</v>
      </c>
      <c r="R3105" t="b">
        <v>0</v>
      </c>
      <c r="S3105" t="s">
        <v>8273</v>
      </c>
      <c r="T3105" t="s">
        <v>8313</v>
      </c>
    </row>
    <row r="3106" spans="1:20" ht="42.8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9">
        <f t="shared" si="241"/>
        <v>42038.083333333328</v>
      </c>
      <c r="L3106">
        <v>1420235311</v>
      </c>
      <c r="M3106" s="9">
        <f t="shared" si="242"/>
        <v>42006.908692129626</v>
      </c>
      <c r="N3106" s="13">
        <f t="shared" si="243"/>
        <v>31</v>
      </c>
      <c r="O3106" t="b">
        <v>0</v>
      </c>
      <c r="P3106">
        <v>5</v>
      </c>
      <c r="Q3106" s="8">
        <f t="shared" si="244"/>
        <v>237</v>
      </c>
      <c r="R3106" t="b">
        <v>0</v>
      </c>
      <c r="S3106" t="s">
        <v>8273</v>
      </c>
      <c r="T3106" t="s">
        <v>8313</v>
      </c>
    </row>
    <row r="3107" spans="1:20" ht="42.8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9">
        <f t="shared" si="241"/>
        <v>41931.208333333336</v>
      </c>
      <c r="L3107">
        <v>1408986916</v>
      </c>
      <c r="M3107" s="9">
        <f t="shared" si="242"/>
        <v>41876.718935185185</v>
      </c>
      <c r="N3107" s="13">
        <f t="shared" si="243"/>
        <v>54</v>
      </c>
      <c r="O3107" t="b">
        <v>0</v>
      </c>
      <c r="P3107">
        <v>31</v>
      </c>
      <c r="Q3107" s="8">
        <f t="shared" si="244"/>
        <v>79.87</v>
      </c>
      <c r="R3107" t="b">
        <v>0</v>
      </c>
      <c r="S3107" t="s">
        <v>8273</v>
      </c>
      <c r="T3107" t="s">
        <v>8313</v>
      </c>
    </row>
    <row r="3108" spans="1:20" ht="57.1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9">
        <f t="shared" si="241"/>
        <v>42263.916666666672</v>
      </c>
      <c r="L3108">
        <v>1440497876</v>
      </c>
      <c r="M3108" s="9">
        <f t="shared" si="242"/>
        <v>42241.429120370376</v>
      </c>
      <c r="N3108" s="13">
        <f t="shared" si="243"/>
        <v>22</v>
      </c>
      <c r="O3108" t="b">
        <v>0</v>
      </c>
      <c r="P3108">
        <v>4</v>
      </c>
      <c r="Q3108" s="8">
        <f t="shared" si="244"/>
        <v>10.25</v>
      </c>
      <c r="R3108" t="b">
        <v>0</v>
      </c>
      <c r="S3108" t="s">
        <v>8273</v>
      </c>
      <c r="T3108" t="s">
        <v>8313</v>
      </c>
    </row>
    <row r="3109" spans="1:20" ht="42.8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9">
        <f t="shared" si="241"/>
        <v>42135.814247685179</v>
      </c>
      <c r="L3109">
        <v>1430767951</v>
      </c>
      <c r="M3109" s="9">
        <f t="shared" si="242"/>
        <v>42128.814247685179</v>
      </c>
      <c r="N3109" s="13">
        <f t="shared" si="243"/>
        <v>7</v>
      </c>
      <c r="O3109" t="b">
        <v>0</v>
      </c>
      <c r="P3109">
        <v>29</v>
      </c>
      <c r="Q3109" s="8">
        <f t="shared" si="244"/>
        <v>272.58999999999997</v>
      </c>
      <c r="R3109" t="b">
        <v>0</v>
      </c>
      <c r="S3109" t="s">
        <v>8273</v>
      </c>
      <c r="T3109" t="s">
        <v>8313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9">
        <f t="shared" si="241"/>
        <v>42122.638819444444</v>
      </c>
      <c r="L3110">
        <v>1425053994</v>
      </c>
      <c r="M3110" s="9">
        <f t="shared" si="242"/>
        <v>42062.680486111116</v>
      </c>
      <c r="N3110" s="13">
        <f t="shared" si="243"/>
        <v>60</v>
      </c>
      <c r="O3110" t="b">
        <v>0</v>
      </c>
      <c r="P3110">
        <v>2</v>
      </c>
      <c r="Q3110" s="8">
        <f t="shared" si="244"/>
        <v>13</v>
      </c>
      <c r="R3110" t="b">
        <v>0</v>
      </c>
      <c r="S3110" t="s">
        <v>8273</v>
      </c>
      <c r="T3110" t="s">
        <v>8313</v>
      </c>
    </row>
    <row r="3111" spans="1:20" ht="42.8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9">
        <f t="shared" si="241"/>
        <v>41879.125115740739</v>
      </c>
      <c r="L3111">
        <v>1406170810</v>
      </c>
      <c r="M3111" s="9">
        <f t="shared" si="242"/>
        <v>41844.125115740739</v>
      </c>
      <c r="N3111" s="13">
        <f t="shared" si="243"/>
        <v>35</v>
      </c>
      <c r="O3111" t="b">
        <v>0</v>
      </c>
      <c r="P3111">
        <v>114</v>
      </c>
      <c r="Q3111" s="8">
        <f t="shared" si="244"/>
        <v>58.18</v>
      </c>
      <c r="R3111" t="b">
        <v>0</v>
      </c>
      <c r="S3111" t="s">
        <v>8273</v>
      </c>
      <c r="T3111" t="s">
        <v>8313</v>
      </c>
    </row>
    <row r="3112" spans="1:20" ht="42.8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9">
        <f t="shared" si="241"/>
        <v>42785.031469907408</v>
      </c>
      <c r="L3112">
        <v>1484009119</v>
      </c>
      <c r="M3112" s="9">
        <f t="shared" si="242"/>
        <v>42745.031469907408</v>
      </c>
      <c r="N3112" s="13">
        <f t="shared" si="243"/>
        <v>40</v>
      </c>
      <c r="O3112" t="b">
        <v>0</v>
      </c>
      <c r="P3112">
        <v>1</v>
      </c>
      <c r="Q3112" s="8">
        <f t="shared" si="244"/>
        <v>10</v>
      </c>
      <c r="R3112" t="b">
        <v>0</v>
      </c>
      <c r="S3112" t="s">
        <v>8273</v>
      </c>
      <c r="T3112" t="s">
        <v>8313</v>
      </c>
    </row>
    <row r="3113" spans="1:20" ht="42.8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9">
        <f t="shared" si="241"/>
        <v>41916.595138888886</v>
      </c>
      <c r="L3113">
        <v>1409753820</v>
      </c>
      <c r="M3113" s="9">
        <f t="shared" si="242"/>
        <v>41885.595138888886</v>
      </c>
      <c r="N3113" s="13">
        <f t="shared" si="243"/>
        <v>31</v>
      </c>
      <c r="O3113" t="b">
        <v>0</v>
      </c>
      <c r="P3113">
        <v>76</v>
      </c>
      <c r="Q3113" s="8">
        <f t="shared" si="244"/>
        <v>70.11</v>
      </c>
      <c r="R3113" t="b">
        <v>0</v>
      </c>
      <c r="S3113" t="s">
        <v>8273</v>
      </c>
      <c r="T3113" t="s">
        <v>8313</v>
      </c>
    </row>
    <row r="3114" spans="1:20" ht="42.8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9">
        <f t="shared" si="241"/>
        <v>42675.121921296297</v>
      </c>
      <c r="L3114">
        <v>1472784934</v>
      </c>
      <c r="M3114" s="9">
        <f t="shared" si="242"/>
        <v>42615.121921296297</v>
      </c>
      <c r="N3114" s="13">
        <f t="shared" si="243"/>
        <v>60</v>
      </c>
      <c r="O3114" t="b">
        <v>0</v>
      </c>
      <c r="P3114">
        <v>9</v>
      </c>
      <c r="Q3114" s="8">
        <f t="shared" si="244"/>
        <v>57.89</v>
      </c>
      <c r="R3114" t="b">
        <v>0</v>
      </c>
      <c r="S3114" t="s">
        <v>8273</v>
      </c>
      <c r="T3114" t="s">
        <v>8313</v>
      </c>
    </row>
    <row r="3115" spans="1:20" ht="42.8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9">
        <f t="shared" si="241"/>
        <v>42111.731273148151</v>
      </c>
      <c r="L3115">
        <v>1426699982</v>
      </c>
      <c r="M3115" s="9">
        <f t="shared" si="242"/>
        <v>42081.731273148151</v>
      </c>
      <c r="N3115" s="13">
        <f t="shared" si="243"/>
        <v>30</v>
      </c>
      <c r="O3115" t="b">
        <v>0</v>
      </c>
      <c r="P3115">
        <v>37</v>
      </c>
      <c r="Q3115" s="8">
        <f t="shared" si="244"/>
        <v>125.27</v>
      </c>
      <c r="R3115" t="b">
        <v>0</v>
      </c>
      <c r="S3115" t="s">
        <v>8273</v>
      </c>
      <c r="T3115" t="s">
        <v>8313</v>
      </c>
    </row>
    <row r="3116" spans="1:20" ht="42.8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9">
        <f t="shared" si="241"/>
        <v>41903.632523148146</v>
      </c>
      <c r="L3116">
        <v>1406128250</v>
      </c>
      <c r="M3116" s="9">
        <f t="shared" si="242"/>
        <v>41843.632523148146</v>
      </c>
      <c r="N3116" s="13">
        <f t="shared" si="243"/>
        <v>60</v>
      </c>
      <c r="O3116" t="b">
        <v>0</v>
      </c>
      <c r="P3116">
        <v>0</v>
      </c>
      <c r="Q3116" s="8">
        <f t="shared" si="244"/>
        <v>0</v>
      </c>
      <c r="R3116" t="b">
        <v>0</v>
      </c>
      <c r="S3116" t="s">
        <v>8273</v>
      </c>
      <c r="T3116" t="s">
        <v>8313</v>
      </c>
    </row>
    <row r="3117" spans="1:20" ht="42.8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9">
        <f t="shared" si="241"/>
        <v>42526.447071759263</v>
      </c>
      <c r="L3117">
        <v>1462531427</v>
      </c>
      <c r="M3117" s="9">
        <f t="shared" si="242"/>
        <v>42496.447071759263</v>
      </c>
      <c r="N3117" s="13">
        <f t="shared" si="243"/>
        <v>30</v>
      </c>
      <c r="O3117" t="b">
        <v>0</v>
      </c>
      <c r="P3117">
        <v>1</v>
      </c>
      <c r="Q3117" s="8">
        <f t="shared" si="244"/>
        <v>300</v>
      </c>
      <c r="R3117" t="b">
        <v>0</v>
      </c>
      <c r="S3117" t="s">
        <v>8273</v>
      </c>
      <c r="T3117" t="s">
        <v>8313</v>
      </c>
    </row>
    <row r="3118" spans="1:20" ht="42.8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9">
        <f t="shared" si="241"/>
        <v>42095.515335648146</v>
      </c>
      <c r="L3118">
        <v>1426681325</v>
      </c>
      <c r="M3118" s="9">
        <f t="shared" si="242"/>
        <v>42081.515335648146</v>
      </c>
      <c r="N3118" s="13">
        <f t="shared" si="243"/>
        <v>14</v>
      </c>
      <c r="O3118" t="b">
        <v>0</v>
      </c>
      <c r="P3118">
        <v>10</v>
      </c>
      <c r="Q3118" s="8">
        <f t="shared" si="244"/>
        <v>43</v>
      </c>
      <c r="R3118" t="b">
        <v>0</v>
      </c>
      <c r="S3118" t="s">
        <v>8273</v>
      </c>
      <c r="T3118" t="s">
        <v>8313</v>
      </c>
    </row>
    <row r="3119" spans="1:20" ht="42.8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9">
        <f t="shared" si="241"/>
        <v>42517.55</v>
      </c>
      <c r="L3119">
        <v>1463648360</v>
      </c>
      <c r="M3119" s="9">
        <f t="shared" si="242"/>
        <v>42509.374537037031</v>
      </c>
      <c r="N3119" s="13">
        <f t="shared" si="243"/>
        <v>8</v>
      </c>
      <c r="O3119" t="b">
        <v>0</v>
      </c>
      <c r="P3119">
        <v>1</v>
      </c>
      <c r="Q3119" s="8">
        <f t="shared" si="244"/>
        <v>1</v>
      </c>
      <c r="R3119" t="b">
        <v>0</v>
      </c>
      <c r="S3119" t="s">
        <v>8273</v>
      </c>
      <c r="T3119" t="s">
        <v>8313</v>
      </c>
    </row>
    <row r="3120" spans="1:20" ht="28.55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9">
        <f t="shared" si="241"/>
        <v>42553.649571759262</v>
      </c>
      <c r="L3120">
        <v>1465832123</v>
      </c>
      <c r="M3120" s="9">
        <f t="shared" si="242"/>
        <v>42534.649571759262</v>
      </c>
      <c r="N3120" s="13">
        <f t="shared" si="243"/>
        <v>19</v>
      </c>
      <c r="O3120" t="b">
        <v>0</v>
      </c>
      <c r="P3120">
        <v>2</v>
      </c>
      <c r="Q3120" s="8">
        <f t="shared" si="244"/>
        <v>775</v>
      </c>
      <c r="R3120" t="b">
        <v>0</v>
      </c>
      <c r="S3120" t="s">
        <v>8273</v>
      </c>
      <c r="T3120" t="s">
        <v>8313</v>
      </c>
    </row>
    <row r="3121" spans="1:20" ht="57.1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9">
        <f t="shared" si="241"/>
        <v>42090.003842592589</v>
      </c>
      <c r="L3121">
        <v>1424826332</v>
      </c>
      <c r="M3121" s="9">
        <f t="shared" si="242"/>
        <v>42060.04550925926</v>
      </c>
      <c r="N3121" s="13">
        <f t="shared" si="243"/>
        <v>30</v>
      </c>
      <c r="O3121" t="b">
        <v>0</v>
      </c>
      <c r="P3121">
        <v>1</v>
      </c>
      <c r="Q3121" s="8">
        <f t="shared" si="244"/>
        <v>5</v>
      </c>
      <c r="R3121" t="b">
        <v>0</v>
      </c>
      <c r="S3121" t="s">
        <v>8273</v>
      </c>
      <c r="T3121" t="s">
        <v>8313</v>
      </c>
    </row>
    <row r="3122" spans="1:20" ht="42.8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9">
        <f t="shared" si="241"/>
        <v>42495.900416666671</v>
      </c>
      <c r="L3122">
        <v>1457303796</v>
      </c>
      <c r="M3122" s="9">
        <f t="shared" si="242"/>
        <v>42435.942083333335</v>
      </c>
      <c r="N3122" s="13">
        <f t="shared" si="243"/>
        <v>60</v>
      </c>
      <c r="O3122" t="b">
        <v>0</v>
      </c>
      <c r="P3122">
        <v>10</v>
      </c>
      <c r="Q3122" s="8">
        <f t="shared" si="244"/>
        <v>12.8</v>
      </c>
      <c r="R3122" t="b">
        <v>0</v>
      </c>
      <c r="S3122" t="s">
        <v>8273</v>
      </c>
      <c r="T3122" t="s">
        <v>8313</v>
      </c>
    </row>
    <row r="3123" spans="1:20" ht="28.5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9">
        <f t="shared" si="241"/>
        <v>41908.679803240739</v>
      </c>
      <c r="L3123">
        <v>1406564335</v>
      </c>
      <c r="M3123" s="9">
        <f t="shared" si="242"/>
        <v>41848.679803240739</v>
      </c>
      <c r="N3123" s="13">
        <f t="shared" si="243"/>
        <v>60</v>
      </c>
      <c r="O3123" t="b">
        <v>0</v>
      </c>
      <c r="P3123">
        <v>1</v>
      </c>
      <c r="Q3123" s="8">
        <f t="shared" si="244"/>
        <v>10</v>
      </c>
      <c r="R3123" t="b">
        <v>0</v>
      </c>
      <c r="S3123" t="s">
        <v>8273</v>
      </c>
      <c r="T3123" t="s">
        <v>8313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9">
        <f t="shared" si="241"/>
        <v>42683.973750000005</v>
      </c>
      <c r="L3124">
        <v>1478298132</v>
      </c>
      <c r="M3124" s="9">
        <f t="shared" si="242"/>
        <v>42678.932083333333</v>
      </c>
      <c r="N3124" s="13">
        <f t="shared" si="243"/>
        <v>5</v>
      </c>
      <c r="O3124" t="b">
        <v>0</v>
      </c>
      <c r="P3124">
        <v>2</v>
      </c>
      <c r="Q3124" s="8">
        <f t="shared" si="244"/>
        <v>58</v>
      </c>
      <c r="R3124" t="b">
        <v>0</v>
      </c>
      <c r="S3124" t="s">
        <v>8273</v>
      </c>
      <c r="T3124" t="s">
        <v>8313</v>
      </c>
    </row>
    <row r="3125" spans="1:20" ht="42.8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9">
        <f t="shared" si="241"/>
        <v>42560.993032407408</v>
      </c>
      <c r="L3125">
        <v>1465516198</v>
      </c>
      <c r="M3125" s="9">
        <f t="shared" si="242"/>
        <v>42530.993032407408</v>
      </c>
      <c r="N3125" s="13">
        <f t="shared" si="243"/>
        <v>30</v>
      </c>
      <c r="O3125" t="b">
        <v>0</v>
      </c>
      <c r="P3125">
        <v>348</v>
      </c>
      <c r="Q3125" s="8">
        <f t="shared" si="244"/>
        <v>244.8</v>
      </c>
      <c r="R3125" t="b">
        <v>0</v>
      </c>
      <c r="S3125" t="s">
        <v>8273</v>
      </c>
      <c r="T3125" t="s">
        <v>8313</v>
      </c>
    </row>
    <row r="3126" spans="1:20" ht="42.8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9">
        <f t="shared" si="241"/>
        <v>42037.780104166668</v>
      </c>
      <c r="L3126">
        <v>1417718601</v>
      </c>
      <c r="M3126" s="9">
        <f t="shared" si="242"/>
        <v>41977.780104166668</v>
      </c>
      <c r="N3126" s="13">
        <f t="shared" si="243"/>
        <v>60</v>
      </c>
      <c r="O3126" t="b">
        <v>0</v>
      </c>
      <c r="P3126">
        <v>4</v>
      </c>
      <c r="Q3126" s="8">
        <f t="shared" si="244"/>
        <v>6.5</v>
      </c>
      <c r="R3126" t="b">
        <v>0</v>
      </c>
      <c r="S3126" t="s">
        <v>8273</v>
      </c>
      <c r="T3126" t="s">
        <v>8313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9">
        <f t="shared" si="241"/>
        <v>42376.20685185185</v>
      </c>
      <c r="L3127">
        <v>1449550672</v>
      </c>
      <c r="M3127" s="9">
        <f t="shared" si="242"/>
        <v>42346.20685185185</v>
      </c>
      <c r="N3127" s="13">
        <f t="shared" si="243"/>
        <v>30</v>
      </c>
      <c r="O3127" t="b">
        <v>0</v>
      </c>
      <c r="P3127">
        <v>0</v>
      </c>
      <c r="Q3127" s="8">
        <f t="shared" si="244"/>
        <v>0</v>
      </c>
      <c r="R3127" t="b">
        <v>0</v>
      </c>
      <c r="S3127" t="s">
        <v>8273</v>
      </c>
      <c r="T3127" t="s">
        <v>8313</v>
      </c>
    </row>
    <row r="3128" spans="1:20" ht="71.349999999999994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9">
        <f t="shared" si="241"/>
        <v>42456.976412037038</v>
      </c>
      <c r="L3128">
        <v>1456532762</v>
      </c>
      <c r="M3128" s="9">
        <f t="shared" si="242"/>
        <v>42427.01807870371</v>
      </c>
      <c r="N3128" s="13">
        <f t="shared" si="243"/>
        <v>30</v>
      </c>
      <c r="O3128" t="b">
        <v>0</v>
      </c>
      <c r="P3128">
        <v>17</v>
      </c>
      <c r="Q3128" s="8">
        <f t="shared" si="244"/>
        <v>61.18</v>
      </c>
      <c r="R3128" t="b">
        <v>0</v>
      </c>
      <c r="S3128" t="s">
        <v>8273</v>
      </c>
      <c r="T3128" t="s">
        <v>8313</v>
      </c>
    </row>
    <row r="3129" spans="1:20" ht="42.8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9">
        <f t="shared" si="241"/>
        <v>42064.856817129628</v>
      </c>
      <c r="L3129">
        <v>1422650029</v>
      </c>
      <c r="M3129" s="9">
        <f t="shared" si="242"/>
        <v>42034.856817129628</v>
      </c>
      <c r="N3129" s="13">
        <f t="shared" si="243"/>
        <v>30</v>
      </c>
      <c r="O3129" t="b">
        <v>0</v>
      </c>
      <c r="P3129">
        <v>0</v>
      </c>
      <c r="Q3129" s="8">
        <f t="shared" si="244"/>
        <v>0</v>
      </c>
      <c r="R3129" t="b">
        <v>0</v>
      </c>
      <c r="S3129" t="s">
        <v>8273</v>
      </c>
      <c r="T3129" t="s">
        <v>8313</v>
      </c>
    </row>
    <row r="3130" spans="1:20" ht="42.8" hidden="1" x14ac:dyDescent="0.25">
      <c r="A3130">
        <v>3128</v>
      </c>
      <c r="B3130" s="3" t="s">
        <v>3128</v>
      </c>
      <c r="C3130" s="3" t="s">
        <v>7238</v>
      </c>
      <c r="D3130" s="6">
        <v>65000</v>
      </c>
      <c r="E3130" s="8">
        <v>65924.38</v>
      </c>
      <c r="F3130">
        <f t="shared" si="240"/>
        <v>101</v>
      </c>
      <c r="G3130" t="s">
        <v>8221</v>
      </c>
      <c r="H3130" t="s">
        <v>8223</v>
      </c>
      <c r="I3130" t="s">
        <v>8245</v>
      </c>
      <c r="J3130">
        <v>1489690141</v>
      </c>
      <c r="K3130" s="9">
        <f t="shared" si="241"/>
        <v>42810.784039351856</v>
      </c>
      <c r="L3130">
        <v>1487101741</v>
      </c>
      <c r="M3130" s="9">
        <f t="shared" si="242"/>
        <v>42780.825706018513</v>
      </c>
      <c r="N3130" s="13">
        <f t="shared" si="243"/>
        <v>30</v>
      </c>
      <c r="O3130" t="b">
        <v>0</v>
      </c>
      <c r="P3130">
        <v>117</v>
      </c>
      <c r="Q3130" s="8">
        <f t="shared" si="244"/>
        <v>563.46</v>
      </c>
      <c r="R3130" t="b">
        <v>0</v>
      </c>
      <c r="S3130" t="s">
        <v>8273</v>
      </c>
      <c r="T3130" t="s">
        <v>8274</v>
      </c>
    </row>
    <row r="3131" spans="1:20" ht="57.1" hidden="1" x14ac:dyDescent="0.25">
      <c r="A3131">
        <v>3129</v>
      </c>
      <c r="B3131" s="3" t="s">
        <v>3129</v>
      </c>
      <c r="C3131" s="3" t="s">
        <v>7239</v>
      </c>
      <c r="D3131" s="6">
        <v>1000</v>
      </c>
      <c r="E3131" s="8">
        <v>80</v>
      </c>
      <c r="F3131">
        <f t="shared" si="240"/>
        <v>8</v>
      </c>
      <c r="G3131" t="s">
        <v>8221</v>
      </c>
      <c r="H3131" t="s">
        <v>8223</v>
      </c>
      <c r="I3131" t="s">
        <v>8245</v>
      </c>
      <c r="J3131">
        <v>1492542819</v>
      </c>
      <c r="K3131" s="9">
        <f t="shared" si="241"/>
        <v>42843.801145833335</v>
      </c>
      <c r="L3131">
        <v>1489090419</v>
      </c>
      <c r="M3131" s="9">
        <f t="shared" si="242"/>
        <v>42803.842812499999</v>
      </c>
      <c r="N3131" s="13">
        <f t="shared" si="243"/>
        <v>40</v>
      </c>
      <c r="O3131" t="b">
        <v>0</v>
      </c>
      <c r="P3131">
        <v>1</v>
      </c>
      <c r="Q3131" s="8">
        <f t="shared" si="244"/>
        <v>80</v>
      </c>
      <c r="R3131" t="b">
        <v>0</v>
      </c>
      <c r="S3131" t="s">
        <v>8273</v>
      </c>
      <c r="T3131" t="s">
        <v>8274</v>
      </c>
    </row>
    <row r="3132" spans="1:20" ht="42.8" hidden="1" x14ac:dyDescent="0.25">
      <c r="A3132">
        <v>3130</v>
      </c>
      <c r="B3132" s="3" t="s">
        <v>3130</v>
      </c>
      <c r="C3132" s="3" t="s">
        <v>7240</v>
      </c>
      <c r="D3132" s="6">
        <v>5105</v>
      </c>
      <c r="E3132" s="8">
        <v>216</v>
      </c>
      <c r="F3132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9">
        <f t="shared" si="241"/>
        <v>42839.207638888889</v>
      </c>
      <c r="L3132">
        <v>1489504916</v>
      </c>
      <c r="M3132" s="9">
        <f t="shared" si="242"/>
        <v>42808.640231481477</v>
      </c>
      <c r="N3132" s="13">
        <f t="shared" si="243"/>
        <v>31</v>
      </c>
      <c r="O3132" t="b">
        <v>0</v>
      </c>
      <c r="P3132">
        <v>4</v>
      </c>
      <c r="Q3132" s="8">
        <f t="shared" si="244"/>
        <v>54</v>
      </c>
      <c r="R3132" t="b">
        <v>0</v>
      </c>
      <c r="S3132" t="s">
        <v>8273</v>
      </c>
      <c r="T3132" t="s">
        <v>8274</v>
      </c>
    </row>
    <row r="3133" spans="1:20" ht="28.55" hidden="1" x14ac:dyDescent="0.25">
      <c r="A3133">
        <v>3131</v>
      </c>
      <c r="B3133" s="3" t="s">
        <v>3131</v>
      </c>
      <c r="C3133" s="3" t="s">
        <v>7241</v>
      </c>
      <c r="D3133" s="6">
        <v>10000</v>
      </c>
      <c r="E3133" s="8">
        <v>5</v>
      </c>
      <c r="F3133">
        <f t="shared" si="240"/>
        <v>0</v>
      </c>
      <c r="G3133" t="s">
        <v>8221</v>
      </c>
      <c r="H3133" t="s">
        <v>8223</v>
      </c>
      <c r="I3133" t="s">
        <v>8245</v>
      </c>
      <c r="J3133">
        <v>1491656045</v>
      </c>
      <c r="K3133" s="9">
        <f t="shared" si="241"/>
        <v>42833.537557870368</v>
      </c>
      <c r="L3133">
        <v>1489067645</v>
      </c>
      <c r="M3133" s="9">
        <f t="shared" si="242"/>
        <v>42803.579224537039</v>
      </c>
      <c r="N3133" s="13">
        <f t="shared" si="243"/>
        <v>30</v>
      </c>
      <c r="O3133" t="b">
        <v>0</v>
      </c>
      <c r="P3133">
        <v>12</v>
      </c>
      <c r="Q3133" s="8">
        <f t="shared" si="244"/>
        <v>0.42</v>
      </c>
      <c r="R3133" t="b">
        <v>0</v>
      </c>
      <c r="S3133" t="s">
        <v>8273</v>
      </c>
      <c r="T3133" t="s">
        <v>8274</v>
      </c>
    </row>
    <row r="3134" spans="1:20" ht="28.55" hidden="1" x14ac:dyDescent="0.25">
      <c r="A3134">
        <v>3132</v>
      </c>
      <c r="B3134" s="3" t="s">
        <v>3132</v>
      </c>
      <c r="C3134" s="3" t="s">
        <v>7242</v>
      </c>
      <c r="D3134" s="6">
        <v>777</v>
      </c>
      <c r="E3134" s="8">
        <v>162</v>
      </c>
      <c r="F3134">
        <f t="shared" si="240"/>
        <v>21</v>
      </c>
      <c r="G3134" t="s">
        <v>8221</v>
      </c>
      <c r="H3134" t="s">
        <v>8223</v>
      </c>
      <c r="I3134" t="s">
        <v>8245</v>
      </c>
      <c r="J3134">
        <v>1492759460</v>
      </c>
      <c r="K3134" s="9">
        <f t="shared" si="241"/>
        <v>42846.308564814812</v>
      </c>
      <c r="L3134">
        <v>1487579060</v>
      </c>
      <c r="M3134" s="9">
        <f t="shared" si="242"/>
        <v>42786.350231481483</v>
      </c>
      <c r="N3134" s="13">
        <f t="shared" si="243"/>
        <v>60</v>
      </c>
      <c r="O3134" t="b">
        <v>0</v>
      </c>
      <c r="P3134">
        <v>1</v>
      </c>
      <c r="Q3134" s="8">
        <f t="shared" si="244"/>
        <v>162</v>
      </c>
      <c r="R3134" t="b">
        <v>0</v>
      </c>
      <c r="S3134" t="s">
        <v>8273</v>
      </c>
      <c r="T3134" t="s">
        <v>8274</v>
      </c>
    </row>
    <row r="3135" spans="1:20" ht="42.8" hidden="1" x14ac:dyDescent="0.25">
      <c r="A3135">
        <v>3133</v>
      </c>
      <c r="B3135" s="3" t="s">
        <v>3133</v>
      </c>
      <c r="C3135" s="3" t="s">
        <v>7243</v>
      </c>
      <c r="D3135" s="6">
        <v>6000</v>
      </c>
      <c r="E3135" s="8">
        <v>0</v>
      </c>
      <c r="F3135">
        <f t="shared" si="240"/>
        <v>0</v>
      </c>
      <c r="G3135" t="s">
        <v>8221</v>
      </c>
      <c r="H3135" t="s">
        <v>8224</v>
      </c>
      <c r="I3135" t="s">
        <v>8246</v>
      </c>
      <c r="J3135">
        <v>1490358834</v>
      </c>
      <c r="K3135" s="9">
        <f t="shared" si="241"/>
        <v>42818.523541666669</v>
      </c>
      <c r="L3135">
        <v>1487770434</v>
      </c>
      <c r="M3135" s="9">
        <f t="shared" si="242"/>
        <v>42788.565208333333</v>
      </c>
      <c r="N3135" s="13">
        <f t="shared" si="243"/>
        <v>30</v>
      </c>
      <c r="O3135" t="b">
        <v>0</v>
      </c>
      <c r="P3135">
        <v>16</v>
      </c>
      <c r="Q3135" s="8">
        <f t="shared" si="244"/>
        <v>0</v>
      </c>
      <c r="R3135" t="b">
        <v>0</v>
      </c>
      <c r="S3135" t="s">
        <v>8273</v>
      </c>
      <c r="T3135" t="s">
        <v>8274</v>
      </c>
    </row>
    <row r="3136" spans="1:20" ht="42.8" hidden="1" x14ac:dyDescent="0.25">
      <c r="A3136">
        <v>3134</v>
      </c>
      <c r="B3136" s="3" t="s">
        <v>3134</v>
      </c>
      <c r="C3136" s="3" t="s">
        <v>7244</v>
      </c>
      <c r="D3136" s="6">
        <v>4000</v>
      </c>
      <c r="E3136" s="8">
        <v>1772</v>
      </c>
      <c r="F3136">
        <f t="shared" si="240"/>
        <v>44</v>
      </c>
      <c r="G3136" t="s">
        <v>8221</v>
      </c>
      <c r="H3136" t="s">
        <v>8224</v>
      </c>
      <c r="I3136" t="s">
        <v>8246</v>
      </c>
      <c r="J3136">
        <v>1490631419</v>
      </c>
      <c r="K3136" s="9">
        <f t="shared" si="241"/>
        <v>42821.678460648152</v>
      </c>
      <c r="L3136">
        <v>1488820619</v>
      </c>
      <c r="M3136" s="9">
        <f t="shared" si="242"/>
        <v>42800.720127314817</v>
      </c>
      <c r="N3136" s="13">
        <f t="shared" si="243"/>
        <v>21</v>
      </c>
      <c r="O3136" t="b">
        <v>0</v>
      </c>
      <c r="P3136">
        <v>12</v>
      </c>
      <c r="Q3136" s="8">
        <f t="shared" si="244"/>
        <v>147.66999999999999</v>
      </c>
      <c r="R3136" t="b">
        <v>0</v>
      </c>
      <c r="S3136" t="s">
        <v>8273</v>
      </c>
      <c r="T3136" t="s">
        <v>8274</v>
      </c>
    </row>
    <row r="3137" spans="1:20" ht="42.8" hidden="1" x14ac:dyDescent="0.25">
      <c r="A3137">
        <v>3135</v>
      </c>
      <c r="B3137" s="3" t="s">
        <v>3135</v>
      </c>
      <c r="C3137" s="3" t="s">
        <v>7245</v>
      </c>
      <c r="D3137" s="6">
        <v>3400</v>
      </c>
      <c r="E3137" s="8">
        <v>1570</v>
      </c>
      <c r="F3137">
        <f t="shared" si="240"/>
        <v>46</v>
      </c>
      <c r="G3137" t="s">
        <v>8221</v>
      </c>
      <c r="H3137" t="s">
        <v>8223</v>
      </c>
      <c r="I3137" t="s">
        <v>8245</v>
      </c>
      <c r="J3137">
        <v>1491277121</v>
      </c>
      <c r="K3137" s="9">
        <f t="shared" si="241"/>
        <v>42829.151863425926</v>
      </c>
      <c r="L3137">
        <v>1489376321</v>
      </c>
      <c r="M3137" s="9">
        <f t="shared" si="242"/>
        <v>42807.151863425926</v>
      </c>
      <c r="N3137" s="13">
        <f t="shared" si="243"/>
        <v>22</v>
      </c>
      <c r="O3137" t="b">
        <v>0</v>
      </c>
      <c r="P3137">
        <v>7</v>
      </c>
      <c r="Q3137" s="8">
        <f t="shared" si="244"/>
        <v>224.29</v>
      </c>
      <c r="R3137" t="b">
        <v>0</v>
      </c>
      <c r="S3137" t="s">
        <v>8273</v>
      </c>
      <c r="T3137" t="s">
        <v>8274</v>
      </c>
    </row>
    <row r="3138" spans="1:20" ht="42.8" hidden="1" x14ac:dyDescent="0.25">
      <c r="A3138">
        <v>3136</v>
      </c>
      <c r="B3138" s="3" t="s">
        <v>3136</v>
      </c>
      <c r="C3138" s="3" t="s">
        <v>7246</v>
      </c>
      <c r="D3138" s="6">
        <v>8000</v>
      </c>
      <c r="E3138" s="8">
        <v>8730</v>
      </c>
      <c r="F3138">
        <f t="shared" ref="F3138:F3201" si="245">ROUND(E3138/D3138*100,0)</f>
        <v>109</v>
      </c>
      <c r="G3138" t="s">
        <v>8221</v>
      </c>
      <c r="H3138" t="s">
        <v>8224</v>
      </c>
      <c r="I3138" t="s">
        <v>8246</v>
      </c>
      <c r="J3138">
        <v>1491001140</v>
      </c>
      <c r="K3138" s="9">
        <f t="shared" si="241"/>
        <v>42825.957638888889</v>
      </c>
      <c r="L3138">
        <v>1487847954</v>
      </c>
      <c r="M3138" s="9">
        <f t="shared" si="242"/>
        <v>42789.462430555555</v>
      </c>
      <c r="N3138" s="13">
        <f t="shared" si="243"/>
        <v>36</v>
      </c>
      <c r="O3138" t="b">
        <v>0</v>
      </c>
      <c r="P3138">
        <v>22</v>
      </c>
      <c r="Q3138" s="8">
        <f t="shared" si="244"/>
        <v>396.82</v>
      </c>
      <c r="R3138" t="b">
        <v>0</v>
      </c>
      <c r="S3138" t="s">
        <v>8273</v>
      </c>
      <c r="T3138" t="s">
        <v>8274</v>
      </c>
    </row>
    <row r="3139" spans="1:20" ht="28.5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>
        <f t="shared" si="245"/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9">
        <f t="shared" ref="K3139:K3202" si="246">(((J3139/60)/60)/24)+DATE(1970,1,1)</f>
        <v>42858.8</v>
      </c>
      <c r="L3139">
        <v>1489439669</v>
      </c>
      <c r="M3139" s="9">
        <f t="shared" ref="M3139:M3202" si="247">(((L3139/60)/60)/24)+DATE(1970,1,1)</f>
        <v>42807.885057870371</v>
      </c>
      <c r="N3139" s="13">
        <f t="shared" ref="N3139:N3202" si="248">ROUND(K3139-M3139,0)</f>
        <v>51</v>
      </c>
      <c r="O3139" t="b">
        <v>0</v>
      </c>
      <c r="P3139">
        <v>1</v>
      </c>
      <c r="Q3139" s="8">
        <f t="shared" ref="Q3139:Q3202" si="249">IFERROR(ROUND(E3139/P3139,2),0)</f>
        <v>50</v>
      </c>
      <c r="R3139" t="b">
        <v>0</v>
      </c>
      <c r="S3139" t="s">
        <v>8273</v>
      </c>
      <c r="T3139" t="s">
        <v>8274</v>
      </c>
    </row>
    <row r="3140" spans="1:20" ht="57.1" hidden="1" x14ac:dyDescent="0.25">
      <c r="A3140">
        <v>3138</v>
      </c>
      <c r="B3140" s="3" t="s">
        <v>3138</v>
      </c>
      <c r="C3140" s="3" t="s">
        <v>7248</v>
      </c>
      <c r="D3140" s="6">
        <v>350</v>
      </c>
      <c r="E3140" s="8">
        <v>360</v>
      </c>
      <c r="F3140">
        <f t="shared" si="245"/>
        <v>103</v>
      </c>
      <c r="G3140" t="s">
        <v>8221</v>
      </c>
      <c r="H3140" t="s">
        <v>8224</v>
      </c>
      <c r="I3140" t="s">
        <v>8246</v>
      </c>
      <c r="J3140">
        <v>1491233407</v>
      </c>
      <c r="K3140" s="9">
        <f t="shared" si="246"/>
        <v>42828.645914351851</v>
      </c>
      <c r="L3140">
        <v>1489591807</v>
      </c>
      <c r="M3140" s="9">
        <f t="shared" si="247"/>
        <v>42809.645914351851</v>
      </c>
      <c r="N3140" s="13">
        <f t="shared" si="248"/>
        <v>19</v>
      </c>
      <c r="O3140" t="b">
        <v>0</v>
      </c>
      <c r="P3140">
        <v>0</v>
      </c>
      <c r="Q3140" s="8">
        <f t="shared" si="249"/>
        <v>0</v>
      </c>
      <c r="R3140" t="b">
        <v>0</v>
      </c>
      <c r="S3140" t="s">
        <v>8273</v>
      </c>
      <c r="T3140" t="s">
        <v>8274</v>
      </c>
    </row>
    <row r="3141" spans="1:20" ht="42.8" hidden="1" x14ac:dyDescent="0.25">
      <c r="A3141">
        <v>3139</v>
      </c>
      <c r="B3141" s="3" t="s">
        <v>3139</v>
      </c>
      <c r="C3141" s="3" t="s">
        <v>7249</v>
      </c>
      <c r="D3141" s="6">
        <v>16500</v>
      </c>
      <c r="E3141" s="8">
        <v>1739</v>
      </c>
      <c r="F3141">
        <f t="shared" si="245"/>
        <v>11</v>
      </c>
      <c r="G3141" t="s">
        <v>8221</v>
      </c>
      <c r="H3141" t="s">
        <v>8237</v>
      </c>
      <c r="I3141" t="s">
        <v>8255</v>
      </c>
      <c r="J3141">
        <v>1490416380</v>
      </c>
      <c r="K3141" s="9">
        <f t="shared" si="246"/>
        <v>42819.189583333333</v>
      </c>
      <c r="L3141">
        <v>1487485760</v>
      </c>
      <c r="M3141" s="9">
        <f t="shared" si="247"/>
        <v>42785.270370370374</v>
      </c>
      <c r="N3141" s="13">
        <f t="shared" si="248"/>
        <v>34</v>
      </c>
      <c r="O3141" t="b">
        <v>0</v>
      </c>
      <c r="P3141">
        <v>6</v>
      </c>
      <c r="Q3141" s="8">
        <f t="shared" si="249"/>
        <v>289.83</v>
      </c>
      <c r="R3141" t="b">
        <v>0</v>
      </c>
      <c r="S3141" t="s">
        <v>8273</v>
      </c>
      <c r="T3141" t="s">
        <v>8274</v>
      </c>
    </row>
    <row r="3142" spans="1:20" ht="57.1" hidden="1" x14ac:dyDescent="0.25">
      <c r="A3142">
        <v>3140</v>
      </c>
      <c r="B3142" s="3" t="s">
        <v>3140</v>
      </c>
      <c r="C3142" s="3" t="s">
        <v>7250</v>
      </c>
      <c r="D3142" s="6">
        <v>2700</v>
      </c>
      <c r="E3142" s="8">
        <v>85</v>
      </c>
      <c r="F3142">
        <f t="shared" si="245"/>
        <v>3</v>
      </c>
      <c r="G3142" t="s">
        <v>8221</v>
      </c>
      <c r="H3142" t="s">
        <v>8229</v>
      </c>
      <c r="I3142" t="s">
        <v>8248</v>
      </c>
      <c r="J3142">
        <v>1491581703</v>
      </c>
      <c r="K3142" s="9">
        <f t="shared" si="246"/>
        <v>42832.677118055552</v>
      </c>
      <c r="L3142">
        <v>1488993303</v>
      </c>
      <c r="M3142" s="9">
        <f t="shared" si="247"/>
        <v>42802.718784722223</v>
      </c>
      <c r="N3142" s="13">
        <f t="shared" si="248"/>
        <v>30</v>
      </c>
      <c r="O3142" t="b">
        <v>0</v>
      </c>
      <c r="P3142">
        <v>4</v>
      </c>
      <c r="Q3142" s="8">
        <f t="shared" si="249"/>
        <v>21.25</v>
      </c>
      <c r="R3142" t="b">
        <v>0</v>
      </c>
      <c r="S3142" t="s">
        <v>8273</v>
      </c>
      <c r="T3142" t="s">
        <v>8274</v>
      </c>
    </row>
    <row r="3143" spans="1:20" ht="57.1" hidden="1" x14ac:dyDescent="0.25">
      <c r="A3143">
        <v>3141</v>
      </c>
      <c r="B3143" s="3" t="s">
        <v>3141</v>
      </c>
      <c r="C3143" s="3" t="s">
        <v>7251</v>
      </c>
      <c r="D3143" s="6">
        <v>4100</v>
      </c>
      <c r="E3143" s="8">
        <v>645</v>
      </c>
      <c r="F3143">
        <f t="shared" si="245"/>
        <v>16</v>
      </c>
      <c r="G3143" t="s">
        <v>8221</v>
      </c>
      <c r="H3143" t="s">
        <v>8232</v>
      </c>
      <c r="I3143" t="s">
        <v>8248</v>
      </c>
      <c r="J3143">
        <v>1492372800</v>
      </c>
      <c r="K3143" s="9">
        <f t="shared" si="246"/>
        <v>42841.833333333328</v>
      </c>
      <c r="L3143">
        <v>1488823488</v>
      </c>
      <c r="M3143" s="9">
        <f t="shared" si="247"/>
        <v>42800.753333333334</v>
      </c>
      <c r="N3143" s="13">
        <f t="shared" si="248"/>
        <v>41</v>
      </c>
      <c r="O3143" t="b">
        <v>0</v>
      </c>
      <c r="P3143">
        <v>8</v>
      </c>
      <c r="Q3143" s="8">
        <f t="shared" si="249"/>
        <v>80.63</v>
      </c>
      <c r="R3143" t="b">
        <v>0</v>
      </c>
      <c r="S3143" t="s">
        <v>8273</v>
      </c>
      <c r="T3143" t="s">
        <v>8274</v>
      </c>
    </row>
    <row r="3144" spans="1:20" ht="42.8" hidden="1" x14ac:dyDescent="0.25">
      <c r="A3144">
        <v>3142</v>
      </c>
      <c r="B3144" s="3" t="s">
        <v>3142</v>
      </c>
      <c r="C3144" s="3" t="s">
        <v>7252</v>
      </c>
      <c r="D3144" s="6">
        <v>1250</v>
      </c>
      <c r="E3144" s="8">
        <v>10</v>
      </c>
      <c r="F3144">
        <f t="shared" si="245"/>
        <v>1</v>
      </c>
      <c r="G3144" t="s">
        <v>8221</v>
      </c>
      <c r="H3144" t="s">
        <v>8224</v>
      </c>
      <c r="I3144" t="s">
        <v>8246</v>
      </c>
      <c r="J3144">
        <v>1489922339</v>
      </c>
      <c r="K3144" s="9">
        <f t="shared" si="246"/>
        <v>42813.471516203703</v>
      </c>
      <c r="L3144">
        <v>1487333939</v>
      </c>
      <c r="M3144" s="9">
        <f t="shared" si="247"/>
        <v>42783.513182870374</v>
      </c>
      <c r="N3144" s="13">
        <f t="shared" si="248"/>
        <v>30</v>
      </c>
      <c r="O3144" t="b">
        <v>0</v>
      </c>
      <c r="P3144">
        <v>3</v>
      </c>
      <c r="Q3144" s="8">
        <f t="shared" si="249"/>
        <v>3.33</v>
      </c>
      <c r="R3144" t="b">
        <v>0</v>
      </c>
      <c r="S3144" t="s">
        <v>8273</v>
      </c>
      <c r="T3144" t="s">
        <v>8274</v>
      </c>
    </row>
    <row r="3145" spans="1:20" ht="57.1" hidden="1" x14ac:dyDescent="0.25">
      <c r="A3145">
        <v>3143</v>
      </c>
      <c r="B3145" s="3" t="s">
        <v>3143</v>
      </c>
      <c r="C3145" s="3" t="s">
        <v>7253</v>
      </c>
      <c r="D3145" s="6">
        <v>250</v>
      </c>
      <c r="E3145" s="8">
        <v>120</v>
      </c>
      <c r="F3145">
        <f t="shared" si="245"/>
        <v>48</v>
      </c>
      <c r="G3145" t="s">
        <v>8221</v>
      </c>
      <c r="H3145" t="s">
        <v>8224</v>
      </c>
      <c r="I3145" t="s">
        <v>8246</v>
      </c>
      <c r="J3145">
        <v>1491726956</v>
      </c>
      <c r="K3145" s="9">
        <f t="shared" si="246"/>
        <v>42834.358287037037</v>
      </c>
      <c r="L3145">
        <v>1489480556</v>
      </c>
      <c r="M3145" s="9">
        <f t="shared" si="247"/>
        <v>42808.358287037037</v>
      </c>
      <c r="N3145" s="13">
        <f t="shared" si="248"/>
        <v>26</v>
      </c>
      <c r="O3145" t="b">
        <v>0</v>
      </c>
      <c r="P3145">
        <v>0</v>
      </c>
      <c r="Q3145" s="8">
        <f t="shared" si="249"/>
        <v>0</v>
      </c>
      <c r="R3145" t="b">
        <v>0</v>
      </c>
      <c r="S3145" t="s">
        <v>8273</v>
      </c>
      <c r="T3145" t="s">
        <v>8274</v>
      </c>
    </row>
    <row r="3146" spans="1:20" ht="57.1" hidden="1" x14ac:dyDescent="0.25">
      <c r="A3146">
        <v>3144</v>
      </c>
      <c r="B3146" s="3" t="s">
        <v>3144</v>
      </c>
      <c r="C3146" s="3" t="s">
        <v>7254</v>
      </c>
      <c r="D3146" s="6">
        <v>40000</v>
      </c>
      <c r="E3146" s="8">
        <v>41500</v>
      </c>
      <c r="F3146">
        <f t="shared" si="245"/>
        <v>104</v>
      </c>
      <c r="G3146" t="s">
        <v>8221</v>
      </c>
      <c r="H3146" t="s">
        <v>8223</v>
      </c>
      <c r="I3146" t="s">
        <v>8245</v>
      </c>
      <c r="J3146">
        <v>1489903200</v>
      </c>
      <c r="K3146" s="9">
        <f t="shared" si="246"/>
        <v>42813.25</v>
      </c>
      <c r="L3146">
        <v>1488459307</v>
      </c>
      <c r="M3146" s="9">
        <f t="shared" si="247"/>
        <v>42796.538275462968</v>
      </c>
      <c r="N3146" s="13">
        <f t="shared" si="248"/>
        <v>17</v>
      </c>
      <c r="O3146" t="b">
        <v>0</v>
      </c>
      <c r="P3146">
        <v>30</v>
      </c>
      <c r="Q3146" s="8">
        <f t="shared" si="249"/>
        <v>1383.33</v>
      </c>
      <c r="R3146" t="b">
        <v>0</v>
      </c>
      <c r="S3146" t="s">
        <v>8273</v>
      </c>
      <c r="T3146" t="s">
        <v>8274</v>
      </c>
    </row>
    <row r="3147" spans="1:20" ht="42.8" hidden="1" x14ac:dyDescent="0.25">
      <c r="A3147">
        <v>3145</v>
      </c>
      <c r="B3147" s="3" t="s">
        <v>3145</v>
      </c>
      <c r="C3147" s="3" t="s">
        <v>7255</v>
      </c>
      <c r="D3147" s="6">
        <v>200</v>
      </c>
      <c r="E3147" s="8">
        <v>0</v>
      </c>
      <c r="F3147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9">
        <f t="shared" si="246"/>
        <v>42821.999236111107</v>
      </c>
      <c r="L3147">
        <v>1485478734</v>
      </c>
      <c r="M3147" s="9">
        <f t="shared" si="247"/>
        <v>42762.040902777779</v>
      </c>
      <c r="N3147" s="13">
        <f t="shared" si="248"/>
        <v>60</v>
      </c>
      <c r="O3147" t="b">
        <v>0</v>
      </c>
      <c r="P3147">
        <v>0</v>
      </c>
      <c r="Q3147" s="8">
        <f t="shared" si="249"/>
        <v>0</v>
      </c>
      <c r="R3147" t="b">
        <v>0</v>
      </c>
      <c r="S3147" t="s">
        <v>8273</v>
      </c>
      <c r="T3147" t="s">
        <v>8274</v>
      </c>
    </row>
    <row r="3148" spans="1:20" ht="42.8" hidden="1" x14ac:dyDescent="0.25">
      <c r="A3148">
        <v>3146</v>
      </c>
      <c r="B3148" s="3" t="s">
        <v>3146</v>
      </c>
      <c r="C3148" s="3" t="s">
        <v>7256</v>
      </c>
      <c r="D3148" s="6">
        <v>30000</v>
      </c>
      <c r="E3148" s="8">
        <v>10042</v>
      </c>
      <c r="F3148">
        <f t="shared" si="245"/>
        <v>33</v>
      </c>
      <c r="G3148" t="s">
        <v>8221</v>
      </c>
      <c r="H3148" t="s">
        <v>8237</v>
      </c>
      <c r="I3148" t="s">
        <v>8255</v>
      </c>
      <c r="J3148">
        <v>1492356166</v>
      </c>
      <c r="K3148" s="9">
        <f t="shared" si="246"/>
        <v>42841.640810185185</v>
      </c>
      <c r="L3148">
        <v>1488471766</v>
      </c>
      <c r="M3148" s="9">
        <f t="shared" si="247"/>
        <v>42796.682476851856</v>
      </c>
      <c r="N3148" s="13">
        <f t="shared" si="248"/>
        <v>45</v>
      </c>
      <c r="O3148" t="b">
        <v>0</v>
      </c>
      <c r="P3148">
        <v>12</v>
      </c>
      <c r="Q3148" s="8">
        <f t="shared" si="249"/>
        <v>836.83</v>
      </c>
      <c r="R3148" t="b">
        <v>0</v>
      </c>
      <c r="S3148" t="s">
        <v>8273</v>
      </c>
      <c r="T3148" t="s">
        <v>8274</v>
      </c>
    </row>
    <row r="3149" spans="1:20" ht="42.8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9">
        <f t="shared" si="246"/>
        <v>41950.011053240742</v>
      </c>
      <c r="L3149">
        <v>1411859755</v>
      </c>
      <c r="M3149" s="9">
        <f t="shared" si="247"/>
        <v>41909.969386574077</v>
      </c>
      <c r="N3149" s="13">
        <f t="shared" si="248"/>
        <v>40</v>
      </c>
      <c r="O3149" t="b">
        <v>1</v>
      </c>
      <c r="P3149">
        <v>213</v>
      </c>
      <c r="Q3149" s="8">
        <f t="shared" si="249"/>
        <v>110.35</v>
      </c>
      <c r="R3149" t="b">
        <v>1</v>
      </c>
      <c r="S3149" t="s">
        <v>8273</v>
      </c>
      <c r="T3149" t="s">
        <v>8274</v>
      </c>
    </row>
    <row r="3150" spans="1:20" ht="28.55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9">
        <f t="shared" si="246"/>
        <v>41913.166666666664</v>
      </c>
      <c r="L3150">
        <v>1410278284</v>
      </c>
      <c r="M3150" s="9">
        <f t="shared" si="247"/>
        <v>41891.665324074071</v>
      </c>
      <c r="N3150" s="13">
        <f t="shared" si="248"/>
        <v>22</v>
      </c>
      <c r="O3150" t="b">
        <v>1</v>
      </c>
      <c r="P3150">
        <v>57</v>
      </c>
      <c r="Q3150" s="8">
        <f t="shared" si="249"/>
        <v>41.42</v>
      </c>
      <c r="R3150" t="b">
        <v>1</v>
      </c>
      <c r="S3150" t="s">
        <v>8273</v>
      </c>
      <c r="T3150" t="s">
        <v>8274</v>
      </c>
    </row>
    <row r="3151" spans="1:20" ht="42.8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9">
        <f t="shared" si="246"/>
        <v>41250.083333333336</v>
      </c>
      <c r="L3151">
        <v>1352766300</v>
      </c>
      <c r="M3151" s="9">
        <f t="shared" si="247"/>
        <v>41226.017361111109</v>
      </c>
      <c r="N3151" s="13">
        <f t="shared" si="248"/>
        <v>24</v>
      </c>
      <c r="O3151" t="b">
        <v>1</v>
      </c>
      <c r="P3151">
        <v>25</v>
      </c>
      <c r="Q3151" s="8">
        <f t="shared" si="249"/>
        <v>52</v>
      </c>
      <c r="R3151" t="b">
        <v>1</v>
      </c>
      <c r="S3151" t="s">
        <v>8273</v>
      </c>
      <c r="T3151" t="s">
        <v>8274</v>
      </c>
    </row>
    <row r="3152" spans="1:20" ht="57.1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9">
        <f t="shared" si="246"/>
        <v>40568.166666666664</v>
      </c>
      <c r="L3152">
        <v>1288160403</v>
      </c>
      <c r="M3152" s="9">
        <f t="shared" si="247"/>
        <v>40478.263923611114</v>
      </c>
      <c r="N3152" s="13">
        <f t="shared" si="248"/>
        <v>90</v>
      </c>
      <c r="O3152" t="b">
        <v>1</v>
      </c>
      <c r="P3152">
        <v>104</v>
      </c>
      <c r="Q3152" s="8">
        <f t="shared" si="249"/>
        <v>33.99</v>
      </c>
      <c r="R3152" t="b">
        <v>1</v>
      </c>
      <c r="S3152" t="s">
        <v>8273</v>
      </c>
      <c r="T3152" t="s">
        <v>8274</v>
      </c>
    </row>
    <row r="3153" spans="1:20" ht="42.8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9">
        <f t="shared" si="246"/>
        <v>41892.83997685185</v>
      </c>
      <c r="L3153">
        <v>1407787774</v>
      </c>
      <c r="M3153" s="9">
        <f t="shared" si="247"/>
        <v>41862.83997685185</v>
      </c>
      <c r="N3153" s="13">
        <f t="shared" si="248"/>
        <v>30</v>
      </c>
      <c r="O3153" t="b">
        <v>1</v>
      </c>
      <c r="P3153">
        <v>34</v>
      </c>
      <c r="Q3153" s="8">
        <f t="shared" si="249"/>
        <v>103.35</v>
      </c>
      <c r="R3153" t="b">
        <v>1</v>
      </c>
      <c r="S3153" t="s">
        <v>8273</v>
      </c>
      <c r="T3153" t="s">
        <v>8274</v>
      </c>
    </row>
    <row r="3154" spans="1:20" ht="42.8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9">
        <f t="shared" si="246"/>
        <v>41580.867673611108</v>
      </c>
      <c r="L3154">
        <v>1380833367</v>
      </c>
      <c r="M3154" s="9">
        <f t="shared" si="247"/>
        <v>41550.867673611108</v>
      </c>
      <c r="N3154" s="13">
        <f t="shared" si="248"/>
        <v>30</v>
      </c>
      <c r="O3154" t="b">
        <v>1</v>
      </c>
      <c r="P3154">
        <v>67</v>
      </c>
      <c r="Q3154" s="8">
        <f t="shared" si="249"/>
        <v>34.79</v>
      </c>
      <c r="R3154" t="b">
        <v>1</v>
      </c>
      <c r="S3154" t="s">
        <v>8273</v>
      </c>
      <c r="T3154" t="s">
        <v>8274</v>
      </c>
    </row>
    <row r="3155" spans="1:20" ht="42.8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9">
        <f t="shared" si="246"/>
        <v>40664.207638888889</v>
      </c>
      <c r="L3155">
        <v>1301542937</v>
      </c>
      <c r="M3155" s="9">
        <f t="shared" si="247"/>
        <v>40633.154363425929</v>
      </c>
      <c r="N3155" s="13">
        <f t="shared" si="248"/>
        <v>31</v>
      </c>
      <c r="O3155" t="b">
        <v>1</v>
      </c>
      <c r="P3155">
        <v>241</v>
      </c>
      <c r="Q3155" s="8">
        <f t="shared" si="249"/>
        <v>41.77</v>
      </c>
      <c r="R3155" t="b">
        <v>1</v>
      </c>
      <c r="S3155" t="s">
        <v>8273</v>
      </c>
      <c r="T3155" t="s">
        <v>8274</v>
      </c>
    </row>
    <row r="3156" spans="1:20" ht="42.8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9">
        <f t="shared" si="246"/>
        <v>41000.834004629629</v>
      </c>
      <c r="L3156">
        <v>1330722058</v>
      </c>
      <c r="M3156" s="9">
        <f t="shared" si="247"/>
        <v>40970.875671296293</v>
      </c>
      <c r="N3156" s="13">
        <f t="shared" si="248"/>
        <v>30</v>
      </c>
      <c r="O3156" t="b">
        <v>1</v>
      </c>
      <c r="P3156">
        <v>123</v>
      </c>
      <c r="Q3156" s="8">
        <f t="shared" si="249"/>
        <v>64.27</v>
      </c>
      <c r="R3156" t="b">
        <v>1</v>
      </c>
      <c r="S3156" t="s">
        <v>8273</v>
      </c>
      <c r="T3156" t="s">
        <v>8274</v>
      </c>
    </row>
    <row r="3157" spans="1:20" ht="42.8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9">
        <f t="shared" si="246"/>
        <v>41263.499131944445</v>
      </c>
      <c r="L3157">
        <v>1353412725</v>
      </c>
      <c r="M3157" s="9">
        <f t="shared" si="247"/>
        <v>41233.499131944445</v>
      </c>
      <c r="N3157" s="13">
        <f t="shared" si="248"/>
        <v>30</v>
      </c>
      <c r="O3157" t="b">
        <v>1</v>
      </c>
      <c r="P3157">
        <v>302</v>
      </c>
      <c r="Q3157" s="8">
        <f t="shared" si="249"/>
        <v>31.21</v>
      </c>
      <c r="R3157" t="b">
        <v>1</v>
      </c>
      <c r="S3157" t="s">
        <v>8273</v>
      </c>
      <c r="T3157" t="s">
        <v>8274</v>
      </c>
    </row>
    <row r="3158" spans="1:20" ht="42.8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9">
        <f t="shared" si="246"/>
        <v>41061.953055555554</v>
      </c>
      <c r="L3158">
        <v>1335567144</v>
      </c>
      <c r="M3158" s="9">
        <f t="shared" si="247"/>
        <v>41026.953055555554</v>
      </c>
      <c r="N3158" s="13">
        <f t="shared" si="248"/>
        <v>35</v>
      </c>
      <c r="O3158" t="b">
        <v>1</v>
      </c>
      <c r="P3158">
        <v>89</v>
      </c>
      <c r="Q3158" s="8">
        <f t="shared" si="249"/>
        <v>62.92</v>
      </c>
      <c r="R3158" t="b">
        <v>1</v>
      </c>
      <c r="S3158" t="s">
        <v>8273</v>
      </c>
      <c r="T3158" t="s">
        <v>8274</v>
      </c>
    </row>
    <row r="3159" spans="1:20" ht="28.55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9">
        <f t="shared" si="246"/>
        <v>41839.208333333336</v>
      </c>
      <c r="L3159">
        <v>1404932105</v>
      </c>
      <c r="M3159" s="9">
        <f t="shared" si="247"/>
        <v>41829.788252314815</v>
      </c>
      <c r="N3159" s="13">
        <f t="shared" si="248"/>
        <v>9</v>
      </c>
      <c r="O3159" t="b">
        <v>1</v>
      </c>
      <c r="P3159">
        <v>41</v>
      </c>
      <c r="Q3159" s="8">
        <f t="shared" si="249"/>
        <v>98.54</v>
      </c>
      <c r="R3159" t="b">
        <v>1</v>
      </c>
      <c r="S3159" t="s">
        <v>8273</v>
      </c>
      <c r="T3159" t="s">
        <v>8274</v>
      </c>
    </row>
    <row r="3160" spans="1:20" ht="28.55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9">
        <f t="shared" si="246"/>
        <v>41477.839722222219</v>
      </c>
      <c r="L3160">
        <v>1371931752</v>
      </c>
      <c r="M3160" s="9">
        <f t="shared" si="247"/>
        <v>41447.839722222219</v>
      </c>
      <c r="N3160" s="13">
        <f t="shared" si="248"/>
        <v>30</v>
      </c>
      <c r="O3160" t="b">
        <v>1</v>
      </c>
      <c r="P3160">
        <v>69</v>
      </c>
      <c r="Q3160" s="8">
        <f t="shared" si="249"/>
        <v>82.61</v>
      </c>
      <c r="R3160" t="b">
        <v>1</v>
      </c>
      <c r="S3160" t="s">
        <v>8273</v>
      </c>
      <c r="T3160" t="s">
        <v>8274</v>
      </c>
    </row>
    <row r="3161" spans="1:20" ht="28.5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9">
        <f t="shared" si="246"/>
        <v>40926.958333333336</v>
      </c>
      <c r="L3161">
        <v>1323221761</v>
      </c>
      <c r="M3161" s="9">
        <f t="shared" si="247"/>
        <v>40884.066678240742</v>
      </c>
      <c r="N3161" s="13">
        <f t="shared" si="248"/>
        <v>43</v>
      </c>
      <c r="O3161" t="b">
        <v>1</v>
      </c>
      <c r="P3161">
        <v>52</v>
      </c>
      <c r="Q3161" s="8">
        <f t="shared" si="249"/>
        <v>38.5</v>
      </c>
      <c r="R3161" t="b">
        <v>1</v>
      </c>
      <c r="S3161" t="s">
        <v>8273</v>
      </c>
      <c r="T3161" t="s">
        <v>8274</v>
      </c>
    </row>
    <row r="3162" spans="1:20" ht="42.8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9">
        <f t="shared" si="246"/>
        <v>41864.207638888889</v>
      </c>
      <c r="L3162">
        <v>1405923687</v>
      </c>
      <c r="M3162" s="9">
        <f t="shared" si="247"/>
        <v>41841.26489583333</v>
      </c>
      <c r="N3162" s="13">
        <f t="shared" si="248"/>
        <v>23</v>
      </c>
      <c r="O3162" t="b">
        <v>1</v>
      </c>
      <c r="P3162">
        <v>57</v>
      </c>
      <c r="Q3162" s="8">
        <f t="shared" si="249"/>
        <v>80.16</v>
      </c>
      <c r="R3162" t="b">
        <v>1</v>
      </c>
      <c r="S3162" t="s">
        <v>8273</v>
      </c>
      <c r="T3162" t="s">
        <v>8274</v>
      </c>
    </row>
    <row r="3163" spans="1:20" ht="57.1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9">
        <f t="shared" si="246"/>
        <v>41927.536134259259</v>
      </c>
      <c r="L3163">
        <v>1410785522</v>
      </c>
      <c r="M3163" s="9">
        <f t="shared" si="247"/>
        <v>41897.536134259259</v>
      </c>
      <c r="N3163" s="13">
        <f t="shared" si="248"/>
        <v>30</v>
      </c>
      <c r="O3163" t="b">
        <v>1</v>
      </c>
      <c r="P3163">
        <v>74</v>
      </c>
      <c r="Q3163" s="8">
        <f t="shared" si="249"/>
        <v>28.41</v>
      </c>
      <c r="R3163" t="b">
        <v>1</v>
      </c>
      <c r="S3163" t="s">
        <v>8273</v>
      </c>
      <c r="T3163" t="s">
        <v>8274</v>
      </c>
    </row>
    <row r="3164" spans="1:20" ht="42.8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9">
        <f t="shared" si="246"/>
        <v>41827.083333333336</v>
      </c>
      <c r="L3164">
        <v>1402331262</v>
      </c>
      <c r="M3164" s="9">
        <f t="shared" si="247"/>
        <v>41799.685902777775</v>
      </c>
      <c r="N3164" s="13">
        <f t="shared" si="248"/>
        <v>27</v>
      </c>
      <c r="O3164" t="b">
        <v>1</v>
      </c>
      <c r="P3164">
        <v>63</v>
      </c>
      <c r="Q3164" s="8">
        <f t="shared" si="249"/>
        <v>80.73</v>
      </c>
      <c r="R3164" t="b">
        <v>1</v>
      </c>
      <c r="S3164" t="s">
        <v>8273</v>
      </c>
      <c r="T3164" t="s">
        <v>8274</v>
      </c>
    </row>
    <row r="3165" spans="1:20" ht="42.8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9">
        <f t="shared" si="246"/>
        <v>41805.753761574073</v>
      </c>
      <c r="L3165">
        <v>1400263525</v>
      </c>
      <c r="M3165" s="9">
        <f t="shared" si="247"/>
        <v>41775.753761574073</v>
      </c>
      <c r="N3165" s="13">
        <f t="shared" si="248"/>
        <v>30</v>
      </c>
      <c r="O3165" t="b">
        <v>1</v>
      </c>
      <c r="P3165">
        <v>72</v>
      </c>
      <c r="Q3165" s="8">
        <f t="shared" si="249"/>
        <v>200.69</v>
      </c>
      <c r="R3165" t="b">
        <v>1</v>
      </c>
      <c r="S3165" t="s">
        <v>8273</v>
      </c>
      <c r="T3165" t="s">
        <v>8274</v>
      </c>
    </row>
    <row r="3166" spans="1:20" ht="57.1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9">
        <f t="shared" si="246"/>
        <v>41799.80572916667</v>
      </c>
      <c r="L3166">
        <v>1399490415</v>
      </c>
      <c r="M3166" s="9">
        <f t="shared" si="247"/>
        <v>41766.80572916667</v>
      </c>
      <c r="N3166" s="13">
        <f t="shared" si="248"/>
        <v>33</v>
      </c>
      <c r="O3166" t="b">
        <v>1</v>
      </c>
      <c r="P3166">
        <v>71</v>
      </c>
      <c r="Q3166" s="8">
        <f t="shared" si="249"/>
        <v>37.590000000000003</v>
      </c>
      <c r="R3166" t="b">
        <v>1</v>
      </c>
      <c r="S3166" t="s">
        <v>8273</v>
      </c>
      <c r="T3166" t="s">
        <v>8274</v>
      </c>
    </row>
    <row r="3167" spans="1:20" ht="57.1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9">
        <f t="shared" si="246"/>
        <v>40666.165972222225</v>
      </c>
      <c r="L3167">
        <v>1302493760</v>
      </c>
      <c r="M3167" s="9">
        <f t="shared" si="247"/>
        <v>40644.159259259257</v>
      </c>
      <c r="N3167" s="13">
        <f t="shared" si="248"/>
        <v>22</v>
      </c>
      <c r="O3167" t="b">
        <v>1</v>
      </c>
      <c r="P3167">
        <v>21</v>
      </c>
      <c r="Q3167" s="8">
        <f t="shared" si="249"/>
        <v>58.1</v>
      </c>
      <c r="R3167" t="b">
        <v>1</v>
      </c>
      <c r="S3167" t="s">
        <v>8273</v>
      </c>
      <c r="T3167" t="s">
        <v>8274</v>
      </c>
    </row>
    <row r="3168" spans="1:20" ht="42.8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9">
        <f t="shared" si="246"/>
        <v>41969.332638888889</v>
      </c>
      <c r="L3168">
        <v>1414514153</v>
      </c>
      <c r="M3168" s="9">
        <f t="shared" si="247"/>
        <v>41940.69158564815</v>
      </c>
      <c r="N3168" s="13">
        <f t="shared" si="248"/>
        <v>29</v>
      </c>
      <c r="O3168" t="b">
        <v>1</v>
      </c>
      <c r="P3168">
        <v>930</v>
      </c>
      <c r="Q3168" s="8">
        <f t="shared" si="249"/>
        <v>60.3</v>
      </c>
      <c r="R3168" t="b">
        <v>1</v>
      </c>
      <c r="S3168" t="s">
        <v>8273</v>
      </c>
      <c r="T3168" t="s">
        <v>8274</v>
      </c>
    </row>
    <row r="3169" spans="1:20" ht="28.55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9">
        <f t="shared" si="246"/>
        <v>41853.175706018519</v>
      </c>
      <c r="L3169">
        <v>1405743181</v>
      </c>
      <c r="M3169" s="9">
        <f t="shared" si="247"/>
        <v>41839.175706018519</v>
      </c>
      <c r="N3169" s="13">
        <f t="shared" si="248"/>
        <v>14</v>
      </c>
      <c r="O3169" t="b">
        <v>1</v>
      </c>
      <c r="P3169">
        <v>55</v>
      </c>
      <c r="Q3169" s="8">
        <f t="shared" si="249"/>
        <v>63.36</v>
      </c>
      <c r="R3169" t="b">
        <v>1</v>
      </c>
      <c r="S3169" t="s">
        <v>8273</v>
      </c>
      <c r="T3169" t="s">
        <v>8274</v>
      </c>
    </row>
    <row r="3170" spans="1:20" ht="42.8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9">
        <f t="shared" si="246"/>
        <v>41803.916666666664</v>
      </c>
      <c r="L3170">
        <v>1399948353</v>
      </c>
      <c r="M3170" s="9">
        <f t="shared" si="247"/>
        <v>41772.105937500004</v>
      </c>
      <c r="N3170" s="13">
        <f t="shared" si="248"/>
        <v>32</v>
      </c>
      <c r="O3170" t="b">
        <v>1</v>
      </c>
      <c r="P3170">
        <v>61</v>
      </c>
      <c r="Q3170" s="8">
        <f t="shared" si="249"/>
        <v>50.9</v>
      </c>
      <c r="R3170" t="b">
        <v>1</v>
      </c>
      <c r="S3170" t="s">
        <v>8273</v>
      </c>
      <c r="T3170" t="s">
        <v>8274</v>
      </c>
    </row>
    <row r="3171" spans="1:20" ht="28.55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9">
        <f t="shared" si="246"/>
        <v>41621.207638888889</v>
      </c>
      <c r="L3171">
        <v>1384364561</v>
      </c>
      <c r="M3171" s="9">
        <f t="shared" si="247"/>
        <v>41591.737974537034</v>
      </c>
      <c r="N3171" s="13">
        <f t="shared" si="248"/>
        <v>29</v>
      </c>
      <c r="O3171" t="b">
        <v>1</v>
      </c>
      <c r="P3171">
        <v>82</v>
      </c>
      <c r="Q3171" s="8">
        <f t="shared" si="249"/>
        <v>100.5</v>
      </c>
      <c r="R3171" t="b">
        <v>1</v>
      </c>
      <c r="S3171" t="s">
        <v>8273</v>
      </c>
      <c r="T3171" t="s">
        <v>8274</v>
      </c>
    </row>
    <row r="3172" spans="1:20" ht="42.8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9">
        <f t="shared" si="246"/>
        <v>41822.166666666664</v>
      </c>
      <c r="L3172">
        <v>1401414944</v>
      </c>
      <c r="M3172" s="9">
        <f t="shared" si="247"/>
        <v>41789.080370370371</v>
      </c>
      <c r="N3172" s="13">
        <f t="shared" si="248"/>
        <v>33</v>
      </c>
      <c r="O3172" t="b">
        <v>1</v>
      </c>
      <c r="P3172">
        <v>71</v>
      </c>
      <c r="Q3172" s="8">
        <f t="shared" si="249"/>
        <v>31.62</v>
      </c>
      <c r="R3172" t="b">
        <v>1</v>
      </c>
      <c r="S3172" t="s">
        <v>8273</v>
      </c>
      <c r="T3172" t="s">
        <v>8274</v>
      </c>
    </row>
    <row r="3173" spans="1:20" ht="57.1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9">
        <f t="shared" si="246"/>
        <v>42496.608310185184</v>
      </c>
      <c r="L3173">
        <v>1459953358</v>
      </c>
      <c r="M3173" s="9">
        <f t="shared" si="247"/>
        <v>42466.608310185184</v>
      </c>
      <c r="N3173" s="13">
        <f t="shared" si="248"/>
        <v>30</v>
      </c>
      <c r="O3173" t="b">
        <v>1</v>
      </c>
      <c r="P3173">
        <v>117</v>
      </c>
      <c r="Q3173" s="8">
        <f t="shared" si="249"/>
        <v>65.099999999999994</v>
      </c>
      <c r="R3173" t="b">
        <v>1</v>
      </c>
      <c r="S3173" t="s">
        <v>8273</v>
      </c>
      <c r="T3173" t="s">
        <v>8274</v>
      </c>
    </row>
    <row r="3174" spans="1:20" ht="42.8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9">
        <f t="shared" si="246"/>
        <v>40953.729953703703</v>
      </c>
      <c r="L3174">
        <v>1326648668</v>
      </c>
      <c r="M3174" s="9">
        <f t="shared" si="247"/>
        <v>40923.729953703703</v>
      </c>
      <c r="N3174" s="13">
        <f t="shared" si="248"/>
        <v>30</v>
      </c>
      <c r="O3174" t="b">
        <v>1</v>
      </c>
      <c r="P3174">
        <v>29</v>
      </c>
      <c r="Q3174" s="8">
        <f t="shared" si="249"/>
        <v>79.31</v>
      </c>
      <c r="R3174" t="b">
        <v>1</v>
      </c>
      <c r="S3174" t="s">
        <v>8273</v>
      </c>
      <c r="T3174" t="s">
        <v>8274</v>
      </c>
    </row>
    <row r="3175" spans="1:20" ht="42.8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9">
        <f t="shared" si="246"/>
        <v>41908.878379629627</v>
      </c>
      <c r="L3175">
        <v>1409173492</v>
      </c>
      <c r="M3175" s="9">
        <f t="shared" si="247"/>
        <v>41878.878379629627</v>
      </c>
      <c r="N3175" s="13">
        <f t="shared" si="248"/>
        <v>30</v>
      </c>
      <c r="O3175" t="b">
        <v>1</v>
      </c>
      <c r="P3175">
        <v>74</v>
      </c>
      <c r="Q3175" s="8">
        <f t="shared" si="249"/>
        <v>139.19</v>
      </c>
      <c r="R3175" t="b">
        <v>1</v>
      </c>
      <c r="S3175" t="s">
        <v>8273</v>
      </c>
      <c r="T3175" t="s">
        <v>8274</v>
      </c>
    </row>
    <row r="3176" spans="1:20" ht="57.1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9">
        <f t="shared" si="246"/>
        <v>41876.864675925928</v>
      </c>
      <c r="L3176">
        <v>1407789908</v>
      </c>
      <c r="M3176" s="9">
        <f t="shared" si="247"/>
        <v>41862.864675925928</v>
      </c>
      <c r="N3176" s="13">
        <f t="shared" si="248"/>
        <v>14</v>
      </c>
      <c r="O3176" t="b">
        <v>1</v>
      </c>
      <c r="P3176">
        <v>23</v>
      </c>
      <c r="Q3176" s="8">
        <f t="shared" si="249"/>
        <v>131.91</v>
      </c>
      <c r="R3176" t="b">
        <v>1</v>
      </c>
      <c r="S3176" t="s">
        <v>8273</v>
      </c>
      <c r="T3176" t="s">
        <v>8274</v>
      </c>
    </row>
    <row r="3177" spans="1:20" ht="57.1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9">
        <f t="shared" si="246"/>
        <v>40591.886886574073</v>
      </c>
      <c r="L3177">
        <v>1292793427</v>
      </c>
      <c r="M3177" s="9">
        <f t="shared" si="247"/>
        <v>40531.886886574073</v>
      </c>
      <c r="N3177" s="13">
        <f t="shared" si="248"/>
        <v>60</v>
      </c>
      <c r="O3177" t="b">
        <v>1</v>
      </c>
      <c r="P3177">
        <v>60</v>
      </c>
      <c r="Q3177" s="8">
        <f t="shared" si="249"/>
        <v>91.3</v>
      </c>
      <c r="R3177" t="b">
        <v>1</v>
      </c>
      <c r="S3177" t="s">
        <v>8273</v>
      </c>
      <c r="T3177" t="s">
        <v>8274</v>
      </c>
    </row>
    <row r="3178" spans="1:20" ht="57.1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9">
        <f t="shared" si="246"/>
        <v>41504.625</v>
      </c>
      <c r="L3178">
        <v>1374531631</v>
      </c>
      <c r="M3178" s="9">
        <f t="shared" si="247"/>
        <v>41477.930914351848</v>
      </c>
      <c r="N3178" s="13">
        <f t="shared" si="248"/>
        <v>27</v>
      </c>
      <c r="O3178" t="b">
        <v>1</v>
      </c>
      <c r="P3178">
        <v>55</v>
      </c>
      <c r="Q3178" s="8">
        <f t="shared" si="249"/>
        <v>39.67</v>
      </c>
      <c r="R3178" t="b">
        <v>1</v>
      </c>
      <c r="S3178" t="s">
        <v>8273</v>
      </c>
      <c r="T3178" t="s">
        <v>8274</v>
      </c>
    </row>
    <row r="3179" spans="1:20" ht="42.8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9">
        <f t="shared" si="246"/>
        <v>41811.666770833333</v>
      </c>
      <c r="L3179">
        <v>1400774409</v>
      </c>
      <c r="M3179" s="9">
        <f t="shared" si="247"/>
        <v>41781.666770833333</v>
      </c>
      <c r="N3179" s="13">
        <f t="shared" si="248"/>
        <v>30</v>
      </c>
      <c r="O3179" t="b">
        <v>1</v>
      </c>
      <c r="P3179">
        <v>51</v>
      </c>
      <c r="Q3179" s="8">
        <f t="shared" si="249"/>
        <v>57.55</v>
      </c>
      <c r="R3179" t="b">
        <v>1</v>
      </c>
      <c r="S3179" t="s">
        <v>8273</v>
      </c>
      <c r="T3179" t="s">
        <v>8274</v>
      </c>
    </row>
    <row r="3180" spans="1:20" ht="57.1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9">
        <f t="shared" si="246"/>
        <v>41836.605034722219</v>
      </c>
      <c r="L3180">
        <v>1402929075</v>
      </c>
      <c r="M3180" s="9">
        <f t="shared" si="247"/>
        <v>41806.605034722219</v>
      </c>
      <c r="N3180" s="13">
        <f t="shared" si="248"/>
        <v>30</v>
      </c>
      <c r="O3180" t="b">
        <v>1</v>
      </c>
      <c r="P3180">
        <v>78</v>
      </c>
      <c r="Q3180" s="8">
        <f t="shared" si="249"/>
        <v>33.03</v>
      </c>
      <c r="R3180" t="b">
        <v>1</v>
      </c>
      <c r="S3180" t="s">
        <v>8273</v>
      </c>
      <c r="T3180" t="s">
        <v>8274</v>
      </c>
    </row>
    <row r="3181" spans="1:20" ht="42.8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9">
        <f t="shared" si="246"/>
        <v>41400.702210648145</v>
      </c>
      <c r="L3181">
        <v>1365699071</v>
      </c>
      <c r="M3181" s="9">
        <f t="shared" si="247"/>
        <v>41375.702210648145</v>
      </c>
      <c r="N3181" s="13">
        <f t="shared" si="248"/>
        <v>25</v>
      </c>
      <c r="O3181" t="b">
        <v>1</v>
      </c>
      <c r="P3181">
        <v>62</v>
      </c>
      <c r="Q3181" s="8">
        <f t="shared" si="249"/>
        <v>77.34</v>
      </c>
      <c r="R3181" t="b">
        <v>1</v>
      </c>
      <c r="S3181" t="s">
        <v>8273</v>
      </c>
      <c r="T3181" t="s">
        <v>8274</v>
      </c>
    </row>
    <row r="3182" spans="1:20" ht="42.8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9">
        <f t="shared" si="246"/>
        <v>41810.412604166668</v>
      </c>
      <c r="L3182">
        <v>1400666049</v>
      </c>
      <c r="M3182" s="9">
        <f t="shared" si="247"/>
        <v>41780.412604166668</v>
      </c>
      <c r="N3182" s="13">
        <f t="shared" si="248"/>
        <v>30</v>
      </c>
      <c r="O3182" t="b">
        <v>1</v>
      </c>
      <c r="P3182">
        <v>45</v>
      </c>
      <c r="Q3182" s="8">
        <f t="shared" si="249"/>
        <v>31.93</v>
      </c>
      <c r="R3182" t="b">
        <v>1</v>
      </c>
      <c r="S3182" t="s">
        <v>8273</v>
      </c>
      <c r="T3182" t="s">
        <v>8274</v>
      </c>
    </row>
    <row r="3183" spans="1:20" ht="42.8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9">
        <f t="shared" si="246"/>
        <v>41805.666666666664</v>
      </c>
      <c r="L3183">
        <v>1400570787</v>
      </c>
      <c r="M3183" s="9">
        <f t="shared" si="247"/>
        <v>41779.310034722221</v>
      </c>
      <c r="N3183" s="13">
        <f t="shared" si="248"/>
        <v>26</v>
      </c>
      <c r="O3183" t="b">
        <v>1</v>
      </c>
      <c r="P3183">
        <v>15</v>
      </c>
      <c r="Q3183" s="8">
        <f t="shared" si="249"/>
        <v>36.33</v>
      </c>
      <c r="R3183" t="b">
        <v>1</v>
      </c>
      <c r="S3183" t="s">
        <v>8273</v>
      </c>
      <c r="T3183" t="s">
        <v>8274</v>
      </c>
    </row>
    <row r="3184" spans="1:20" ht="57.1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9">
        <f t="shared" si="246"/>
        <v>40939.708333333336</v>
      </c>
      <c r="L3184">
        <v>1323211621</v>
      </c>
      <c r="M3184" s="9">
        <f t="shared" si="247"/>
        <v>40883.949317129627</v>
      </c>
      <c r="N3184" s="13">
        <f t="shared" si="248"/>
        <v>56</v>
      </c>
      <c r="O3184" t="b">
        <v>1</v>
      </c>
      <c r="P3184">
        <v>151</v>
      </c>
      <c r="Q3184" s="8">
        <f t="shared" si="249"/>
        <v>46.77</v>
      </c>
      <c r="R3184" t="b">
        <v>1</v>
      </c>
      <c r="S3184" t="s">
        <v>8273</v>
      </c>
      <c r="T3184" t="s">
        <v>8274</v>
      </c>
    </row>
    <row r="3185" spans="1:20" ht="42.8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9">
        <f t="shared" si="246"/>
        <v>41509.79478009259</v>
      </c>
      <c r="L3185">
        <v>1375729469</v>
      </c>
      <c r="M3185" s="9">
        <f t="shared" si="247"/>
        <v>41491.79478009259</v>
      </c>
      <c r="N3185" s="13">
        <f t="shared" si="248"/>
        <v>18</v>
      </c>
      <c r="O3185" t="b">
        <v>1</v>
      </c>
      <c r="P3185">
        <v>68</v>
      </c>
      <c r="Q3185" s="8">
        <f t="shared" si="249"/>
        <v>40.07</v>
      </c>
      <c r="R3185" t="b">
        <v>1</v>
      </c>
      <c r="S3185" t="s">
        <v>8273</v>
      </c>
      <c r="T3185" t="s">
        <v>8274</v>
      </c>
    </row>
    <row r="3186" spans="1:20" ht="42.8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9">
        <f t="shared" si="246"/>
        <v>41821.993414351848</v>
      </c>
      <c r="L3186">
        <v>1401666631</v>
      </c>
      <c r="M3186" s="9">
        <f t="shared" si="247"/>
        <v>41791.993414351848</v>
      </c>
      <c r="N3186" s="13">
        <f t="shared" si="248"/>
        <v>30</v>
      </c>
      <c r="O3186" t="b">
        <v>1</v>
      </c>
      <c r="P3186">
        <v>46</v>
      </c>
      <c r="Q3186" s="8">
        <f t="shared" si="249"/>
        <v>100.22</v>
      </c>
      <c r="R3186" t="b">
        <v>1</v>
      </c>
      <c r="S3186" t="s">
        <v>8273</v>
      </c>
      <c r="T3186" t="s">
        <v>8274</v>
      </c>
    </row>
    <row r="3187" spans="1:20" ht="42.8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9">
        <f t="shared" si="246"/>
        <v>41836.977326388893</v>
      </c>
      <c r="L3187">
        <v>1404948441</v>
      </c>
      <c r="M3187" s="9">
        <f t="shared" si="247"/>
        <v>41829.977326388893</v>
      </c>
      <c r="N3187" s="13">
        <f t="shared" si="248"/>
        <v>7</v>
      </c>
      <c r="O3187" t="b">
        <v>1</v>
      </c>
      <c r="P3187">
        <v>24</v>
      </c>
      <c r="Q3187" s="8">
        <f t="shared" si="249"/>
        <v>41.67</v>
      </c>
      <c r="R3187" t="b">
        <v>1</v>
      </c>
      <c r="S3187" t="s">
        <v>8273</v>
      </c>
      <c r="T3187" t="s">
        <v>8274</v>
      </c>
    </row>
    <row r="3188" spans="1:20" ht="42.8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9">
        <f t="shared" si="246"/>
        <v>41898.875</v>
      </c>
      <c r="L3188">
        <v>1408313438</v>
      </c>
      <c r="M3188" s="9">
        <f t="shared" si="247"/>
        <v>41868.924050925925</v>
      </c>
      <c r="N3188" s="13">
        <f t="shared" si="248"/>
        <v>30</v>
      </c>
      <c r="O3188" t="b">
        <v>1</v>
      </c>
      <c r="P3188">
        <v>70</v>
      </c>
      <c r="Q3188" s="8">
        <f t="shared" si="249"/>
        <v>46.71</v>
      </c>
      <c r="R3188" t="b">
        <v>1</v>
      </c>
      <c r="S3188" t="s">
        <v>8273</v>
      </c>
      <c r="T3188" t="s">
        <v>8274</v>
      </c>
    </row>
    <row r="3189" spans="1:20" ht="57.1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9">
        <f t="shared" si="246"/>
        <v>41855.666354166664</v>
      </c>
      <c r="L3189">
        <v>1405439973</v>
      </c>
      <c r="M3189" s="9">
        <f t="shared" si="247"/>
        <v>41835.666354166664</v>
      </c>
      <c r="N3189" s="13">
        <f t="shared" si="248"/>
        <v>20</v>
      </c>
      <c r="O3189" t="b">
        <v>1</v>
      </c>
      <c r="P3189">
        <v>244</v>
      </c>
      <c r="Q3189" s="8">
        <f t="shared" si="249"/>
        <v>71.489999999999995</v>
      </c>
      <c r="R3189" t="b">
        <v>1</v>
      </c>
      <c r="S3189" t="s">
        <v>8273</v>
      </c>
      <c r="T3189" t="s">
        <v>8274</v>
      </c>
    </row>
    <row r="3190" spans="1:20" ht="42.8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9">
        <f t="shared" si="246"/>
        <v>42165.415532407409</v>
      </c>
      <c r="L3190">
        <v>1432115902</v>
      </c>
      <c r="M3190" s="9">
        <f t="shared" si="247"/>
        <v>42144.415532407409</v>
      </c>
      <c r="N3190" s="13">
        <f t="shared" si="248"/>
        <v>21</v>
      </c>
      <c r="O3190" t="b">
        <v>0</v>
      </c>
      <c r="P3190">
        <v>9</v>
      </c>
      <c r="Q3190" s="8">
        <f t="shared" si="249"/>
        <v>14.44</v>
      </c>
      <c r="R3190" t="b">
        <v>0</v>
      </c>
      <c r="S3190" t="s">
        <v>8273</v>
      </c>
      <c r="T3190" t="s">
        <v>8315</v>
      </c>
    </row>
    <row r="3191" spans="1:20" ht="57.1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9">
        <f t="shared" si="246"/>
        <v>42148.346435185187</v>
      </c>
      <c r="L3191">
        <v>1429863532</v>
      </c>
      <c r="M3191" s="9">
        <f t="shared" si="247"/>
        <v>42118.346435185187</v>
      </c>
      <c r="N3191" s="13">
        <f t="shared" si="248"/>
        <v>30</v>
      </c>
      <c r="O3191" t="b">
        <v>0</v>
      </c>
      <c r="P3191">
        <v>19</v>
      </c>
      <c r="Q3191" s="8">
        <f t="shared" si="249"/>
        <v>356.84</v>
      </c>
      <c r="R3191" t="b">
        <v>0</v>
      </c>
      <c r="S3191" t="s">
        <v>8273</v>
      </c>
      <c r="T3191" t="s">
        <v>8315</v>
      </c>
    </row>
    <row r="3192" spans="1:20" ht="42.8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9">
        <f t="shared" si="246"/>
        <v>42713.192997685182</v>
      </c>
      <c r="L3192">
        <v>1478662675</v>
      </c>
      <c r="M3192" s="9">
        <f t="shared" si="247"/>
        <v>42683.151331018518</v>
      </c>
      <c r="N3192" s="13">
        <f t="shared" si="248"/>
        <v>30</v>
      </c>
      <c r="O3192" t="b">
        <v>0</v>
      </c>
      <c r="P3192">
        <v>0</v>
      </c>
      <c r="Q3192" s="8">
        <f t="shared" si="249"/>
        <v>0</v>
      </c>
      <c r="R3192" t="b">
        <v>0</v>
      </c>
      <c r="S3192" t="s">
        <v>8273</v>
      </c>
      <c r="T3192" t="s">
        <v>8315</v>
      </c>
    </row>
    <row r="3193" spans="1:20" ht="42.8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9">
        <f t="shared" si="246"/>
        <v>42598.755428240736</v>
      </c>
      <c r="L3193">
        <v>1466186869</v>
      </c>
      <c r="M3193" s="9">
        <f t="shared" si="247"/>
        <v>42538.755428240736</v>
      </c>
      <c r="N3193" s="13">
        <f t="shared" si="248"/>
        <v>60</v>
      </c>
      <c r="O3193" t="b">
        <v>0</v>
      </c>
      <c r="P3193">
        <v>4</v>
      </c>
      <c r="Q3193" s="8">
        <f t="shared" si="249"/>
        <v>37.75</v>
      </c>
      <c r="R3193" t="b">
        <v>0</v>
      </c>
      <c r="S3193" t="s">
        <v>8273</v>
      </c>
      <c r="T3193" t="s">
        <v>8315</v>
      </c>
    </row>
    <row r="3194" spans="1:20" ht="42.8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9">
        <f t="shared" si="246"/>
        <v>42063.916666666672</v>
      </c>
      <c r="L3194">
        <v>1421274859</v>
      </c>
      <c r="M3194" s="9">
        <f t="shared" si="247"/>
        <v>42018.94049768518</v>
      </c>
      <c r="N3194" s="13">
        <f t="shared" si="248"/>
        <v>45</v>
      </c>
      <c r="O3194" t="b">
        <v>0</v>
      </c>
      <c r="P3194">
        <v>8</v>
      </c>
      <c r="Q3194" s="8">
        <f t="shared" si="249"/>
        <v>12.75</v>
      </c>
      <c r="R3194" t="b">
        <v>0</v>
      </c>
      <c r="S3194" t="s">
        <v>8273</v>
      </c>
      <c r="T3194" t="s">
        <v>8315</v>
      </c>
    </row>
    <row r="3195" spans="1:20" ht="42.8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9">
        <f t="shared" si="246"/>
        <v>42055.968240740738</v>
      </c>
      <c r="L3195">
        <v>1420586056</v>
      </c>
      <c r="M3195" s="9">
        <f t="shared" si="247"/>
        <v>42010.968240740738</v>
      </c>
      <c r="N3195" s="13">
        <f t="shared" si="248"/>
        <v>45</v>
      </c>
      <c r="O3195" t="b">
        <v>0</v>
      </c>
      <c r="P3195">
        <v>24</v>
      </c>
      <c r="Q3195" s="8">
        <f t="shared" si="249"/>
        <v>24.46</v>
      </c>
      <c r="R3195" t="b">
        <v>0</v>
      </c>
      <c r="S3195" t="s">
        <v>8273</v>
      </c>
      <c r="T3195" t="s">
        <v>8315</v>
      </c>
    </row>
    <row r="3196" spans="1:20" ht="57.1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9">
        <f t="shared" si="246"/>
        <v>42212.062476851846</v>
      </c>
      <c r="L3196">
        <v>1435368598</v>
      </c>
      <c r="M3196" s="9">
        <f t="shared" si="247"/>
        <v>42182.062476851846</v>
      </c>
      <c r="N3196" s="13">
        <f t="shared" si="248"/>
        <v>30</v>
      </c>
      <c r="O3196" t="b">
        <v>0</v>
      </c>
      <c r="P3196">
        <v>0</v>
      </c>
      <c r="Q3196" s="8">
        <f t="shared" si="249"/>
        <v>0</v>
      </c>
      <c r="R3196" t="b">
        <v>0</v>
      </c>
      <c r="S3196" t="s">
        <v>8273</v>
      </c>
      <c r="T3196" t="s">
        <v>8315</v>
      </c>
    </row>
    <row r="3197" spans="1:20" ht="42.8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9">
        <f t="shared" si="246"/>
        <v>42047.594236111108</v>
      </c>
      <c r="L3197">
        <v>1421158542</v>
      </c>
      <c r="M3197" s="9">
        <f t="shared" si="247"/>
        <v>42017.594236111108</v>
      </c>
      <c r="N3197" s="13">
        <f t="shared" si="248"/>
        <v>30</v>
      </c>
      <c r="O3197" t="b">
        <v>0</v>
      </c>
      <c r="P3197">
        <v>39</v>
      </c>
      <c r="Q3197" s="8">
        <f t="shared" si="249"/>
        <v>53.08</v>
      </c>
      <c r="R3197" t="b">
        <v>0</v>
      </c>
      <c r="S3197" t="s">
        <v>8273</v>
      </c>
      <c r="T3197" t="s">
        <v>8315</v>
      </c>
    </row>
    <row r="3198" spans="1:20" ht="42.8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9">
        <f t="shared" si="246"/>
        <v>42217.583333333328</v>
      </c>
      <c r="L3198">
        <v>1433254875</v>
      </c>
      <c r="M3198" s="9">
        <f t="shared" si="247"/>
        <v>42157.598090277781</v>
      </c>
      <c r="N3198" s="13">
        <f t="shared" si="248"/>
        <v>60</v>
      </c>
      <c r="O3198" t="b">
        <v>0</v>
      </c>
      <c r="P3198">
        <v>6</v>
      </c>
      <c r="Q3198" s="8">
        <f t="shared" si="249"/>
        <v>300</v>
      </c>
      <c r="R3198" t="b">
        <v>0</v>
      </c>
      <c r="S3198" t="s">
        <v>8273</v>
      </c>
      <c r="T3198" t="s">
        <v>8315</v>
      </c>
    </row>
    <row r="3199" spans="1:20" ht="28.5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9">
        <f t="shared" si="246"/>
        <v>42039.493263888886</v>
      </c>
      <c r="L3199">
        <v>1420458618</v>
      </c>
      <c r="M3199" s="9">
        <f t="shared" si="247"/>
        <v>42009.493263888886</v>
      </c>
      <c r="N3199" s="13">
        <f t="shared" si="248"/>
        <v>30</v>
      </c>
      <c r="O3199" t="b">
        <v>0</v>
      </c>
      <c r="P3199">
        <v>4</v>
      </c>
      <c r="Q3199" s="8">
        <f t="shared" si="249"/>
        <v>286.25</v>
      </c>
      <c r="R3199" t="b">
        <v>0</v>
      </c>
      <c r="S3199" t="s">
        <v>8273</v>
      </c>
      <c r="T3199" t="s">
        <v>8315</v>
      </c>
    </row>
    <row r="3200" spans="1:20" ht="57.1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9">
        <f t="shared" si="246"/>
        <v>42051.424502314811</v>
      </c>
      <c r="L3200">
        <v>1420798277</v>
      </c>
      <c r="M3200" s="9">
        <f t="shared" si="247"/>
        <v>42013.424502314811</v>
      </c>
      <c r="N3200" s="13">
        <f t="shared" si="248"/>
        <v>38</v>
      </c>
      <c r="O3200" t="b">
        <v>0</v>
      </c>
      <c r="P3200">
        <v>3</v>
      </c>
      <c r="Q3200" s="8">
        <f t="shared" si="249"/>
        <v>36.67</v>
      </c>
      <c r="R3200" t="b">
        <v>0</v>
      </c>
      <c r="S3200" t="s">
        <v>8273</v>
      </c>
      <c r="T3200" t="s">
        <v>8315</v>
      </c>
    </row>
    <row r="3201" spans="1:20" ht="42.8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9">
        <f t="shared" si="246"/>
        <v>41888.875</v>
      </c>
      <c r="L3201">
        <v>1407435418</v>
      </c>
      <c r="M3201" s="9">
        <f t="shared" si="247"/>
        <v>41858.761782407404</v>
      </c>
      <c r="N3201" s="13">
        <f t="shared" si="248"/>
        <v>30</v>
      </c>
      <c r="O3201" t="b">
        <v>0</v>
      </c>
      <c r="P3201">
        <v>53</v>
      </c>
      <c r="Q3201" s="8">
        <f t="shared" si="249"/>
        <v>49.21</v>
      </c>
      <c r="R3201" t="b">
        <v>0</v>
      </c>
      <c r="S3201" t="s">
        <v>8273</v>
      </c>
      <c r="T3201" t="s">
        <v>8315</v>
      </c>
    </row>
    <row r="3202" spans="1:20" ht="57.1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>
        <f t="shared" ref="F3202:F3265" si="25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9">
        <f t="shared" si="246"/>
        <v>42490.231944444444</v>
      </c>
      <c r="L3202">
        <v>1459410101</v>
      </c>
      <c r="M3202" s="9">
        <f t="shared" si="247"/>
        <v>42460.320613425924</v>
      </c>
      <c r="N3202" s="13">
        <f t="shared" si="248"/>
        <v>30</v>
      </c>
      <c r="O3202" t="b">
        <v>0</v>
      </c>
      <c r="P3202">
        <v>1</v>
      </c>
      <c r="Q3202" s="8">
        <f t="shared" si="249"/>
        <v>1</v>
      </c>
      <c r="R3202" t="b">
        <v>0</v>
      </c>
      <c r="S3202" t="s">
        <v>8273</v>
      </c>
      <c r="T3202" t="s">
        <v>8315</v>
      </c>
    </row>
    <row r="3203" spans="1:20" ht="42.8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>
        <f t="shared" si="250"/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9">
        <f t="shared" ref="K3203:K3266" si="251">(((J3203/60)/60)/24)+DATE(1970,1,1)</f>
        <v>41882.767094907409</v>
      </c>
      <c r="L3203">
        <v>1407695077</v>
      </c>
      <c r="M3203" s="9">
        <f t="shared" ref="M3203:M3266" si="252">(((L3203/60)/60)/24)+DATE(1970,1,1)</f>
        <v>41861.767094907409</v>
      </c>
      <c r="N3203" s="13">
        <f t="shared" ref="N3203:N3266" si="253">ROUND(K3203-M3203,0)</f>
        <v>21</v>
      </c>
      <c r="O3203" t="b">
        <v>0</v>
      </c>
      <c r="P3203">
        <v>2</v>
      </c>
      <c r="Q3203" s="8">
        <f t="shared" ref="Q3203:Q3266" si="254">IFERROR(ROUND(E3203/P3203,2),0)</f>
        <v>12.5</v>
      </c>
      <c r="R3203" t="b">
        <v>0</v>
      </c>
      <c r="S3203" t="s">
        <v>8273</v>
      </c>
      <c r="T3203" t="s">
        <v>8315</v>
      </c>
    </row>
    <row r="3204" spans="1:20" ht="42.8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9">
        <f t="shared" si="251"/>
        <v>42352.249305555553</v>
      </c>
      <c r="L3204">
        <v>1445027346</v>
      </c>
      <c r="M3204" s="9">
        <f t="shared" si="252"/>
        <v>42293.853541666671</v>
      </c>
      <c r="N3204" s="13">
        <f t="shared" si="253"/>
        <v>58</v>
      </c>
      <c r="O3204" t="b">
        <v>0</v>
      </c>
      <c r="P3204">
        <v>25</v>
      </c>
      <c r="Q3204" s="8">
        <f t="shared" si="254"/>
        <v>109.04</v>
      </c>
      <c r="R3204" t="b">
        <v>0</v>
      </c>
      <c r="S3204" t="s">
        <v>8273</v>
      </c>
      <c r="T3204" t="s">
        <v>8315</v>
      </c>
    </row>
    <row r="3205" spans="1:20" ht="42.8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9">
        <f t="shared" si="251"/>
        <v>42272.988680555558</v>
      </c>
      <c r="L3205">
        <v>1440632622</v>
      </c>
      <c r="M3205" s="9">
        <f t="shared" si="252"/>
        <v>42242.988680555558</v>
      </c>
      <c r="N3205" s="13">
        <f t="shared" si="253"/>
        <v>30</v>
      </c>
      <c r="O3205" t="b">
        <v>0</v>
      </c>
      <c r="P3205">
        <v>6</v>
      </c>
      <c r="Q3205" s="8">
        <f t="shared" si="254"/>
        <v>41.67</v>
      </c>
      <c r="R3205" t="b">
        <v>0</v>
      </c>
      <c r="S3205" t="s">
        <v>8273</v>
      </c>
      <c r="T3205" t="s">
        <v>8315</v>
      </c>
    </row>
    <row r="3206" spans="1:20" ht="42.8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9">
        <f t="shared" si="251"/>
        <v>42202.676388888889</v>
      </c>
      <c r="L3206">
        <v>1434558479</v>
      </c>
      <c r="M3206" s="9">
        <f t="shared" si="252"/>
        <v>42172.686099537037</v>
      </c>
      <c r="N3206" s="13">
        <f t="shared" si="253"/>
        <v>30</v>
      </c>
      <c r="O3206" t="b">
        <v>0</v>
      </c>
      <c r="P3206">
        <v>0</v>
      </c>
      <c r="Q3206" s="8">
        <f t="shared" si="254"/>
        <v>0</v>
      </c>
      <c r="R3206" t="b">
        <v>0</v>
      </c>
      <c r="S3206" t="s">
        <v>8273</v>
      </c>
      <c r="T3206" t="s">
        <v>8315</v>
      </c>
    </row>
    <row r="3207" spans="1:20" ht="42.8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9">
        <f t="shared" si="251"/>
        <v>42125.374675925923</v>
      </c>
      <c r="L3207">
        <v>1427878772</v>
      </c>
      <c r="M3207" s="9">
        <f t="shared" si="252"/>
        <v>42095.374675925923</v>
      </c>
      <c r="N3207" s="13">
        <f t="shared" si="253"/>
        <v>30</v>
      </c>
      <c r="O3207" t="b">
        <v>0</v>
      </c>
      <c r="P3207">
        <v>12</v>
      </c>
      <c r="Q3207" s="8">
        <f t="shared" si="254"/>
        <v>22.75</v>
      </c>
      <c r="R3207" t="b">
        <v>0</v>
      </c>
      <c r="S3207" t="s">
        <v>8273</v>
      </c>
      <c r="T3207" t="s">
        <v>8315</v>
      </c>
    </row>
    <row r="3208" spans="1:20" ht="42.8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9">
        <f t="shared" si="251"/>
        <v>42266.276053240741</v>
      </c>
      <c r="L3208">
        <v>1440052651</v>
      </c>
      <c r="M3208" s="9">
        <f t="shared" si="252"/>
        <v>42236.276053240741</v>
      </c>
      <c r="N3208" s="13">
        <f t="shared" si="253"/>
        <v>30</v>
      </c>
      <c r="O3208" t="b">
        <v>0</v>
      </c>
      <c r="P3208">
        <v>0</v>
      </c>
      <c r="Q3208" s="8">
        <f t="shared" si="254"/>
        <v>0</v>
      </c>
      <c r="R3208" t="b">
        <v>0</v>
      </c>
      <c r="S3208" t="s">
        <v>8273</v>
      </c>
      <c r="T3208" t="s">
        <v>8315</v>
      </c>
    </row>
    <row r="3209" spans="1:20" ht="42.8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9">
        <f t="shared" si="251"/>
        <v>42117.236192129625</v>
      </c>
      <c r="L3209">
        <v>1424587207</v>
      </c>
      <c r="M3209" s="9">
        <f t="shared" si="252"/>
        <v>42057.277858796297</v>
      </c>
      <c r="N3209" s="13">
        <f t="shared" si="253"/>
        <v>60</v>
      </c>
      <c r="O3209" t="b">
        <v>0</v>
      </c>
      <c r="P3209">
        <v>36</v>
      </c>
      <c r="Q3209" s="8">
        <f t="shared" si="254"/>
        <v>70.83</v>
      </c>
      <c r="R3209" t="b">
        <v>0</v>
      </c>
      <c r="S3209" t="s">
        <v>8273</v>
      </c>
      <c r="T3209" t="s">
        <v>8315</v>
      </c>
    </row>
    <row r="3210" spans="1:20" ht="42.8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9">
        <f t="shared" si="251"/>
        <v>41848.605057870373</v>
      </c>
      <c r="L3210">
        <v>1404743477</v>
      </c>
      <c r="M3210" s="9">
        <f t="shared" si="252"/>
        <v>41827.605057870373</v>
      </c>
      <c r="N3210" s="13">
        <f t="shared" si="253"/>
        <v>21</v>
      </c>
      <c r="O3210" t="b">
        <v>1</v>
      </c>
      <c r="P3210">
        <v>82</v>
      </c>
      <c r="Q3210" s="8">
        <f t="shared" si="254"/>
        <v>63.11</v>
      </c>
      <c r="R3210" t="b">
        <v>1</v>
      </c>
      <c r="S3210" t="s">
        <v>8273</v>
      </c>
      <c r="T3210" t="s">
        <v>8274</v>
      </c>
    </row>
    <row r="3211" spans="1:20" ht="42.8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9">
        <f t="shared" si="251"/>
        <v>41810.958333333336</v>
      </c>
      <c r="L3211">
        <v>1400512658</v>
      </c>
      <c r="M3211" s="9">
        <f t="shared" si="252"/>
        <v>41778.637245370373</v>
      </c>
      <c r="N3211" s="13">
        <f t="shared" si="253"/>
        <v>32</v>
      </c>
      <c r="O3211" t="b">
        <v>1</v>
      </c>
      <c r="P3211">
        <v>226</v>
      </c>
      <c r="Q3211" s="8">
        <f t="shared" si="254"/>
        <v>50.16</v>
      </c>
      <c r="R3211" t="b">
        <v>1</v>
      </c>
      <c r="S3211" t="s">
        <v>8273</v>
      </c>
      <c r="T3211" t="s">
        <v>8274</v>
      </c>
    </row>
    <row r="3212" spans="1:20" ht="42.8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9">
        <f t="shared" si="251"/>
        <v>41061.165972222225</v>
      </c>
      <c r="L3212">
        <v>1334442519</v>
      </c>
      <c r="M3212" s="9">
        <f t="shared" si="252"/>
        <v>41013.936562499999</v>
      </c>
      <c r="N3212" s="13">
        <f t="shared" si="253"/>
        <v>47</v>
      </c>
      <c r="O3212" t="b">
        <v>1</v>
      </c>
      <c r="P3212">
        <v>60</v>
      </c>
      <c r="Q3212" s="8">
        <f t="shared" si="254"/>
        <v>62.88</v>
      </c>
      <c r="R3212" t="b">
        <v>1</v>
      </c>
      <c r="S3212" t="s">
        <v>8273</v>
      </c>
      <c r="T3212" t="s">
        <v>8274</v>
      </c>
    </row>
    <row r="3213" spans="1:20" ht="57.1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9">
        <f t="shared" si="251"/>
        <v>41866.083333333336</v>
      </c>
      <c r="L3213">
        <v>1405346680</v>
      </c>
      <c r="M3213" s="9">
        <f t="shared" si="252"/>
        <v>41834.586574074077</v>
      </c>
      <c r="N3213" s="13">
        <f t="shared" si="253"/>
        <v>31</v>
      </c>
      <c r="O3213" t="b">
        <v>1</v>
      </c>
      <c r="P3213">
        <v>322</v>
      </c>
      <c r="Q3213" s="8">
        <f t="shared" si="254"/>
        <v>85.53</v>
      </c>
      <c r="R3213" t="b">
        <v>1</v>
      </c>
      <c r="S3213" t="s">
        <v>8273</v>
      </c>
      <c r="T3213" t="s">
        <v>8274</v>
      </c>
    </row>
    <row r="3214" spans="1:20" ht="28.55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9">
        <f t="shared" si="251"/>
        <v>41859.795729166668</v>
      </c>
      <c r="L3214">
        <v>1404932751</v>
      </c>
      <c r="M3214" s="9">
        <f t="shared" si="252"/>
        <v>41829.795729166668</v>
      </c>
      <c r="N3214" s="13">
        <f t="shared" si="253"/>
        <v>30</v>
      </c>
      <c r="O3214" t="b">
        <v>1</v>
      </c>
      <c r="P3214">
        <v>94</v>
      </c>
      <c r="Q3214" s="8">
        <f t="shared" si="254"/>
        <v>53.72</v>
      </c>
      <c r="R3214" t="b">
        <v>1</v>
      </c>
      <c r="S3214" t="s">
        <v>8273</v>
      </c>
      <c r="T3214" t="s">
        <v>8274</v>
      </c>
    </row>
    <row r="3215" spans="1:20" ht="42.8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9">
        <f t="shared" si="251"/>
        <v>42211.763414351852</v>
      </c>
      <c r="L3215">
        <v>1434478759</v>
      </c>
      <c r="M3215" s="9">
        <f t="shared" si="252"/>
        <v>42171.763414351852</v>
      </c>
      <c r="N3215" s="13">
        <f t="shared" si="253"/>
        <v>40</v>
      </c>
      <c r="O3215" t="b">
        <v>1</v>
      </c>
      <c r="P3215">
        <v>47</v>
      </c>
      <c r="Q3215" s="8">
        <f t="shared" si="254"/>
        <v>127.81</v>
      </c>
      <c r="R3215" t="b">
        <v>1</v>
      </c>
      <c r="S3215" t="s">
        <v>8273</v>
      </c>
      <c r="T3215" t="s">
        <v>8274</v>
      </c>
    </row>
    <row r="3216" spans="1:20" ht="42.8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9">
        <f t="shared" si="251"/>
        <v>42374.996527777781</v>
      </c>
      <c r="L3216">
        <v>1448823673</v>
      </c>
      <c r="M3216" s="9">
        <f t="shared" si="252"/>
        <v>42337.792511574073</v>
      </c>
      <c r="N3216" s="13">
        <f t="shared" si="253"/>
        <v>37</v>
      </c>
      <c r="O3216" t="b">
        <v>1</v>
      </c>
      <c r="P3216">
        <v>115</v>
      </c>
      <c r="Q3216" s="8">
        <f t="shared" si="254"/>
        <v>106.57</v>
      </c>
      <c r="R3216" t="b">
        <v>1</v>
      </c>
      <c r="S3216" t="s">
        <v>8273</v>
      </c>
      <c r="T3216" t="s">
        <v>8274</v>
      </c>
    </row>
    <row r="3217" spans="1:20" ht="57.1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9">
        <f t="shared" si="251"/>
        <v>42257.165972222225</v>
      </c>
      <c r="L3217">
        <v>1438617471</v>
      </c>
      <c r="M3217" s="9">
        <f t="shared" si="252"/>
        <v>42219.665173611109</v>
      </c>
      <c r="N3217" s="13">
        <f t="shared" si="253"/>
        <v>38</v>
      </c>
      <c r="O3217" t="b">
        <v>1</v>
      </c>
      <c r="P3217">
        <v>134</v>
      </c>
      <c r="Q3217" s="8">
        <f t="shared" si="254"/>
        <v>262.11</v>
      </c>
      <c r="R3217" t="b">
        <v>1</v>
      </c>
      <c r="S3217" t="s">
        <v>8273</v>
      </c>
      <c r="T3217" t="s">
        <v>8274</v>
      </c>
    </row>
    <row r="3218" spans="1:20" ht="42.8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9">
        <f t="shared" si="251"/>
        <v>42196.604166666672</v>
      </c>
      <c r="L3218">
        <v>1433934371</v>
      </c>
      <c r="M3218" s="9">
        <f t="shared" si="252"/>
        <v>42165.462627314817</v>
      </c>
      <c r="N3218" s="13">
        <f t="shared" si="253"/>
        <v>31</v>
      </c>
      <c r="O3218" t="b">
        <v>1</v>
      </c>
      <c r="P3218">
        <v>35</v>
      </c>
      <c r="Q3218" s="8">
        <f t="shared" si="254"/>
        <v>57.17</v>
      </c>
      <c r="R3218" t="b">
        <v>1</v>
      </c>
      <c r="S3218" t="s">
        <v>8273</v>
      </c>
      <c r="T3218" t="s">
        <v>8274</v>
      </c>
    </row>
    <row r="3219" spans="1:20" ht="28.5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9">
        <f t="shared" si="251"/>
        <v>42678.546111111107</v>
      </c>
      <c r="L3219">
        <v>1475672784</v>
      </c>
      <c r="M3219" s="9">
        <f t="shared" si="252"/>
        <v>42648.546111111107</v>
      </c>
      <c r="N3219" s="13">
        <f t="shared" si="253"/>
        <v>30</v>
      </c>
      <c r="O3219" t="b">
        <v>1</v>
      </c>
      <c r="P3219">
        <v>104</v>
      </c>
      <c r="Q3219" s="8">
        <f t="shared" si="254"/>
        <v>50.2</v>
      </c>
      <c r="R3219" t="b">
        <v>1</v>
      </c>
      <c r="S3219" t="s">
        <v>8273</v>
      </c>
      <c r="T3219" t="s">
        <v>8274</v>
      </c>
    </row>
    <row r="3220" spans="1:20" ht="42.8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9">
        <f t="shared" si="251"/>
        <v>42004</v>
      </c>
      <c r="L3220">
        <v>1417132986</v>
      </c>
      <c r="M3220" s="9">
        <f t="shared" si="252"/>
        <v>41971.002152777779</v>
      </c>
      <c r="N3220" s="13">
        <f t="shared" si="253"/>
        <v>33</v>
      </c>
      <c r="O3220" t="b">
        <v>1</v>
      </c>
      <c r="P3220">
        <v>184</v>
      </c>
      <c r="Q3220" s="8">
        <f t="shared" si="254"/>
        <v>66.59</v>
      </c>
      <c r="R3220" t="b">
        <v>1</v>
      </c>
      <c r="S3220" t="s">
        <v>8273</v>
      </c>
      <c r="T3220" t="s">
        <v>8274</v>
      </c>
    </row>
    <row r="3221" spans="1:20" ht="42.8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9">
        <f t="shared" si="251"/>
        <v>42085.941516203704</v>
      </c>
      <c r="L3221">
        <v>1424043347</v>
      </c>
      <c r="M3221" s="9">
        <f t="shared" si="252"/>
        <v>42050.983182870375</v>
      </c>
      <c r="N3221" s="13">
        <f t="shared" si="253"/>
        <v>35</v>
      </c>
      <c r="O3221" t="b">
        <v>1</v>
      </c>
      <c r="P3221">
        <v>119</v>
      </c>
      <c r="Q3221" s="8">
        <f t="shared" si="254"/>
        <v>168.25</v>
      </c>
      <c r="R3221" t="b">
        <v>1</v>
      </c>
      <c r="S3221" t="s">
        <v>8273</v>
      </c>
      <c r="T3221" t="s">
        <v>8274</v>
      </c>
    </row>
    <row r="3222" spans="1:20" ht="28.55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9">
        <f t="shared" si="251"/>
        <v>42806.875</v>
      </c>
      <c r="L3222">
        <v>1486411204</v>
      </c>
      <c r="M3222" s="9">
        <f t="shared" si="252"/>
        <v>42772.833379629628</v>
      </c>
      <c r="N3222" s="13">
        <f t="shared" si="253"/>
        <v>34</v>
      </c>
      <c r="O3222" t="b">
        <v>1</v>
      </c>
      <c r="P3222">
        <v>59</v>
      </c>
      <c r="Q3222" s="8">
        <f t="shared" si="254"/>
        <v>256.37</v>
      </c>
      <c r="R3222" t="b">
        <v>1</v>
      </c>
      <c r="S3222" t="s">
        <v>8273</v>
      </c>
      <c r="T3222" t="s">
        <v>8274</v>
      </c>
    </row>
    <row r="3223" spans="1:20" ht="57.1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9">
        <f t="shared" si="251"/>
        <v>42190.696793981479</v>
      </c>
      <c r="L3223">
        <v>1433090603</v>
      </c>
      <c r="M3223" s="9">
        <f t="shared" si="252"/>
        <v>42155.696793981479</v>
      </c>
      <c r="N3223" s="13">
        <f t="shared" si="253"/>
        <v>35</v>
      </c>
      <c r="O3223" t="b">
        <v>1</v>
      </c>
      <c r="P3223">
        <v>113</v>
      </c>
      <c r="Q3223" s="8">
        <f t="shared" si="254"/>
        <v>36.61</v>
      </c>
      <c r="R3223" t="b">
        <v>1</v>
      </c>
      <c r="S3223" t="s">
        <v>8273</v>
      </c>
      <c r="T3223" t="s">
        <v>8274</v>
      </c>
    </row>
    <row r="3224" spans="1:20" ht="42.8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9">
        <f t="shared" si="251"/>
        <v>42301.895138888889</v>
      </c>
      <c r="L3224">
        <v>1443016697</v>
      </c>
      <c r="M3224" s="9">
        <f t="shared" si="252"/>
        <v>42270.582141203704</v>
      </c>
      <c r="N3224" s="13">
        <f t="shared" si="253"/>
        <v>31</v>
      </c>
      <c r="O3224" t="b">
        <v>1</v>
      </c>
      <c r="P3224">
        <v>84</v>
      </c>
      <c r="Q3224" s="8">
        <f t="shared" si="254"/>
        <v>37.14</v>
      </c>
      <c r="R3224" t="b">
        <v>1</v>
      </c>
      <c r="S3224" t="s">
        <v>8273</v>
      </c>
      <c r="T3224" t="s">
        <v>8274</v>
      </c>
    </row>
    <row r="3225" spans="1:20" ht="28.55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9">
        <f t="shared" si="251"/>
        <v>42236.835370370376</v>
      </c>
      <c r="L3225">
        <v>1437508976</v>
      </c>
      <c r="M3225" s="9">
        <f t="shared" si="252"/>
        <v>42206.835370370376</v>
      </c>
      <c r="N3225" s="13">
        <f t="shared" si="253"/>
        <v>30</v>
      </c>
      <c r="O3225" t="b">
        <v>1</v>
      </c>
      <c r="P3225">
        <v>74</v>
      </c>
      <c r="Q3225" s="8">
        <f t="shared" si="254"/>
        <v>45.88</v>
      </c>
      <c r="R3225" t="b">
        <v>1</v>
      </c>
      <c r="S3225" t="s">
        <v>8273</v>
      </c>
      <c r="T3225" t="s">
        <v>8274</v>
      </c>
    </row>
    <row r="3226" spans="1:20" ht="57.1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9">
        <f t="shared" si="251"/>
        <v>42745.208333333328</v>
      </c>
      <c r="L3226">
        <v>1479932713</v>
      </c>
      <c r="M3226" s="9">
        <f t="shared" si="252"/>
        <v>42697.850844907407</v>
      </c>
      <c r="N3226" s="13">
        <f t="shared" si="253"/>
        <v>47</v>
      </c>
      <c r="O3226" t="b">
        <v>1</v>
      </c>
      <c r="P3226">
        <v>216</v>
      </c>
      <c r="Q3226" s="8">
        <f t="shared" si="254"/>
        <v>141.71</v>
      </c>
      <c r="R3226" t="b">
        <v>1</v>
      </c>
      <c r="S3226" t="s">
        <v>8273</v>
      </c>
      <c r="T3226" t="s">
        <v>8274</v>
      </c>
    </row>
    <row r="3227" spans="1:20" ht="42.8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9">
        <f t="shared" si="251"/>
        <v>42524.875</v>
      </c>
      <c r="L3227">
        <v>1463145938</v>
      </c>
      <c r="M3227" s="9">
        <f t="shared" si="252"/>
        <v>42503.559467592597</v>
      </c>
      <c r="N3227" s="13">
        <f t="shared" si="253"/>
        <v>21</v>
      </c>
      <c r="O3227" t="b">
        <v>1</v>
      </c>
      <c r="P3227">
        <v>39</v>
      </c>
      <c r="Q3227" s="8">
        <f t="shared" si="254"/>
        <v>52.49</v>
      </c>
      <c r="R3227" t="b">
        <v>1</v>
      </c>
      <c r="S3227" t="s">
        <v>8273</v>
      </c>
      <c r="T3227" t="s">
        <v>8274</v>
      </c>
    </row>
    <row r="3228" spans="1:20" ht="42.8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9">
        <f t="shared" si="251"/>
        <v>42307.583472222221</v>
      </c>
      <c r="L3228">
        <v>1443621612</v>
      </c>
      <c r="M3228" s="9">
        <f t="shared" si="252"/>
        <v>42277.583472222221</v>
      </c>
      <c r="N3228" s="13">
        <f t="shared" si="253"/>
        <v>30</v>
      </c>
      <c r="O3228" t="b">
        <v>1</v>
      </c>
      <c r="P3228">
        <v>21</v>
      </c>
      <c r="Q3228" s="8">
        <f t="shared" si="254"/>
        <v>59.52</v>
      </c>
      <c r="R3228" t="b">
        <v>1</v>
      </c>
      <c r="S3228" t="s">
        <v>8273</v>
      </c>
      <c r="T3228" t="s">
        <v>8274</v>
      </c>
    </row>
    <row r="3229" spans="1:20" ht="42.8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9">
        <f t="shared" si="251"/>
        <v>42752.882361111115</v>
      </c>
      <c r="L3229">
        <v>1482095436</v>
      </c>
      <c r="M3229" s="9">
        <f t="shared" si="252"/>
        <v>42722.882361111115</v>
      </c>
      <c r="N3229" s="13">
        <f t="shared" si="253"/>
        <v>30</v>
      </c>
      <c r="O3229" t="b">
        <v>0</v>
      </c>
      <c r="P3229">
        <v>30</v>
      </c>
      <c r="Q3229" s="8">
        <f t="shared" si="254"/>
        <v>50</v>
      </c>
      <c r="R3229" t="b">
        <v>1</v>
      </c>
      <c r="S3229" t="s">
        <v>8273</v>
      </c>
      <c r="T3229" t="s">
        <v>8274</v>
      </c>
    </row>
    <row r="3230" spans="1:20" ht="28.55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9">
        <f t="shared" si="251"/>
        <v>42355.207638888889</v>
      </c>
      <c r="L3230">
        <v>1447606884</v>
      </c>
      <c r="M3230" s="9">
        <f t="shared" si="252"/>
        <v>42323.70930555556</v>
      </c>
      <c r="N3230" s="13">
        <f t="shared" si="253"/>
        <v>31</v>
      </c>
      <c r="O3230" t="b">
        <v>1</v>
      </c>
      <c r="P3230">
        <v>37</v>
      </c>
      <c r="Q3230" s="8">
        <f t="shared" si="254"/>
        <v>193.62</v>
      </c>
      <c r="R3230" t="b">
        <v>1</v>
      </c>
      <c r="S3230" t="s">
        <v>8273</v>
      </c>
      <c r="T3230" t="s">
        <v>8274</v>
      </c>
    </row>
    <row r="3231" spans="1:20" ht="42.8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9">
        <f t="shared" si="251"/>
        <v>41963.333310185189</v>
      </c>
      <c r="L3231">
        <v>1413874798</v>
      </c>
      <c r="M3231" s="9">
        <f t="shared" si="252"/>
        <v>41933.291643518518</v>
      </c>
      <c r="N3231" s="13">
        <f t="shared" si="253"/>
        <v>30</v>
      </c>
      <c r="O3231" t="b">
        <v>1</v>
      </c>
      <c r="P3231">
        <v>202</v>
      </c>
      <c r="Q3231" s="8">
        <f t="shared" si="254"/>
        <v>106.8</v>
      </c>
      <c r="R3231" t="b">
        <v>1</v>
      </c>
      <c r="S3231" t="s">
        <v>8273</v>
      </c>
      <c r="T3231" t="s">
        <v>8274</v>
      </c>
    </row>
    <row r="3232" spans="1:20" ht="42.8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9">
        <f t="shared" si="251"/>
        <v>41913.165972222225</v>
      </c>
      <c r="L3232">
        <v>1410840126</v>
      </c>
      <c r="M3232" s="9">
        <f t="shared" si="252"/>
        <v>41898.168125000004</v>
      </c>
      <c r="N3232" s="13">
        <f t="shared" si="253"/>
        <v>15</v>
      </c>
      <c r="O3232" t="b">
        <v>1</v>
      </c>
      <c r="P3232">
        <v>37</v>
      </c>
      <c r="Q3232" s="8">
        <f t="shared" si="254"/>
        <v>77.22</v>
      </c>
      <c r="R3232" t="b">
        <v>1</v>
      </c>
      <c r="S3232" t="s">
        <v>8273</v>
      </c>
      <c r="T3232" t="s">
        <v>8274</v>
      </c>
    </row>
    <row r="3233" spans="1:20" ht="42.8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9">
        <f t="shared" si="251"/>
        <v>42476.943831018521</v>
      </c>
      <c r="L3233">
        <v>1458254347</v>
      </c>
      <c r="M3233" s="9">
        <f t="shared" si="252"/>
        <v>42446.943831018521</v>
      </c>
      <c r="N3233" s="13">
        <f t="shared" si="253"/>
        <v>30</v>
      </c>
      <c r="O3233" t="b">
        <v>0</v>
      </c>
      <c r="P3233">
        <v>28</v>
      </c>
      <c r="Q3233" s="8">
        <f t="shared" si="254"/>
        <v>57.5</v>
      </c>
      <c r="R3233" t="b">
        <v>1</v>
      </c>
      <c r="S3233" t="s">
        <v>8273</v>
      </c>
      <c r="T3233" t="s">
        <v>8274</v>
      </c>
    </row>
    <row r="3234" spans="1:20" ht="42.8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9">
        <f t="shared" si="251"/>
        <v>42494.165972222225</v>
      </c>
      <c r="L3234">
        <v>1459711917</v>
      </c>
      <c r="M3234" s="9">
        <f t="shared" si="252"/>
        <v>42463.81385416667</v>
      </c>
      <c r="N3234" s="13">
        <f t="shared" si="253"/>
        <v>30</v>
      </c>
      <c r="O3234" t="b">
        <v>1</v>
      </c>
      <c r="P3234">
        <v>26</v>
      </c>
      <c r="Q3234" s="8">
        <f t="shared" si="254"/>
        <v>50.46</v>
      </c>
      <c r="R3234" t="b">
        <v>1</v>
      </c>
      <c r="S3234" t="s">
        <v>8273</v>
      </c>
      <c r="T3234" t="s">
        <v>8274</v>
      </c>
    </row>
    <row r="3235" spans="1:20" ht="42.8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9">
        <f t="shared" si="251"/>
        <v>42796.805034722223</v>
      </c>
      <c r="L3235">
        <v>1485890355</v>
      </c>
      <c r="M3235" s="9">
        <f t="shared" si="252"/>
        <v>42766.805034722223</v>
      </c>
      <c r="N3235" s="13">
        <f t="shared" si="253"/>
        <v>30</v>
      </c>
      <c r="O3235" t="b">
        <v>0</v>
      </c>
      <c r="P3235">
        <v>61</v>
      </c>
      <c r="Q3235" s="8">
        <f t="shared" si="254"/>
        <v>97.38</v>
      </c>
      <c r="R3235" t="b">
        <v>1</v>
      </c>
      <c r="S3235" t="s">
        <v>8273</v>
      </c>
      <c r="T3235" t="s">
        <v>8274</v>
      </c>
    </row>
    <row r="3236" spans="1:20" ht="42.8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9">
        <f t="shared" si="251"/>
        <v>42767.979861111111</v>
      </c>
      <c r="L3236">
        <v>1483124208</v>
      </c>
      <c r="M3236" s="9">
        <f t="shared" si="252"/>
        <v>42734.789444444439</v>
      </c>
      <c r="N3236" s="13">
        <f t="shared" si="253"/>
        <v>33</v>
      </c>
      <c r="O3236" t="b">
        <v>0</v>
      </c>
      <c r="P3236">
        <v>115</v>
      </c>
      <c r="Q3236" s="8">
        <f t="shared" si="254"/>
        <v>34.92</v>
      </c>
      <c r="R3236" t="b">
        <v>1</v>
      </c>
      <c r="S3236" t="s">
        <v>8273</v>
      </c>
      <c r="T3236" t="s">
        <v>8274</v>
      </c>
    </row>
    <row r="3237" spans="1:20" ht="42.8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9">
        <f t="shared" si="251"/>
        <v>42552.347812499997</v>
      </c>
      <c r="L3237">
        <v>1464769251</v>
      </c>
      <c r="M3237" s="9">
        <f t="shared" si="252"/>
        <v>42522.347812499997</v>
      </c>
      <c r="N3237" s="13">
        <f t="shared" si="253"/>
        <v>30</v>
      </c>
      <c r="O3237" t="b">
        <v>1</v>
      </c>
      <c r="P3237">
        <v>181</v>
      </c>
      <c r="Q3237" s="8">
        <f t="shared" si="254"/>
        <v>85.53</v>
      </c>
      <c r="R3237" t="b">
        <v>1</v>
      </c>
      <c r="S3237" t="s">
        <v>8273</v>
      </c>
      <c r="T3237" t="s">
        <v>8274</v>
      </c>
    </row>
    <row r="3238" spans="1:20" ht="42.8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9">
        <f t="shared" si="251"/>
        <v>42732.917048611111</v>
      </c>
      <c r="L3238">
        <v>1480370433</v>
      </c>
      <c r="M3238" s="9">
        <f t="shared" si="252"/>
        <v>42702.917048611111</v>
      </c>
      <c r="N3238" s="13">
        <f t="shared" si="253"/>
        <v>30</v>
      </c>
      <c r="O3238" t="b">
        <v>0</v>
      </c>
      <c r="P3238">
        <v>110</v>
      </c>
      <c r="Q3238" s="8">
        <f t="shared" si="254"/>
        <v>182.91</v>
      </c>
      <c r="R3238" t="b">
        <v>1</v>
      </c>
      <c r="S3238" t="s">
        <v>8273</v>
      </c>
      <c r="T3238" t="s">
        <v>8274</v>
      </c>
    </row>
    <row r="3239" spans="1:20" ht="28.55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9">
        <f t="shared" si="251"/>
        <v>42276.165972222225</v>
      </c>
      <c r="L3239">
        <v>1441452184</v>
      </c>
      <c r="M3239" s="9">
        <f t="shared" si="252"/>
        <v>42252.474351851852</v>
      </c>
      <c r="N3239" s="13">
        <f t="shared" si="253"/>
        <v>24</v>
      </c>
      <c r="O3239" t="b">
        <v>1</v>
      </c>
      <c r="P3239">
        <v>269</v>
      </c>
      <c r="Q3239" s="8">
        <f t="shared" si="254"/>
        <v>131.13999999999999</v>
      </c>
      <c r="R3239" t="b">
        <v>1</v>
      </c>
      <c r="S3239" t="s">
        <v>8273</v>
      </c>
      <c r="T3239" t="s">
        <v>8274</v>
      </c>
    </row>
    <row r="3240" spans="1:20" ht="42.8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9">
        <f t="shared" si="251"/>
        <v>42186.510393518518</v>
      </c>
      <c r="L3240">
        <v>1433160898</v>
      </c>
      <c r="M3240" s="9">
        <f t="shared" si="252"/>
        <v>42156.510393518518</v>
      </c>
      <c r="N3240" s="13">
        <f t="shared" si="253"/>
        <v>30</v>
      </c>
      <c r="O3240" t="b">
        <v>1</v>
      </c>
      <c r="P3240">
        <v>79</v>
      </c>
      <c r="Q3240" s="8">
        <f t="shared" si="254"/>
        <v>39.81</v>
      </c>
      <c r="R3240" t="b">
        <v>1</v>
      </c>
      <c r="S3240" t="s">
        <v>8273</v>
      </c>
      <c r="T3240" t="s">
        <v>8274</v>
      </c>
    </row>
    <row r="3241" spans="1:20" ht="57.1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9">
        <f t="shared" si="251"/>
        <v>42302.999305555553</v>
      </c>
      <c r="L3241">
        <v>1443665293</v>
      </c>
      <c r="M3241" s="9">
        <f t="shared" si="252"/>
        <v>42278.089039351849</v>
      </c>
      <c r="N3241" s="13">
        <f t="shared" si="253"/>
        <v>25</v>
      </c>
      <c r="O3241" t="b">
        <v>1</v>
      </c>
      <c r="P3241">
        <v>104</v>
      </c>
      <c r="Q3241" s="8">
        <f t="shared" si="254"/>
        <v>59.7</v>
      </c>
      <c r="R3241" t="b">
        <v>1</v>
      </c>
      <c r="S3241" t="s">
        <v>8273</v>
      </c>
      <c r="T3241" t="s">
        <v>8274</v>
      </c>
    </row>
    <row r="3242" spans="1:20" ht="42.8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9">
        <f t="shared" si="251"/>
        <v>42782.958333333328</v>
      </c>
      <c r="L3242">
        <v>1484843948</v>
      </c>
      <c r="M3242" s="9">
        <f t="shared" si="252"/>
        <v>42754.693842592591</v>
      </c>
      <c r="N3242" s="13">
        <f t="shared" si="253"/>
        <v>28</v>
      </c>
      <c r="O3242" t="b">
        <v>0</v>
      </c>
      <c r="P3242">
        <v>34</v>
      </c>
      <c r="Q3242" s="8">
        <f t="shared" si="254"/>
        <v>88.74</v>
      </c>
      <c r="R3242" t="b">
        <v>1</v>
      </c>
      <c r="S3242" t="s">
        <v>8273</v>
      </c>
      <c r="T3242" t="s">
        <v>8274</v>
      </c>
    </row>
    <row r="3243" spans="1:20" ht="57.1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9">
        <f t="shared" si="251"/>
        <v>41926.290972222225</v>
      </c>
      <c r="L3243">
        <v>1410421670</v>
      </c>
      <c r="M3243" s="9">
        <f t="shared" si="252"/>
        <v>41893.324884259258</v>
      </c>
      <c r="N3243" s="13">
        <f t="shared" si="253"/>
        <v>33</v>
      </c>
      <c r="O3243" t="b">
        <v>1</v>
      </c>
      <c r="P3243">
        <v>167</v>
      </c>
      <c r="Q3243" s="8">
        <f t="shared" si="254"/>
        <v>58.69</v>
      </c>
      <c r="R3243" t="b">
        <v>1</v>
      </c>
      <c r="S3243" t="s">
        <v>8273</v>
      </c>
      <c r="T3243" t="s">
        <v>8274</v>
      </c>
    </row>
    <row r="3244" spans="1:20" ht="42.8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9">
        <f t="shared" si="251"/>
        <v>41901.755694444444</v>
      </c>
      <c r="L3244">
        <v>1408558092</v>
      </c>
      <c r="M3244" s="9">
        <f t="shared" si="252"/>
        <v>41871.755694444444</v>
      </c>
      <c r="N3244" s="13">
        <f t="shared" si="253"/>
        <v>30</v>
      </c>
      <c r="O3244" t="b">
        <v>1</v>
      </c>
      <c r="P3244">
        <v>183</v>
      </c>
      <c r="Q3244" s="8">
        <f t="shared" si="254"/>
        <v>69.569999999999993</v>
      </c>
      <c r="R3244" t="b">
        <v>1</v>
      </c>
      <c r="S3244" t="s">
        <v>8273</v>
      </c>
      <c r="T3244" t="s">
        <v>8274</v>
      </c>
    </row>
    <row r="3245" spans="1:20" ht="42.8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9">
        <f t="shared" si="251"/>
        <v>42286</v>
      </c>
      <c r="L3245">
        <v>1442283562</v>
      </c>
      <c r="M3245" s="9">
        <f t="shared" si="252"/>
        <v>42262.096782407403</v>
      </c>
      <c r="N3245" s="13">
        <f t="shared" si="253"/>
        <v>24</v>
      </c>
      <c r="O3245" t="b">
        <v>1</v>
      </c>
      <c r="P3245">
        <v>71</v>
      </c>
      <c r="Q3245" s="8">
        <f t="shared" si="254"/>
        <v>115.87</v>
      </c>
      <c r="R3245" t="b">
        <v>1</v>
      </c>
      <c r="S3245" t="s">
        <v>8273</v>
      </c>
      <c r="T3245" t="s">
        <v>8274</v>
      </c>
    </row>
    <row r="3246" spans="1:20" ht="42.8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9">
        <f t="shared" si="251"/>
        <v>42705.735902777778</v>
      </c>
      <c r="L3246">
        <v>1478018382</v>
      </c>
      <c r="M3246" s="9">
        <f t="shared" si="252"/>
        <v>42675.694236111114</v>
      </c>
      <c r="N3246" s="13">
        <f t="shared" si="253"/>
        <v>30</v>
      </c>
      <c r="O3246" t="b">
        <v>0</v>
      </c>
      <c r="P3246">
        <v>69</v>
      </c>
      <c r="Q3246" s="8">
        <f t="shared" si="254"/>
        <v>23.87</v>
      </c>
      <c r="R3246" t="b">
        <v>1</v>
      </c>
      <c r="S3246" t="s">
        <v>8273</v>
      </c>
      <c r="T3246" t="s">
        <v>8274</v>
      </c>
    </row>
    <row r="3247" spans="1:20" ht="42.8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9">
        <f t="shared" si="251"/>
        <v>42167.083333333328</v>
      </c>
      <c r="L3247">
        <v>1431354258</v>
      </c>
      <c r="M3247" s="9">
        <f t="shared" si="252"/>
        <v>42135.60020833333</v>
      </c>
      <c r="N3247" s="13">
        <f t="shared" si="253"/>
        <v>31</v>
      </c>
      <c r="O3247" t="b">
        <v>0</v>
      </c>
      <c r="P3247">
        <v>270</v>
      </c>
      <c r="Q3247" s="8">
        <f t="shared" si="254"/>
        <v>81.13</v>
      </c>
      <c r="R3247" t="b">
        <v>1</v>
      </c>
      <c r="S3247" t="s">
        <v>8273</v>
      </c>
      <c r="T3247" t="s">
        <v>8274</v>
      </c>
    </row>
    <row r="3248" spans="1:20" ht="42.8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9">
        <f t="shared" si="251"/>
        <v>42259.165972222225</v>
      </c>
      <c r="L3248">
        <v>1439551200</v>
      </c>
      <c r="M3248" s="9">
        <f t="shared" si="252"/>
        <v>42230.472222222219</v>
      </c>
      <c r="N3248" s="13">
        <f t="shared" si="253"/>
        <v>29</v>
      </c>
      <c r="O3248" t="b">
        <v>1</v>
      </c>
      <c r="P3248">
        <v>193</v>
      </c>
      <c r="Q3248" s="8">
        <f t="shared" si="254"/>
        <v>57.63</v>
      </c>
      <c r="R3248" t="b">
        <v>1</v>
      </c>
      <c r="S3248" t="s">
        <v>8273</v>
      </c>
      <c r="T3248" t="s">
        <v>8274</v>
      </c>
    </row>
    <row r="3249" spans="1:20" ht="42.8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9">
        <f t="shared" si="251"/>
        <v>42197.434166666666</v>
      </c>
      <c r="L3249">
        <v>1434104712</v>
      </c>
      <c r="M3249" s="9">
        <f t="shared" si="252"/>
        <v>42167.434166666666</v>
      </c>
      <c r="N3249" s="13">
        <f t="shared" si="253"/>
        <v>30</v>
      </c>
      <c r="O3249" t="b">
        <v>1</v>
      </c>
      <c r="P3249">
        <v>57</v>
      </c>
      <c r="Q3249" s="8">
        <f t="shared" si="254"/>
        <v>46.43</v>
      </c>
      <c r="R3249" t="b">
        <v>1</v>
      </c>
      <c r="S3249" t="s">
        <v>8273</v>
      </c>
      <c r="T3249" t="s">
        <v>8274</v>
      </c>
    </row>
    <row r="3250" spans="1:20" ht="28.55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9">
        <f t="shared" si="251"/>
        <v>42098.846724537041</v>
      </c>
      <c r="L3250">
        <v>1425590357</v>
      </c>
      <c r="M3250" s="9">
        <f t="shared" si="252"/>
        <v>42068.888391203705</v>
      </c>
      <c r="N3250" s="13">
        <f t="shared" si="253"/>
        <v>30</v>
      </c>
      <c r="O3250" t="b">
        <v>1</v>
      </c>
      <c r="P3250">
        <v>200</v>
      </c>
      <c r="Q3250" s="8">
        <f t="shared" si="254"/>
        <v>60.48</v>
      </c>
      <c r="R3250" t="b">
        <v>1</v>
      </c>
      <c r="S3250" t="s">
        <v>8273</v>
      </c>
      <c r="T3250" t="s">
        <v>8274</v>
      </c>
    </row>
    <row r="3251" spans="1:20" ht="42.8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9">
        <f t="shared" si="251"/>
        <v>42175.746689814812</v>
      </c>
      <c r="L3251">
        <v>1432230914</v>
      </c>
      <c r="M3251" s="9">
        <f t="shared" si="252"/>
        <v>42145.746689814812</v>
      </c>
      <c r="N3251" s="13">
        <f t="shared" si="253"/>
        <v>30</v>
      </c>
      <c r="O3251" t="b">
        <v>1</v>
      </c>
      <c r="P3251">
        <v>88</v>
      </c>
      <c r="Q3251" s="8">
        <f t="shared" si="254"/>
        <v>65.58</v>
      </c>
      <c r="R3251" t="b">
        <v>1</v>
      </c>
      <c r="S3251" t="s">
        <v>8273</v>
      </c>
      <c r="T3251" t="s">
        <v>8274</v>
      </c>
    </row>
    <row r="3252" spans="1:20" ht="57.1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9">
        <f t="shared" si="251"/>
        <v>41948.783842592595</v>
      </c>
      <c r="L3252">
        <v>1412617724</v>
      </c>
      <c r="M3252" s="9">
        <f t="shared" si="252"/>
        <v>41918.742175925923</v>
      </c>
      <c r="N3252" s="13">
        <f t="shared" si="253"/>
        <v>30</v>
      </c>
      <c r="O3252" t="b">
        <v>1</v>
      </c>
      <c r="P3252">
        <v>213</v>
      </c>
      <c r="Q3252" s="8">
        <f t="shared" si="254"/>
        <v>119.19</v>
      </c>
      <c r="R3252" t="b">
        <v>1</v>
      </c>
      <c r="S3252" t="s">
        <v>8273</v>
      </c>
      <c r="T3252" t="s">
        <v>8274</v>
      </c>
    </row>
    <row r="3253" spans="1:20" ht="42.8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9">
        <f t="shared" si="251"/>
        <v>42176.731087962966</v>
      </c>
      <c r="L3253">
        <v>1432315966</v>
      </c>
      <c r="M3253" s="9">
        <f t="shared" si="252"/>
        <v>42146.731087962966</v>
      </c>
      <c r="N3253" s="13">
        <f t="shared" si="253"/>
        <v>30</v>
      </c>
      <c r="O3253" t="b">
        <v>1</v>
      </c>
      <c r="P3253">
        <v>20</v>
      </c>
      <c r="Q3253" s="8">
        <f t="shared" si="254"/>
        <v>83.05</v>
      </c>
      <c r="R3253" t="b">
        <v>1</v>
      </c>
      <c r="S3253" t="s">
        <v>8273</v>
      </c>
      <c r="T3253" t="s">
        <v>8274</v>
      </c>
    </row>
    <row r="3254" spans="1:20" ht="42.8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9">
        <f t="shared" si="251"/>
        <v>42620.472685185188</v>
      </c>
      <c r="L3254">
        <v>1470655240</v>
      </c>
      <c r="M3254" s="9">
        <f t="shared" si="252"/>
        <v>42590.472685185188</v>
      </c>
      <c r="N3254" s="13">
        <f t="shared" si="253"/>
        <v>30</v>
      </c>
      <c r="O3254" t="b">
        <v>1</v>
      </c>
      <c r="P3254">
        <v>50</v>
      </c>
      <c r="Q3254" s="8">
        <f t="shared" si="254"/>
        <v>57.52</v>
      </c>
      <c r="R3254" t="b">
        <v>1</v>
      </c>
      <c r="S3254" t="s">
        <v>8273</v>
      </c>
      <c r="T3254" t="s">
        <v>8274</v>
      </c>
    </row>
    <row r="3255" spans="1:20" ht="42.8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9">
        <f t="shared" si="251"/>
        <v>42621.15625</v>
      </c>
      <c r="L3255">
        <v>1471701028</v>
      </c>
      <c r="M3255" s="9">
        <f t="shared" si="252"/>
        <v>42602.576712962968</v>
      </c>
      <c r="N3255" s="13">
        <f t="shared" si="253"/>
        <v>19</v>
      </c>
      <c r="O3255" t="b">
        <v>1</v>
      </c>
      <c r="P3255">
        <v>115</v>
      </c>
      <c r="Q3255" s="8">
        <f t="shared" si="254"/>
        <v>177.09</v>
      </c>
      <c r="R3255" t="b">
        <v>1</v>
      </c>
      <c r="S3255" t="s">
        <v>8273</v>
      </c>
      <c r="T3255" t="s">
        <v>8274</v>
      </c>
    </row>
    <row r="3256" spans="1:20" ht="42.8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9">
        <f t="shared" si="251"/>
        <v>42089.044085648144</v>
      </c>
      <c r="L3256">
        <v>1424743409</v>
      </c>
      <c r="M3256" s="9">
        <f t="shared" si="252"/>
        <v>42059.085752314815</v>
      </c>
      <c r="N3256" s="13">
        <f t="shared" si="253"/>
        <v>30</v>
      </c>
      <c r="O3256" t="b">
        <v>1</v>
      </c>
      <c r="P3256">
        <v>186</v>
      </c>
      <c r="Q3256" s="8">
        <f t="shared" si="254"/>
        <v>70.77</v>
      </c>
      <c r="R3256" t="b">
        <v>1</v>
      </c>
      <c r="S3256" t="s">
        <v>8273</v>
      </c>
      <c r="T3256" t="s">
        <v>8274</v>
      </c>
    </row>
    <row r="3257" spans="1:20" ht="57.1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9">
        <f t="shared" si="251"/>
        <v>41919.768229166664</v>
      </c>
      <c r="L3257">
        <v>1410114375</v>
      </c>
      <c r="M3257" s="9">
        <f t="shared" si="252"/>
        <v>41889.768229166664</v>
      </c>
      <c r="N3257" s="13">
        <f t="shared" si="253"/>
        <v>30</v>
      </c>
      <c r="O3257" t="b">
        <v>1</v>
      </c>
      <c r="P3257">
        <v>18</v>
      </c>
      <c r="Q3257" s="8">
        <f t="shared" si="254"/>
        <v>29.17</v>
      </c>
      <c r="R3257" t="b">
        <v>1</v>
      </c>
      <c r="S3257" t="s">
        <v>8273</v>
      </c>
      <c r="T3257" t="s">
        <v>8274</v>
      </c>
    </row>
    <row r="3258" spans="1:20" ht="42.8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9">
        <f t="shared" si="251"/>
        <v>42166.165972222225</v>
      </c>
      <c r="L3258">
        <v>1432129577</v>
      </c>
      <c r="M3258" s="9">
        <f t="shared" si="252"/>
        <v>42144.573807870373</v>
      </c>
      <c r="N3258" s="13">
        <f t="shared" si="253"/>
        <v>22</v>
      </c>
      <c r="O3258" t="b">
        <v>1</v>
      </c>
      <c r="P3258">
        <v>176</v>
      </c>
      <c r="Q3258" s="8">
        <f t="shared" si="254"/>
        <v>72.760000000000005</v>
      </c>
      <c r="R3258" t="b">
        <v>1</v>
      </c>
      <c r="S3258" t="s">
        <v>8273</v>
      </c>
      <c r="T3258" t="s">
        <v>8274</v>
      </c>
    </row>
    <row r="3259" spans="1:20" ht="42.8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9">
        <f t="shared" si="251"/>
        <v>42788.559629629628</v>
      </c>
      <c r="L3259">
        <v>1485177952</v>
      </c>
      <c r="M3259" s="9">
        <f t="shared" si="252"/>
        <v>42758.559629629628</v>
      </c>
      <c r="N3259" s="13">
        <f t="shared" si="253"/>
        <v>30</v>
      </c>
      <c r="O3259" t="b">
        <v>0</v>
      </c>
      <c r="P3259">
        <v>41</v>
      </c>
      <c r="Q3259" s="8">
        <f t="shared" si="254"/>
        <v>51.85</v>
      </c>
      <c r="R3259" t="b">
        <v>1</v>
      </c>
      <c r="S3259" t="s">
        <v>8273</v>
      </c>
      <c r="T3259" t="s">
        <v>8274</v>
      </c>
    </row>
    <row r="3260" spans="1:20" ht="42.8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9">
        <f t="shared" si="251"/>
        <v>42012.887280092589</v>
      </c>
      <c r="L3260">
        <v>1418159861</v>
      </c>
      <c r="M3260" s="9">
        <f t="shared" si="252"/>
        <v>41982.887280092589</v>
      </c>
      <c r="N3260" s="13">
        <f t="shared" si="253"/>
        <v>30</v>
      </c>
      <c r="O3260" t="b">
        <v>1</v>
      </c>
      <c r="P3260">
        <v>75</v>
      </c>
      <c r="Q3260" s="8">
        <f t="shared" si="254"/>
        <v>98.2</v>
      </c>
      <c r="R3260" t="b">
        <v>1</v>
      </c>
      <c r="S3260" t="s">
        <v>8273</v>
      </c>
      <c r="T3260" t="s">
        <v>8274</v>
      </c>
    </row>
    <row r="3261" spans="1:20" ht="42.8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9">
        <f t="shared" si="251"/>
        <v>42644.165972222225</v>
      </c>
      <c r="L3261">
        <v>1472753745</v>
      </c>
      <c r="M3261" s="9">
        <f t="shared" si="252"/>
        <v>42614.760937500003</v>
      </c>
      <c r="N3261" s="13">
        <f t="shared" si="253"/>
        <v>29</v>
      </c>
      <c r="O3261" t="b">
        <v>1</v>
      </c>
      <c r="P3261">
        <v>97</v>
      </c>
      <c r="Q3261" s="8">
        <f t="shared" si="254"/>
        <v>251.74</v>
      </c>
      <c r="R3261" t="b">
        <v>1</v>
      </c>
      <c r="S3261" t="s">
        <v>8273</v>
      </c>
      <c r="T3261" t="s">
        <v>8274</v>
      </c>
    </row>
    <row r="3262" spans="1:20" ht="42.8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9">
        <f t="shared" si="251"/>
        <v>42338.714328703703</v>
      </c>
      <c r="L3262">
        <v>1445875718</v>
      </c>
      <c r="M3262" s="9">
        <f t="shared" si="252"/>
        <v>42303.672662037032</v>
      </c>
      <c r="N3262" s="13">
        <f t="shared" si="253"/>
        <v>35</v>
      </c>
      <c r="O3262" t="b">
        <v>1</v>
      </c>
      <c r="P3262">
        <v>73</v>
      </c>
      <c r="Q3262" s="8">
        <f t="shared" si="254"/>
        <v>74.819999999999993</v>
      </c>
      <c r="R3262" t="b">
        <v>1</v>
      </c>
      <c r="S3262" t="s">
        <v>8273</v>
      </c>
      <c r="T3262" t="s">
        <v>8274</v>
      </c>
    </row>
    <row r="3263" spans="1:20" ht="42.8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9">
        <f t="shared" si="251"/>
        <v>42201.725416666668</v>
      </c>
      <c r="L3263">
        <v>1434475476</v>
      </c>
      <c r="M3263" s="9">
        <f t="shared" si="252"/>
        <v>42171.725416666668</v>
      </c>
      <c r="N3263" s="13">
        <f t="shared" si="253"/>
        <v>30</v>
      </c>
      <c r="O3263" t="b">
        <v>1</v>
      </c>
      <c r="P3263">
        <v>49</v>
      </c>
      <c r="Q3263" s="8">
        <f t="shared" si="254"/>
        <v>67.650000000000006</v>
      </c>
      <c r="R3263" t="b">
        <v>1</v>
      </c>
      <c r="S3263" t="s">
        <v>8273</v>
      </c>
      <c r="T3263" t="s">
        <v>8274</v>
      </c>
    </row>
    <row r="3264" spans="1:20" ht="28.55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9">
        <f t="shared" si="251"/>
        <v>41995.166666666672</v>
      </c>
      <c r="L3264">
        <v>1416555262</v>
      </c>
      <c r="M3264" s="9">
        <f t="shared" si="252"/>
        <v>41964.315532407403</v>
      </c>
      <c r="N3264" s="13">
        <f t="shared" si="253"/>
        <v>31</v>
      </c>
      <c r="O3264" t="b">
        <v>1</v>
      </c>
      <c r="P3264">
        <v>134</v>
      </c>
      <c r="Q3264" s="8">
        <f t="shared" si="254"/>
        <v>93.81</v>
      </c>
      <c r="R3264" t="b">
        <v>1</v>
      </c>
      <c r="S3264" t="s">
        <v>8273</v>
      </c>
      <c r="T3264" t="s">
        <v>8274</v>
      </c>
    </row>
    <row r="3265" spans="1:20" ht="28.5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9">
        <f t="shared" si="251"/>
        <v>42307.875</v>
      </c>
      <c r="L3265">
        <v>1444220588</v>
      </c>
      <c r="M3265" s="9">
        <f t="shared" si="252"/>
        <v>42284.516064814816</v>
      </c>
      <c r="N3265" s="13">
        <f t="shared" si="253"/>
        <v>23</v>
      </c>
      <c r="O3265" t="b">
        <v>1</v>
      </c>
      <c r="P3265">
        <v>68</v>
      </c>
      <c r="Q3265" s="8">
        <f t="shared" si="254"/>
        <v>41.24</v>
      </c>
      <c r="R3265" t="b">
        <v>1</v>
      </c>
      <c r="S3265" t="s">
        <v>8273</v>
      </c>
      <c r="T3265" t="s">
        <v>8274</v>
      </c>
    </row>
    <row r="3266" spans="1:20" ht="28.5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>
        <f t="shared" ref="F3266:F3329" si="255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9">
        <f t="shared" si="251"/>
        <v>42032.916666666672</v>
      </c>
      <c r="L3266">
        <v>1421089938</v>
      </c>
      <c r="M3266" s="9">
        <f t="shared" si="252"/>
        <v>42016.800208333334</v>
      </c>
      <c r="N3266" s="13">
        <f t="shared" si="253"/>
        <v>16</v>
      </c>
      <c r="O3266" t="b">
        <v>1</v>
      </c>
      <c r="P3266">
        <v>49</v>
      </c>
      <c r="Q3266" s="8">
        <f t="shared" si="254"/>
        <v>52.55</v>
      </c>
      <c r="R3266" t="b">
        <v>1</v>
      </c>
      <c r="S3266" t="s">
        <v>8273</v>
      </c>
      <c r="T3266" t="s">
        <v>8274</v>
      </c>
    </row>
    <row r="3267" spans="1:20" ht="42.8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>
        <f t="shared" si="255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9">
        <f t="shared" ref="K3267:K3330" si="256">(((J3267/60)/60)/24)+DATE(1970,1,1)</f>
        <v>42341.708333333328</v>
      </c>
      <c r="L3267">
        <v>1446570315</v>
      </c>
      <c r="M3267" s="9">
        <f t="shared" ref="M3267:M3330" si="257">(((L3267/60)/60)/24)+DATE(1970,1,1)</f>
        <v>42311.711979166663</v>
      </c>
      <c r="N3267" s="13">
        <f t="shared" ref="N3267:N3330" si="258">ROUND(K3267-M3267,0)</f>
        <v>30</v>
      </c>
      <c r="O3267" t="b">
        <v>1</v>
      </c>
      <c r="P3267">
        <v>63</v>
      </c>
      <c r="Q3267" s="8">
        <f t="shared" ref="Q3267:Q3330" si="259">IFERROR(ROUND(E3267/P3267,2),0)</f>
        <v>70.290000000000006</v>
      </c>
      <c r="R3267" t="b">
        <v>1</v>
      </c>
      <c r="S3267" t="s">
        <v>8273</v>
      </c>
      <c r="T3267" t="s">
        <v>8274</v>
      </c>
    </row>
    <row r="3268" spans="1:20" ht="42.8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9">
        <f t="shared" si="256"/>
        <v>42167.875</v>
      </c>
      <c r="L3268">
        <v>1431435122</v>
      </c>
      <c r="M3268" s="9">
        <f t="shared" si="257"/>
        <v>42136.536134259266</v>
      </c>
      <c r="N3268" s="13">
        <f t="shared" si="258"/>
        <v>31</v>
      </c>
      <c r="O3268" t="b">
        <v>1</v>
      </c>
      <c r="P3268">
        <v>163</v>
      </c>
      <c r="Q3268" s="8">
        <f t="shared" si="259"/>
        <v>48.33</v>
      </c>
      <c r="R3268" t="b">
        <v>1</v>
      </c>
      <c r="S3268" t="s">
        <v>8273</v>
      </c>
      <c r="T3268" t="s">
        <v>8274</v>
      </c>
    </row>
    <row r="3269" spans="1:20" ht="42.8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9">
        <f t="shared" si="256"/>
        <v>42202.757638888885</v>
      </c>
      <c r="L3269">
        <v>1434564660</v>
      </c>
      <c r="M3269" s="9">
        <f t="shared" si="257"/>
        <v>42172.757638888885</v>
      </c>
      <c r="N3269" s="13">
        <f t="shared" si="258"/>
        <v>30</v>
      </c>
      <c r="O3269" t="b">
        <v>1</v>
      </c>
      <c r="P3269">
        <v>288</v>
      </c>
      <c r="Q3269" s="8">
        <f t="shared" si="259"/>
        <v>53.18</v>
      </c>
      <c r="R3269" t="b">
        <v>1</v>
      </c>
      <c r="S3269" t="s">
        <v>8273</v>
      </c>
      <c r="T3269" t="s">
        <v>8274</v>
      </c>
    </row>
    <row r="3270" spans="1:20" ht="42.8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9">
        <f t="shared" si="256"/>
        <v>42606.90425925926</v>
      </c>
      <c r="L3270">
        <v>1470692528</v>
      </c>
      <c r="M3270" s="9">
        <f t="shared" si="257"/>
        <v>42590.90425925926</v>
      </c>
      <c r="N3270" s="13">
        <f t="shared" si="258"/>
        <v>16</v>
      </c>
      <c r="O3270" t="b">
        <v>1</v>
      </c>
      <c r="P3270">
        <v>42</v>
      </c>
      <c r="Q3270" s="8">
        <f t="shared" si="259"/>
        <v>60.95</v>
      </c>
      <c r="R3270" t="b">
        <v>1</v>
      </c>
      <c r="S3270" t="s">
        <v>8273</v>
      </c>
      <c r="T3270" t="s">
        <v>8274</v>
      </c>
    </row>
    <row r="3271" spans="1:20" ht="42.8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9">
        <f t="shared" si="256"/>
        <v>42171.458333333328</v>
      </c>
      <c r="L3271">
        <v>1431509397</v>
      </c>
      <c r="M3271" s="9">
        <f t="shared" si="257"/>
        <v>42137.395798611105</v>
      </c>
      <c r="N3271" s="13">
        <f t="shared" si="258"/>
        <v>34</v>
      </c>
      <c r="O3271" t="b">
        <v>1</v>
      </c>
      <c r="P3271">
        <v>70</v>
      </c>
      <c r="Q3271" s="8">
        <f t="shared" si="259"/>
        <v>116</v>
      </c>
      <c r="R3271" t="b">
        <v>1</v>
      </c>
      <c r="S3271" t="s">
        <v>8273</v>
      </c>
      <c r="T3271" t="s">
        <v>8274</v>
      </c>
    </row>
    <row r="3272" spans="1:20" ht="57.1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9">
        <f t="shared" si="256"/>
        <v>42197.533159722225</v>
      </c>
      <c r="L3272">
        <v>1434113265</v>
      </c>
      <c r="M3272" s="9">
        <f t="shared" si="257"/>
        <v>42167.533159722225</v>
      </c>
      <c r="N3272" s="13">
        <f t="shared" si="258"/>
        <v>30</v>
      </c>
      <c r="O3272" t="b">
        <v>1</v>
      </c>
      <c r="P3272">
        <v>30</v>
      </c>
      <c r="Q3272" s="8">
        <f t="shared" si="259"/>
        <v>61</v>
      </c>
      <c r="R3272" t="b">
        <v>1</v>
      </c>
      <c r="S3272" t="s">
        <v>8273</v>
      </c>
      <c r="T3272" t="s">
        <v>8274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9">
        <f t="shared" si="256"/>
        <v>41945.478877314818</v>
      </c>
      <c r="L3273">
        <v>1412332175</v>
      </c>
      <c r="M3273" s="9">
        <f t="shared" si="257"/>
        <v>41915.437210648146</v>
      </c>
      <c r="N3273" s="13">
        <f t="shared" si="258"/>
        <v>30</v>
      </c>
      <c r="O3273" t="b">
        <v>1</v>
      </c>
      <c r="P3273">
        <v>51</v>
      </c>
      <c r="Q3273" s="8">
        <f t="shared" si="259"/>
        <v>38.24</v>
      </c>
      <c r="R3273" t="b">
        <v>1</v>
      </c>
      <c r="S3273" t="s">
        <v>8273</v>
      </c>
      <c r="T3273" t="s">
        <v>8274</v>
      </c>
    </row>
    <row r="3274" spans="1:20" ht="42.8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9">
        <f t="shared" si="256"/>
        <v>42314.541770833333</v>
      </c>
      <c r="L3274">
        <v>1444219209</v>
      </c>
      <c r="M3274" s="9">
        <f t="shared" si="257"/>
        <v>42284.500104166669</v>
      </c>
      <c r="N3274" s="13">
        <f t="shared" si="258"/>
        <v>30</v>
      </c>
      <c r="O3274" t="b">
        <v>1</v>
      </c>
      <c r="P3274">
        <v>145</v>
      </c>
      <c r="Q3274" s="8">
        <f t="shared" si="259"/>
        <v>106.5</v>
      </c>
      <c r="R3274" t="b">
        <v>1</v>
      </c>
      <c r="S3274" t="s">
        <v>8273</v>
      </c>
      <c r="T3274" t="s">
        <v>8274</v>
      </c>
    </row>
    <row r="3275" spans="1:20" ht="57.1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9">
        <f t="shared" si="256"/>
        <v>42627.791666666672</v>
      </c>
      <c r="L3275">
        <v>1472498042</v>
      </c>
      <c r="M3275" s="9">
        <f t="shared" si="257"/>
        <v>42611.801412037035</v>
      </c>
      <c r="N3275" s="13">
        <f t="shared" si="258"/>
        <v>16</v>
      </c>
      <c r="O3275" t="b">
        <v>1</v>
      </c>
      <c r="P3275">
        <v>21</v>
      </c>
      <c r="Q3275" s="8">
        <f t="shared" si="259"/>
        <v>204.57</v>
      </c>
      <c r="R3275" t="b">
        <v>1</v>
      </c>
      <c r="S3275" t="s">
        <v>8273</v>
      </c>
      <c r="T3275" t="s">
        <v>8274</v>
      </c>
    </row>
    <row r="3276" spans="1:20" ht="42.8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9">
        <f t="shared" si="256"/>
        <v>42444.875</v>
      </c>
      <c r="L3276">
        <v>1454259272</v>
      </c>
      <c r="M3276" s="9">
        <f t="shared" si="257"/>
        <v>42400.704537037032</v>
      </c>
      <c r="N3276" s="13">
        <f t="shared" si="258"/>
        <v>44</v>
      </c>
      <c r="O3276" t="b">
        <v>1</v>
      </c>
      <c r="P3276">
        <v>286</v>
      </c>
      <c r="Q3276" s="8">
        <f t="shared" si="259"/>
        <v>54.91</v>
      </c>
      <c r="R3276" t="b">
        <v>1</v>
      </c>
      <c r="S3276" t="s">
        <v>8273</v>
      </c>
      <c r="T3276" t="s">
        <v>8274</v>
      </c>
    </row>
    <row r="3277" spans="1:20" ht="42.8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9">
        <f t="shared" si="256"/>
        <v>42044.1875</v>
      </c>
      <c r="L3277">
        <v>1421183271</v>
      </c>
      <c r="M3277" s="9">
        <f t="shared" si="257"/>
        <v>42017.88045138889</v>
      </c>
      <c r="N3277" s="13">
        <f t="shared" si="258"/>
        <v>26</v>
      </c>
      <c r="O3277" t="b">
        <v>1</v>
      </c>
      <c r="P3277">
        <v>12</v>
      </c>
      <c r="Q3277" s="8">
        <f t="shared" si="259"/>
        <v>150.41999999999999</v>
      </c>
      <c r="R3277" t="b">
        <v>1</v>
      </c>
      <c r="S3277" t="s">
        <v>8273</v>
      </c>
      <c r="T3277" t="s">
        <v>8274</v>
      </c>
    </row>
    <row r="3278" spans="1:20" ht="42.8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9">
        <f t="shared" si="256"/>
        <v>42461.165972222225</v>
      </c>
      <c r="L3278">
        <v>1456526879</v>
      </c>
      <c r="M3278" s="9">
        <f t="shared" si="257"/>
        <v>42426.949988425928</v>
      </c>
      <c r="N3278" s="13">
        <f t="shared" si="258"/>
        <v>34</v>
      </c>
      <c r="O3278" t="b">
        <v>1</v>
      </c>
      <c r="P3278">
        <v>100</v>
      </c>
      <c r="Q3278" s="8">
        <f t="shared" si="259"/>
        <v>52.58</v>
      </c>
      <c r="R3278" t="b">
        <v>1</v>
      </c>
      <c r="S3278" t="s">
        <v>8273</v>
      </c>
      <c r="T3278" t="s">
        <v>8274</v>
      </c>
    </row>
    <row r="3279" spans="1:20" ht="42.8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9">
        <f t="shared" si="256"/>
        <v>41961.724606481483</v>
      </c>
      <c r="L3279">
        <v>1413735806</v>
      </c>
      <c r="M3279" s="9">
        <f t="shared" si="257"/>
        <v>41931.682939814818</v>
      </c>
      <c r="N3279" s="13">
        <f t="shared" si="258"/>
        <v>30</v>
      </c>
      <c r="O3279" t="b">
        <v>1</v>
      </c>
      <c r="P3279">
        <v>100</v>
      </c>
      <c r="Q3279" s="8">
        <f t="shared" si="259"/>
        <v>54.3</v>
      </c>
      <c r="R3279" t="b">
        <v>1</v>
      </c>
      <c r="S3279" t="s">
        <v>8273</v>
      </c>
      <c r="T3279" t="s">
        <v>8274</v>
      </c>
    </row>
    <row r="3280" spans="1:20" ht="42.8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9">
        <f t="shared" si="256"/>
        <v>42154.848414351851</v>
      </c>
      <c r="L3280">
        <v>1430425303</v>
      </c>
      <c r="M3280" s="9">
        <f t="shared" si="257"/>
        <v>42124.848414351851</v>
      </c>
      <c r="N3280" s="13">
        <f t="shared" si="258"/>
        <v>30</v>
      </c>
      <c r="O3280" t="b">
        <v>1</v>
      </c>
      <c r="P3280">
        <v>34</v>
      </c>
      <c r="Q3280" s="8">
        <f t="shared" si="259"/>
        <v>76.03</v>
      </c>
      <c r="R3280" t="b">
        <v>1</v>
      </c>
      <c r="S3280" t="s">
        <v>8273</v>
      </c>
      <c r="T3280" t="s">
        <v>8274</v>
      </c>
    </row>
    <row r="3281" spans="1:20" ht="57.1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9">
        <f t="shared" si="256"/>
        <v>42461.06086805556</v>
      </c>
      <c r="L3281">
        <v>1456885659</v>
      </c>
      <c r="M3281" s="9">
        <f t="shared" si="257"/>
        <v>42431.102534722217</v>
      </c>
      <c r="N3281" s="13">
        <f t="shared" si="258"/>
        <v>30</v>
      </c>
      <c r="O3281" t="b">
        <v>0</v>
      </c>
      <c r="P3281">
        <v>63</v>
      </c>
      <c r="Q3281" s="8">
        <f t="shared" si="259"/>
        <v>105.21</v>
      </c>
      <c r="R3281" t="b">
        <v>1</v>
      </c>
      <c r="S3281" t="s">
        <v>8273</v>
      </c>
      <c r="T3281" t="s">
        <v>8274</v>
      </c>
    </row>
    <row r="3282" spans="1:20" ht="42.8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9">
        <f t="shared" si="256"/>
        <v>42156.208333333328</v>
      </c>
      <c r="L3282">
        <v>1430158198</v>
      </c>
      <c r="M3282" s="9">
        <f t="shared" si="257"/>
        <v>42121.756921296299</v>
      </c>
      <c r="N3282" s="13">
        <f t="shared" si="258"/>
        <v>34</v>
      </c>
      <c r="O3282" t="b">
        <v>0</v>
      </c>
      <c r="P3282">
        <v>30</v>
      </c>
      <c r="Q3282" s="8">
        <f t="shared" si="259"/>
        <v>68.67</v>
      </c>
      <c r="R3282" t="b">
        <v>1</v>
      </c>
      <c r="S3282" t="s">
        <v>8273</v>
      </c>
      <c r="T3282" t="s">
        <v>8274</v>
      </c>
    </row>
    <row r="3283" spans="1:20" ht="28.5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9">
        <f t="shared" si="256"/>
        <v>42249.019733796296</v>
      </c>
      <c r="L3283">
        <v>1438561705</v>
      </c>
      <c r="M3283" s="9">
        <f t="shared" si="257"/>
        <v>42219.019733796296</v>
      </c>
      <c r="N3283" s="13">
        <f t="shared" si="258"/>
        <v>30</v>
      </c>
      <c r="O3283" t="b">
        <v>0</v>
      </c>
      <c r="P3283">
        <v>47</v>
      </c>
      <c r="Q3283" s="8">
        <f t="shared" si="259"/>
        <v>129.36000000000001</v>
      </c>
      <c r="R3283" t="b">
        <v>1</v>
      </c>
      <c r="S3283" t="s">
        <v>8273</v>
      </c>
      <c r="T3283" t="s">
        <v>8274</v>
      </c>
    </row>
    <row r="3284" spans="1:20" ht="42.8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9">
        <f t="shared" si="256"/>
        <v>42489.19430555556</v>
      </c>
      <c r="L3284">
        <v>1458103188</v>
      </c>
      <c r="M3284" s="9">
        <f t="shared" si="257"/>
        <v>42445.19430555556</v>
      </c>
      <c r="N3284" s="13">
        <f t="shared" si="258"/>
        <v>44</v>
      </c>
      <c r="O3284" t="b">
        <v>0</v>
      </c>
      <c r="P3284">
        <v>237</v>
      </c>
      <c r="Q3284" s="8">
        <f t="shared" si="259"/>
        <v>134.26</v>
      </c>
      <c r="R3284" t="b">
        <v>1</v>
      </c>
      <c r="S3284" t="s">
        <v>8273</v>
      </c>
      <c r="T3284" t="s">
        <v>8274</v>
      </c>
    </row>
    <row r="3285" spans="1:20" ht="57.1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9">
        <f t="shared" si="256"/>
        <v>42410.875</v>
      </c>
      <c r="L3285">
        <v>1452448298</v>
      </c>
      <c r="M3285" s="9">
        <f t="shared" si="257"/>
        <v>42379.74418981481</v>
      </c>
      <c r="N3285" s="13">
        <f t="shared" si="258"/>
        <v>31</v>
      </c>
      <c r="O3285" t="b">
        <v>0</v>
      </c>
      <c r="P3285">
        <v>47</v>
      </c>
      <c r="Q3285" s="8">
        <f t="shared" si="259"/>
        <v>17.829999999999998</v>
      </c>
      <c r="R3285" t="b">
        <v>1</v>
      </c>
      <c r="S3285" t="s">
        <v>8273</v>
      </c>
      <c r="T3285" t="s">
        <v>8274</v>
      </c>
    </row>
    <row r="3286" spans="1:20" ht="42.8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9">
        <f t="shared" si="256"/>
        <v>42398.249305555553</v>
      </c>
      <c r="L3286">
        <v>1452546853</v>
      </c>
      <c r="M3286" s="9">
        <f t="shared" si="257"/>
        <v>42380.884872685187</v>
      </c>
      <c r="N3286" s="13">
        <f t="shared" si="258"/>
        <v>17</v>
      </c>
      <c r="O3286" t="b">
        <v>0</v>
      </c>
      <c r="P3286">
        <v>15</v>
      </c>
      <c r="Q3286" s="8">
        <f t="shared" si="259"/>
        <v>203.2</v>
      </c>
      <c r="R3286" t="b">
        <v>1</v>
      </c>
      <c r="S3286" t="s">
        <v>8273</v>
      </c>
      <c r="T3286" t="s">
        <v>8274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9">
        <f t="shared" si="256"/>
        <v>42794.208333333328</v>
      </c>
      <c r="L3287">
        <v>1485556626</v>
      </c>
      <c r="M3287" s="9">
        <f t="shared" si="257"/>
        <v>42762.942430555559</v>
      </c>
      <c r="N3287" s="13">
        <f t="shared" si="258"/>
        <v>31</v>
      </c>
      <c r="O3287" t="b">
        <v>0</v>
      </c>
      <c r="P3287">
        <v>81</v>
      </c>
      <c r="Q3287" s="8">
        <f t="shared" si="259"/>
        <v>69.19</v>
      </c>
      <c r="R3287" t="b">
        <v>1</v>
      </c>
      <c r="S3287" t="s">
        <v>8273</v>
      </c>
      <c r="T3287" t="s">
        <v>8274</v>
      </c>
    </row>
    <row r="3288" spans="1:20" ht="42.8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9">
        <f t="shared" si="256"/>
        <v>42597.840069444443</v>
      </c>
      <c r="L3288">
        <v>1468699782</v>
      </c>
      <c r="M3288" s="9">
        <f t="shared" si="257"/>
        <v>42567.840069444443</v>
      </c>
      <c r="N3288" s="13">
        <f t="shared" si="258"/>
        <v>30</v>
      </c>
      <c r="O3288" t="b">
        <v>0</v>
      </c>
      <c r="P3288">
        <v>122</v>
      </c>
      <c r="Q3288" s="8">
        <f t="shared" si="259"/>
        <v>125.12</v>
      </c>
      <c r="R3288" t="b">
        <v>1</v>
      </c>
      <c r="S3288" t="s">
        <v>8273</v>
      </c>
      <c r="T3288" t="s">
        <v>8274</v>
      </c>
    </row>
    <row r="3289" spans="1:20" ht="28.55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9">
        <f t="shared" si="256"/>
        <v>42336.750324074077</v>
      </c>
      <c r="L3289">
        <v>1446573628</v>
      </c>
      <c r="M3289" s="9">
        <f t="shared" si="257"/>
        <v>42311.750324074077</v>
      </c>
      <c r="N3289" s="13">
        <f t="shared" si="258"/>
        <v>25</v>
      </c>
      <c r="O3289" t="b">
        <v>0</v>
      </c>
      <c r="P3289">
        <v>34</v>
      </c>
      <c r="Q3289" s="8">
        <f t="shared" si="259"/>
        <v>73.53</v>
      </c>
      <c r="R3289" t="b">
        <v>1</v>
      </c>
      <c r="S3289" t="s">
        <v>8273</v>
      </c>
      <c r="T3289" t="s">
        <v>8274</v>
      </c>
    </row>
    <row r="3290" spans="1:20" ht="42.8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9">
        <f t="shared" si="256"/>
        <v>42541.958333333328</v>
      </c>
      <c r="L3290">
        <v>1463337315</v>
      </c>
      <c r="M3290" s="9">
        <f t="shared" si="257"/>
        <v>42505.774479166663</v>
      </c>
      <c r="N3290" s="13">
        <f t="shared" si="258"/>
        <v>36</v>
      </c>
      <c r="O3290" t="b">
        <v>0</v>
      </c>
      <c r="P3290">
        <v>207</v>
      </c>
      <c r="Q3290" s="8">
        <f t="shared" si="259"/>
        <v>48.44</v>
      </c>
      <c r="R3290" t="b">
        <v>1</v>
      </c>
      <c r="S3290" t="s">
        <v>8273</v>
      </c>
      <c r="T3290" t="s">
        <v>8274</v>
      </c>
    </row>
    <row r="3291" spans="1:20" ht="57.1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9">
        <f t="shared" si="256"/>
        <v>42786.368078703701</v>
      </c>
      <c r="L3291">
        <v>1485161402</v>
      </c>
      <c r="M3291" s="9">
        <f t="shared" si="257"/>
        <v>42758.368078703701</v>
      </c>
      <c r="N3291" s="13">
        <f t="shared" si="258"/>
        <v>28</v>
      </c>
      <c r="O3291" t="b">
        <v>0</v>
      </c>
      <c r="P3291">
        <v>25</v>
      </c>
      <c r="Q3291" s="8">
        <f t="shared" si="259"/>
        <v>26.61</v>
      </c>
      <c r="R3291" t="b">
        <v>1</v>
      </c>
      <c r="S3291" t="s">
        <v>8273</v>
      </c>
      <c r="T3291" t="s">
        <v>8274</v>
      </c>
    </row>
    <row r="3292" spans="1:20" ht="71.349999999999994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9">
        <f t="shared" si="256"/>
        <v>42805.51494212963</v>
      </c>
      <c r="L3292">
        <v>1486642891</v>
      </c>
      <c r="M3292" s="9">
        <f t="shared" si="257"/>
        <v>42775.51494212963</v>
      </c>
      <c r="N3292" s="13">
        <f t="shared" si="258"/>
        <v>30</v>
      </c>
      <c r="O3292" t="b">
        <v>0</v>
      </c>
      <c r="P3292">
        <v>72</v>
      </c>
      <c r="Q3292" s="8">
        <f t="shared" si="259"/>
        <v>33.67</v>
      </c>
      <c r="R3292" t="b">
        <v>1</v>
      </c>
      <c r="S3292" t="s">
        <v>8273</v>
      </c>
      <c r="T3292" t="s">
        <v>8274</v>
      </c>
    </row>
    <row r="3293" spans="1:20" ht="42.8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9">
        <f t="shared" si="256"/>
        <v>42264.165972222225</v>
      </c>
      <c r="L3293">
        <v>1439743900</v>
      </c>
      <c r="M3293" s="9">
        <f t="shared" si="257"/>
        <v>42232.702546296292</v>
      </c>
      <c r="N3293" s="13">
        <f t="shared" si="258"/>
        <v>31</v>
      </c>
      <c r="O3293" t="b">
        <v>0</v>
      </c>
      <c r="P3293">
        <v>14</v>
      </c>
      <c r="Q3293" s="8">
        <f t="shared" si="259"/>
        <v>40.71</v>
      </c>
      <c r="R3293" t="b">
        <v>1</v>
      </c>
      <c r="S3293" t="s">
        <v>8273</v>
      </c>
      <c r="T3293" t="s">
        <v>8274</v>
      </c>
    </row>
    <row r="3294" spans="1:20" ht="42.8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9">
        <f t="shared" si="256"/>
        <v>42342.811898148153</v>
      </c>
      <c r="L3294">
        <v>1444069748</v>
      </c>
      <c r="M3294" s="9">
        <f t="shared" si="257"/>
        <v>42282.770231481481</v>
      </c>
      <c r="N3294" s="13">
        <f t="shared" si="258"/>
        <v>60</v>
      </c>
      <c r="O3294" t="b">
        <v>0</v>
      </c>
      <c r="P3294">
        <v>15</v>
      </c>
      <c r="Q3294" s="8">
        <f t="shared" si="259"/>
        <v>19.27</v>
      </c>
      <c r="R3294" t="b">
        <v>1</v>
      </c>
      <c r="S3294" t="s">
        <v>8273</v>
      </c>
      <c r="T3294" t="s">
        <v>8274</v>
      </c>
    </row>
    <row r="3295" spans="1:20" ht="57.1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9">
        <f t="shared" si="256"/>
        <v>42798.425370370373</v>
      </c>
      <c r="L3295">
        <v>1486030352</v>
      </c>
      <c r="M3295" s="9">
        <f t="shared" si="257"/>
        <v>42768.425370370373</v>
      </c>
      <c r="N3295" s="13">
        <f t="shared" si="258"/>
        <v>30</v>
      </c>
      <c r="O3295" t="b">
        <v>0</v>
      </c>
      <c r="P3295">
        <v>91</v>
      </c>
      <c r="Q3295" s="8">
        <f t="shared" si="259"/>
        <v>84.29</v>
      </c>
      <c r="R3295" t="b">
        <v>1</v>
      </c>
      <c r="S3295" t="s">
        <v>8273</v>
      </c>
      <c r="T3295" t="s">
        <v>8274</v>
      </c>
    </row>
    <row r="3296" spans="1:20" ht="42.8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9">
        <f t="shared" si="256"/>
        <v>42171.541134259256</v>
      </c>
      <c r="L3296">
        <v>1431867554</v>
      </c>
      <c r="M3296" s="9">
        <f t="shared" si="257"/>
        <v>42141.541134259256</v>
      </c>
      <c r="N3296" s="13">
        <f t="shared" si="258"/>
        <v>30</v>
      </c>
      <c r="O3296" t="b">
        <v>0</v>
      </c>
      <c r="P3296">
        <v>24</v>
      </c>
      <c r="Q3296" s="8">
        <f t="shared" si="259"/>
        <v>29.58</v>
      </c>
      <c r="R3296" t="b">
        <v>1</v>
      </c>
      <c r="S3296" t="s">
        <v>8273</v>
      </c>
      <c r="T3296" t="s">
        <v>8274</v>
      </c>
    </row>
    <row r="3297" spans="1:20" ht="42.8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9">
        <f t="shared" si="256"/>
        <v>42639.442465277782</v>
      </c>
      <c r="L3297">
        <v>1472294229</v>
      </c>
      <c r="M3297" s="9">
        <f t="shared" si="257"/>
        <v>42609.442465277782</v>
      </c>
      <c r="N3297" s="13">
        <f t="shared" si="258"/>
        <v>30</v>
      </c>
      <c r="O3297" t="b">
        <v>0</v>
      </c>
      <c r="P3297">
        <v>27</v>
      </c>
      <c r="Q3297" s="8">
        <f t="shared" si="259"/>
        <v>26.67</v>
      </c>
      <c r="R3297" t="b">
        <v>1</v>
      </c>
      <c r="S3297" t="s">
        <v>8273</v>
      </c>
      <c r="T3297" t="s">
        <v>8274</v>
      </c>
    </row>
    <row r="3298" spans="1:20" ht="42.8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9">
        <f t="shared" si="256"/>
        <v>42330.916666666672</v>
      </c>
      <c r="L3298">
        <v>1446401372</v>
      </c>
      <c r="M3298" s="9">
        <f t="shared" si="257"/>
        <v>42309.756620370375</v>
      </c>
      <c r="N3298" s="13">
        <f t="shared" si="258"/>
        <v>21</v>
      </c>
      <c r="O3298" t="b">
        <v>0</v>
      </c>
      <c r="P3298">
        <v>47</v>
      </c>
      <c r="Q3298" s="8">
        <f t="shared" si="259"/>
        <v>45.98</v>
      </c>
      <c r="R3298" t="b">
        <v>1</v>
      </c>
      <c r="S3298" t="s">
        <v>8273</v>
      </c>
      <c r="T3298" t="s">
        <v>8274</v>
      </c>
    </row>
    <row r="3299" spans="1:20" ht="42.8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9">
        <f t="shared" si="256"/>
        <v>42212.957638888889</v>
      </c>
      <c r="L3299">
        <v>1436380256</v>
      </c>
      <c r="M3299" s="9">
        <f t="shared" si="257"/>
        <v>42193.771481481483</v>
      </c>
      <c r="N3299" s="13">
        <f t="shared" si="258"/>
        <v>19</v>
      </c>
      <c r="O3299" t="b">
        <v>0</v>
      </c>
      <c r="P3299">
        <v>44</v>
      </c>
      <c r="Q3299" s="8">
        <f t="shared" si="259"/>
        <v>125.09</v>
      </c>
      <c r="R3299" t="b">
        <v>1</v>
      </c>
      <c r="S3299" t="s">
        <v>8273</v>
      </c>
      <c r="T3299" t="s">
        <v>8274</v>
      </c>
    </row>
    <row r="3300" spans="1:20" ht="42.8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9">
        <f t="shared" si="256"/>
        <v>42260</v>
      </c>
      <c r="L3300">
        <v>1440370768</v>
      </c>
      <c r="M3300" s="9">
        <f t="shared" si="257"/>
        <v>42239.957962962959</v>
      </c>
      <c r="N3300" s="13">
        <f t="shared" si="258"/>
        <v>20</v>
      </c>
      <c r="O3300" t="b">
        <v>0</v>
      </c>
      <c r="P3300">
        <v>72</v>
      </c>
      <c r="Q3300" s="8">
        <f t="shared" si="259"/>
        <v>141.29</v>
      </c>
      <c r="R3300" t="b">
        <v>1</v>
      </c>
      <c r="S3300" t="s">
        <v>8273</v>
      </c>
      <c r="T3300" t="s">
        <v>8274</v>
      </c>
    </row>
    <row r="3301" spans="1:20" ht="42.8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9">
        <f t="shared" si="256"/>
        <v>42291.917395833334</v>
      </c>
      <c r="L3301">
        <v>1442268063</v>
      </c>
      <c r="M3301" s="9">
        <f t="shared" si="257"/>
        <v>42261.917395833334</v>
      </c>
      <c r="N3301" s="13">
        <f t="shared" si="258"/>
        <v>30</v>
      </c>
      <c r="O3301" t="b">
        <v>0</v>
      </c>
      <c r="P3301">
        <v>63</v>
      </c>
      <c r="Q3301" s="8">
        <f t="shared" si="259"/>
        <v>55.33</v>
      </c>
      <c r="R3301" t="b">
        <v>1</v>
      </c>
      <c r="S3301" t="s">
        <v>8273</v>
      </c>
      <c r="T3301" t="s">
        <v>8274</v>
      </c>
    </row>
    <row r="3302" spans="1:20" ht="42.8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9">
        <f t="shared" si="256"/>
        <v>42123.743773148148</v>
      </c>
      <c r="L3302">
        <v>1428515462</v>
      </c>
      <c r="M3302" s="9">
        <f t="shared" si="257"/>
        <v>42102.743773148148</v>
      </c>
      <c r="N3302" s="13">
        <f t="shared" si="258"/>
        <v>21</v>
      </c>
      <c r="O3302" t="b">
        <v>0</v>
      </c>
      <c r="P3302">
        <v>88</v>
      </c>
      <c r="Q3302" s="8">
        <f t="shared" si="259"/>
        <v>46.42</v>
      </c>
      <c r="R3302" t="b">
        <v>1</v>
      </c>
      <c r="S3302" t="s">
        <v>8273</v>
      </c>
      <c r="T3302" t="s">
        <v>8274</v>
      </c>
    </row>
    <row r="3303" spans="1:20" ht="42.8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9">
        <f t="shared" si="256"/>
        <v>42583.290972222225</v>
      </c>
      <c r="L3303">
        <v>1466185176</v>
      </c>
      <c r="M3303" s="9">
        <f t="shared" si="257"/>
        <v>42538.73583333334</v>
      </c>
      <c r="N3303" s="13">
        <f t="shared" si="258"/>
        <v>45</v>
      </c>
      <c r="O3303" t="b">
        <v>0</v>
      </c>
      <c r="P3303">
        <v>70</v>
      </c>
      <c r="Q3303" s="8">
        <f t="shared" si="259"/>
        <v>57.2</v>
      </c>
      <c r="R3303" t="b">
        <v>1</v>
      </c>
      <c r="S3303" t="s">
        <v>8273</v>
      </c>
      <c r="T3303" t="s">
        <v>8274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9">
        <f t="shared" si="256"/>
        <v>42711.35157407407</v>
      </c>
      <c r="L3304">
        <v>1478507176</v>
      </c>
      <c r="M3304" s="9">
        <f t="shared" si="257"/>
        <v>42681.35157407407</v>
      </c>
      <c r="N3304" s="13">
        <f t="shared" si="258"/>
        <v>30</v>
      </c>
      <c r="O3304" t="b">
        <v>0</v>
      </c>
      <c r="P3304">
        <v>50</v>
      </c>
      <c r="Q3304" s="8">
        <f t="shared" si="259"/>
        <v>173.7</v>
      </c>
      <c r="R3304" t="b">
        <v>1</v>
      </c>
      <c r="S3304" t="s">
        <v>8273</v>
      </c>
      <c r="T3304" t="s">
        <v>8274</v>
      </c>
    </row>
    <row r="3305" spans="1:20" ht="42.8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9">
        <f t="shared" si="256"/>
        <v>42091.609768518523</v>
      </c>
      <c r="L3305">
        <v>1424533084</v>
      </c>
      <c r="M3305" s="9">
        <f t="shared" si="257"/>
        <v>42056.65143518518</v>
      </c>
      <c r="N3305" s="13">
        <f t="shared" si="258"/>
        <v>35</v>
      </c>
      <c r="O3305" t="b">
        <v>0</v>
      </c>
      <c r="P3305">
        <v>35</v>
      </c>
      <c r="Q3305" s="8">
        <f t="shared" si="259"/>
        <v>59.6</v>
      </c>
      <c r="R3305" t="b">
        <v>1</v>
      </c>
      <c r="S3305" t="s">
        <v>8273</v>
      </c>
      <c r="T3305" t="s">
        <v>8274</v>
      </c>
    </row>
    <row r="3306" spans="1:20" ht="42.8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9">
        <f t="shared" si="256"/>
        <v>42726.624444444446</v>
      </c>
      <c r="L3306">
        <v>1479826752</v>
      </c>
      <c r="M3306" s="9">
        <f t="shared" si="257"/>
        <v>42696.624444444446</v>
      </c>
      <c r="N3306" s="13">
        <f t="shared" si="258"/>
        <v>30</v>
      </c>
      <c r="O3306" t="b">
        <v>0</v>
      </c>
      <c r="P3306">
        <v>175</v>
      </c>
      <c r="Q3306" s="8">
        <f t="shared" si="259"/>
        <v>89.59</v>
      </c>
      <c r="R3306" t="b">
        <v>1</v>
      </c>
      <c r="S3306" t="s">
        <v>8273</v>
      </c>
      <c r="T3306" t="s">
        <v>8274</v>
      </c>
    </row>
    <row r="3307" spans="1:20" ht="42.8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9">
        <f t="shared" si="256"/>
        <v>42216.855879629627</v>
      </c>
      <c r="L3307">
        <v>1435782748</v>
      </c>
      <c r="M3307" s="9">
        <f t="shared" si="257"/>
        <v>42186.855879629627</v>
      </c>
      <c r="N3307" s="13">
        <f t="shared" si="258"/>
        <v>30</v>
      </c>
      <c r="O3307" t="b">
        <v>0</v>
      </c>
      <c r="P3307">
        <v>20</v>
      </c>
      <c r="Q3307" s="8">
        <f t="shared" si="259"/>
        <v>204.05</v>
      </c>
      <c r="R3307" t="b">
        <v>1</v>
      </c>
      <c r="S3307" t="s">
        <v>8273</v>
      </c>
      <c r="T3307" t="s">
        <v>8274</v>
      </c>
    </row>
    <row r="3308" spans="1:20" ht="57.1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9">
        <f t="shared" si="256"/>
        <v>42531.125</v>
      </c>
      <c r="L3308">
        <v>1462252542</v>
      </c>
      <c r="M3308" s="9">
        <f t="shared" si="257"/>
        <v>42493.219236111108</v>
      </c>
      <c r="N3308" s="13">
        <f t="shared" si="258"/>
        <v>38</v>
      </c>
      <c r="O3308" t="b">
        <v>0</v>
      </c>
      <c r="P3308">
        <v>54</v>
      </c>
      <c r="Q3308" s="8">
        <f t="shared" si="259"/>
        <v>48.7</v>
      </c>
      <c r="R3308" t="b">
        <v>1</v>
      </c>
      <c r="S3308" t="s">
        <v>8273</v>
      </c>
      <c r="T3308" t="s">
        <v>8274</v>
      </c>
    </row>
    <row r="3309" spans="1:20" ht="42.8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9">
        <f t="shared" si="256"/>
        <v>42505.057164351849</v>
      </c>
      <c r="L3309">
        <v>1460683339</v>
      </c>
      <c r="M3309" s="9">
        <f t="shared" si="257"/>
        <v>42475.057164351849</v>
      </c>
      <c r="N3309" s="13">
        <f t="shared" si="258"/>
        <v>30</v>
      </c>
      <c r="O3309" t="b">
        <v>0</v>
      </c>
      <c r="P3309">
        <v>20</v>
      </c>
      <c r="Q3309" s="8">
        <f t="shared" si="259"/>
        <v>53.34</v>
      </c>
      <c r="R3309" t="b">
        <v>1</v>
      </c>
      <c r="S3309" t="s">
        <v>8273</v>
      </c>
      <c r="T3309" t="s">
        <v>8274</v>
      </c>
    </row>
    <row r="3310" spans="1:20" ht="42.8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9">
        <f t="shared" si="256"/>
        <v>42473.876909722225</v>
      </c>
      <c r="L3310">
        <v>1458766965</v>
      </c>
      <c r="M3310" s="9">
        <f t="shared" si="257"/>
        <v>42452.876909722225</v>
      </c>
      <c r="N3310" s="13">
        <f t="shared" si="258"/>
        <v>21</v>
      </c>
      <c r="O3310" t="b">
        <v>0</v>
      </c>
      <c r="P3310">
        <v>57</v>
      </c>
      <c r="Q3310" s="8">
        <f t="shared" si="259"/>
        <v>75.09</v>
      </c>
      <c r="R3310" t="b">
        <v>1</v>
      </c>
      <c r="S3310" t="s">
        <v>8273</v>
      </c>
      <c r="T3310" t="s">
        <v>8274</v>
      </c>
    </row>
    <row r="3311" spans="1:20" ht="28.55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9">
        <f t="shared" si="256"/>
        <v>42659.650208333333</v>
      </c>
      <c r="L3311">
        <v>1473953778</v>
      </c>
      <c r="M3311" s="9">
        <f t="shared" si="257"/>
        <v>42628.650208333333</v>
      </c>
      <c r="N3311" s="13">
        <f t="shared" si="258"/>
        <v>31</v>
      </c>
      <c r="O3311" t="b">
        <v>0</v>
      </c>
      <c r="P3311">
        <v>31</v>
      </c>
      <c r="Q3311" s="8">
        <f t="shared" si="259"/>
        <v>18</v>
      </c>
      <c r="R3311" t="b">
        <v>1</v>
      </c>
      <c r="S3311" t="s">
        <v>8273</v>
      </c>
      <c r="T3311" t="s">
        <v>8274</v>
      </c>
    </row>
    <row r="3312" spans="1:20" ht="28.5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9">
        <f t="shared" si="256"/>
        <v>42283.928530092591</v>
      </c>
      <c r="L3312">
        <v>1441577825</v>
      </c>
      <c r="M3312" s="9">
        <f t="shared" si="257"/>
        <v>42253.928530092591</v>
      </c>
      <c r="N3312" s="13">
        <f t="shared" si="258"/>
        <v>30</v>
      </c>
      <c r="O3312" t="b">
        <v>0</v>
      </c>
      <c r="P3312">
        <v>31</v>
      </c>
      <c r="Q3312" s="8">
        <f t="shared" si="259"/>
        <v>209.84</v>
      </c>
      <c r="R3312" t="b">
        <v>1</v>
      </c>
      <c r="S3312" t="s">
        <v>8273</v>
      </c>
      <c r="T3312" t="s">
        <v>8274</v>
      </c>
    </row>
    <row r="3313" spans="1:20" ht="42.8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9">
        <f t="shared" si="256"/>
        <v>42294.29178240741</v>
      </c>
      <c r="L3313">
        <v>1442473210</v>
      </c>
      <c r="M3313" s="9">
        <f t="shared" si="257"/>
        <v>42264.29178240741</v>
      </c>
      <c r="N3313" s="13">
        <f t="shared" si="258"/>
        <v>30</v>
      </c>
      <c r="O3313" t="b">
        <v>0</v>
      </c>
      <c r="P3313">
        <v>45</v>
      </c>
      <c r="Q3313" s="8">
        <f t="shared" si="259"/>
        <v>61.02</v>
      </c>
      <c r="R3313" t="b">
        <v>1</v>
      </c>
      <c r="S3313" t="s">
        <v>8273</v>
      </c>
      <c r="T3313" t="s">
        <v>8274</v>
      </c>
    </row>
    <row r="3314" spans="1:20" ht="42.8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9">
        <f t="shared" si="256"/>
        <v>42685.916666666672</v>
      </c>
      <c r="L3314">
        <v>1477077946</v>
      </c>
      <c r="M3314" s="9">
        <f t="shared" si="257"/>
        <v>42664.809560185182</v>
      </c>
      <c r="N3314" s="13">
        <f t="shared" si="258"/>
        <v>21</v>
      </c>
      <c r="O3314" t="b">
        <v>0</v>
      </c>
      <c r="P3314">
        <v>41</v>
      </c>
      <c r="Q3314" s="8">
        <f t="shared" si="259"/>
        <v>61</v>
      </c>
      <c r="R3314" t="b">
        <v>1</v>
      </c>
      <c r="S3314" t="s">
        <v>8273</v>
      </c>
      <c r="T3314" t="s">
        <v>8274</v>
      </c>
    </row>
    <row r="3315" spans="1:20" ht="42.8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9">
        <f t="shared" si="256"/>
        <v>42396.041666666672</v>
      </c>
      <c r="L3315">
        <v>1452664317</v>
      </c>
      <c r="M3315" s="9">
        <f t="shared" si="257"/>
        <v>42382.244409722218</v>
      </c>
      <c r="N3315" s="13">
        <f t="shared" si="258"/>
        <v>14</v>
      </c>
      <c r="O3315" t="b">
        <v>0</v>
      </c>
      <c r="P3315">
        <v>29</v>
      </c>
      <c r="Q3315" s="8">
        <f t="shared" si="259"/>
        <v>80.03</v>
      </c>
      <c r="R3315" t="b">
        <v>1</v>
      </c>
      <c r="S3315" t="s">
        <v>8273</v>
      </c>
      <c r="T3315" t="s">
        <v>8274</v>
      </c>
    </row>
    <row r="3316" spans="1:20" ht="42.8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9">
        <f t="shared" si="256"/>
        <v>42132.836805555555</v>
      </c>
      <c r="L3316">
        <v>1428733511</v>
      </c>
      <c r="M3316" s="9">
        <f t="shared" si="257"/>
        <v>42105.267488425925</v>
      </c>
      <c r="N3316" s="13">
        <f t="shared" si="258"/>
        <v>28</v>
      </c>
      <c r="O3316" t="b">
        <v>0</v>
      </c>
      <c r="P3316">
        <v>58</v>
      </c>
      <c r="Q3316" s="8">
        <f t="shared" si="259"/>
        <v>29.07</v>
      </c>
      <c r="R3316" t="b">
        <v>1</v>
      </c>
      <c r="S3316" t="s">
        <v>8273</v>
      </c>
      <c r="T3316" t="s">
        <v>8274</v>
      </c>
    </row>
    <row r="3317" spans="1:20" ht="42.8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9">
        <f t="shared" si="256"/>
        <v>42496.303715277783</v>
      </c>
      <c r="L3317">
        <v>1459927041</v>
      </c>
      <c r="M3317" s="9">
        <f t="shared" si="257"/>
        <v>42466.303715277783</v>
      </c>
      <c r="N3317" s="13">
        <f t="shared" si="258"/>
        <v>30</v>
      </c>
      <c r="O3317" t="b">
        <v>0</v>
      </c>
      <c r="P3317">
        <v>89</v>
      </c>
      <c r="Q3317" s="8">
        <f t="shared" si="259"/>
        <v>49.44</v>
      </c>
      <c r="R3317" t="b">
        <v>1</v>
      </c>
      <c r="S3317" t="s">
        <v>8273</v>
      </c>
      <c r="T3317" t="s">
        <v>8274</v>
      </c>
    </row>
    <row r="3318" spans="1:20" ht="71.349999999999994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9">
        <f t="shared" si="256"/>
        <v>41859.57916666667</v>
      </c>
      <c r="L3318">
        <v>1404680075</v>
      </c>
      <c r="M3318" s="9">
        <f t="shared" si="257"/>
        <v>41826.871238425927</v>
      </c>
      <c r="N3318" s="13">
        <f t="shared" si="258"/>
        <v>33</v>
      </c>
      <c r="O3318" t="b">
        <v>0</v>
      </c>
      <c r="P3318">
        <v>125</v>
      </c>
      <c r="Q3318" s="8">
        <f t="shared" si="259"/>
        <v>93.98</v>
      </c>
      <c r="R3318" t="b">
        <v>1</v>
      </c>
      <c r="S3318" t="s">
        <v>8273</v>
      </c>
      <c r="T3318" t="s">
        <v>8274</v>
      </c>
    </row>
    <row r="3319" spans="1:20" ht="42.8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9">
        <f t="shared" si="256"/>
        <v>42529.039629629624</v>
      </c>
      <c r="L3319">
        <v>1462755424</v>
      </c>
      <c r="M3319" s="9">
        <f t="shared" si="257"/>
        <v>42499.039629629624</v>
      </c>
      <c r="N3319" s="13">
        <f t="shared" si="258"/>
        <v>30</v>
      </c>
      <c r="O3319" t="b">
        <v>0</v>
      </c>
      <c r="P3319">
        <v>18</v>
      </c>
      <c r="Q3319" s="8">
        <f t="shared" si="259"/>
        <v>61.94</v>
      </c>
      <c r="R3319" t="b">
        <v>1</v>
      </c>
      <c r="S3319" t="s">
        <v>8273</v>
      </c>
      <c r="T3319" t="s">
        <v>8274</v>
      </c>
    </row>
    <row r="3320" spans="1:20" ht="28.55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9">
        <f t="shared" si="256"/>
        <v>42471.104166666672</v>
      </c>
      <c r="L3320">
        <v>1456902893</v>
      </c>
      <c r="M3320" s="9">
        <f t="shared" si="257"/>
        <v>42431.302002314813</v>
      </c>
      <c r="N3320" s="13">
        <f t="shared" si="258"/>
        <v>40</v>
      </c>
      <c r="O3320" t="b">
        <v>0</v>
      </c>
      <c r="P3320">
        <v>32</v>
      </c>
      <c r="Q3320" s="8">
        <f t="shared" si="259"/>
        <v>78.5</v>
      </c>
      <c r="R3320" t="b">
        <v>1</v>
      </c>
      <c r="S3320" t="s">
        <v>8273</v>
      </c>
      <c r="T3320" t="s">
        <v>8274</v>
      </c>
    </row>
    <row r="3321" spans="1:20" ht="57.1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9">
        <f t="shared" si="256"/>
        <v>42035.585486111115</v>
      </c>
      <c r="L3321">
        <v>1418824986</v>
      </c>
      <c r="M3321" s="9">
        <f t="shared" si="257"/>
        <v>41990.585486111115</v>
      </c>
      <c r="N3321" s="13">
        <f t="shared" si="258"/>
        <v>45</v>
      </c>
      <c r="O3321" t="b">
        <v>0</v>
      </c>
      <c r="P3321">
        <v>16</v>
      </c>
      <c r="Q3321" s="8">
        <f t="shared" si="259"/>
        <v>33.75</v>
      </c>
      <c r="R3321" t="b">
        <v>1</v>
      </c>
      <c r="S3321" t="s">
        <v>8273</v>
      </c>
      <c r="T3321" t="s">
        <v>8274</v>
      </c>
    </row>
    <row r="3322" spans="1:20" ht="42.8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9">
        <f t="shared" si="256"/>
        <v>42543.045798611114</v>
      </c>
      <c r="L3322">
        <v>1463965557</v>
      </c>
      <c r="M3322" s="9">
        <f t="shared" si="257"/>
        <v>42513.045798611114</v>
      </c>
      <c r="N3322" s="13">
        <f t="shared" si="258"/>
        <v>30</v>
      </c>
      <c r="O3322" t="b">
        <v>0</v>
      </c>
      <c r="P3322">
        <v>38</v>
      </c>
      <c r="Q3322" s="8">
        <f t="shared" si="259"/>
        <v>66.45</v>
      </c>
      <c r="R3322" t="b">
        <v>1</v>
      </c>
      <c r="S3322" t="s">
        <v>8273</v>
      </c>
      <c r="T3322" t="s">
        <v>8274</v>
      </c>
    </row>
    <row r="3323" spans="1:20" ht="57.1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9">
        <f t="shared" si="256"/>
        <v>41928.165972222225</v>
      </c>
      <c r="L3323">
        <v>1412216665</v>
      </c>
      <c r="M3323" s="9">
        <f t="shared" si="257"/>
        <v>41914.100289351853</v>
      </c>
      <c r="N3323" s="13">
        <f t="shared" si="258"/>
        <v>14</v>
      </c>
      <c r="O3323" t="b">
        <v>0</v>
      </c>
      <c r="P3323">
        <v>15</v>
      </c>
      <c r="Q3323" s="8">
        <f t="shared" si="259"/>
        <v>35.799999999999997</v>
      </c>
      <c r="R3323" t="b">
        <v>1</v>
      </c>
      <c r="S3323" t="s">
        <v>8273</v>
      </c>
      <c r="T3323" t="s">
        <v>8274</v>
      </c>
    </row>
    <row r="3324" spans="1:20" ht="42.8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9">
        <f t="shared" si="256"/>
        <v>42543.163194444445</v>
      </c>
      <c r="L3324">
        <v>1464653696</v>
      </c>
      <c r="M3324" s="9">
        <f t="shared" si="257"/>
        <v>42521.010370370372</v>
      </c>
      <c r="N3324" s="13">
        <f t="shared" si="258"/>
        <v>22</v>
      </c>
      <c r="O3324" t="b">
        <v>0</v>
      </c>
      <c r="P3324">
        <v>23</v>
      </c>
      <c r="Q3324" s="8">
        <f t="shared" si="259"/>
        <v>145.65</v>
      </c>
      <c r="R3324" t="b">
        <v>1</v>
      </c>
      <c r="S3324" t="s">
        <v>8273</v>
      </c>
      <c r="T3324" t="s">
        <v>8274</v>
      </c>
    </row>
    <row r="3325" spans="1:20" ht="42.8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9">
        <f t="shared" si="256"/>
        <v>42638.36583333333</v>
      </c>
      <c r="L3325">
        <v>1472201208</v>
      </c>
      <c r="M3325" s="9">
        <f t="shared" si="257"/>
        <v>42608.36583333333</v>
      </c>
      <c r="N3325" s="13">
        <f t="shared" si="258"/>
        <v>30</v>
      </c>
      <c r="O3325" t="b">
        <v>0</v>
      </c>
      <c r="P3325">
        <v>49</v>
      </c>
      <c r="Q3325" s="8">
        <f t="shared" si="259"/>
        <v>25.69</v>
      </c>
      <c r="R3325" t="b">
        <v>1</v>
      </c>
      <c r="S3325" t="s">
        <v>8273</v>
      </c>
      <c r="T3325" t="s">
        <v>8274</v>
      </c>
    </row>
    <row r="3326" spans="1:20" ht="42.8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9">
        <f t="shared" si="256"/>
        <v>42526.58321759259</v>
      </c>
      <c r="L3326">
        <v>1463925590</v>
      </c>
      <c r="M3326" s="9">
        <f t="shared" si="257"/>
        <v>42512.58321759259</v>
      </c>
      <c r="N3326" s="13">
        <f t="shared" si="258"/>
        <v>14</v>
      </c>
      <c r="O3326" t="b">
        <v>0</v>
      </c>
      <c r="P3326">
        <v>10</v>
      </c>
      <c r="Q3326" s="8">
        <f t="shared" si="259"/>
        <v>152.5</v>
      </c>
      <c r="R3326" t="b">
        <v>1</v>
      </c>
      <c r="S3326" t="s">
        <v>8273</v>
      </c>
      <c r="T3326" t="s">
        <v>8274</v>
      </c>
    </row>
    <row r="3327" spans="1:20" ht="42.8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9">
        <f t="shared" si="256"/>
        <v>42099.743946759263</v>
      </c>
      <c r="L3327">
        <v>1425235877</v>
      </c>
      <c r="M3327" s="9">
        <f t="shared" si="257"/>
        <v>42064.785613425927</v>
      </c>
      <c r="N3327" s="13">
        <f t="shared" si="258"/>
        <v>35</v>
      </c>
      <c r="O3327" t="b">
        <v>0</v>
      </c>
      <c r="P3327">
        <v>15</v>
      </c>
      <c r="Q3327" s="8">
        <f t="shared" si="259"/>
        <v>30</v>
      </c>
      <c r="R3327" t="b">
        <v>1</v>
      </c>
      <c r="S3327" t="s">
        <v>8273</v>
      </c>
      <c r="T3327" t="s">
        <v>8274</v>
      </c>
    </row>
    <row r="3328" spans="1:20" ht="42.8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9">
        <f t="shared" si="256"/>
        <v>42071.67251157407</v>
      </c>
      <c r="L3328">
        <v>1423242505</v>
      </c>
      <c r="M3328" s="9">
        <f t="shared" si="257"/>
        <v>42041.714178240742</v>
      </c>
      <c r="N3328" s="13">
        <f t="shared" si="258"/>
        <v>30</v>
      </c>
      <c r="O3328" t="b">
        <v>0</v>
      </c>
      <c r="P3328">
        <v>57</v>
      </c>
      <c r="Q3328" s="8">
        <f t="shared" si="259"/>
        <v>142.28</v>
      </c>
      <c r="R3328" t="b">
        <v>1</v>
      </c>
      <c r="S3328" t="s">
        <v>8273</v>
      </c>
      <c r="T3328" t="s">
        <v>8274</v>
      </c>
    </row>
    <row r="3329" spans="1:20" ht="42.8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9">
        <f t="shared" si="256"/>
        <v>42498.374606481477</v>
      </c>
      <c r="L3329">
        <v>1460105966</v>
      </c>
      <c r="M3329" s="9">
        <f t="shared" si="257"/>
        <v>42468.374606481477</v>
      </c>
      <c r="N3329" s="13">
        <f t="shared" si="258"/>
        <v>30</v>
      </c>
      <c r="O3329" t="b">
        <v>0</v>
      </c>
      <c r="P3329">
        <v>33</v>
      </c>
      <c r="Q3329" s="8">
        <f t="shared" si="259"/>
        <v>24.55</v>
      </c>
      <c r="R3329" t="b">
        <v>1</v>
      </c>
      <c r="S3329" t="s">
        <v>8273</v>
      </c>
      <c r="T3329" t="s">
        <v>8274</v>
      </c>
    </row>
    <row r="3330" spans="1:20" ht="42.8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>
        <f t="shared" ref="F3330:F3393" si="260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9">
        <f t="shared" si="256"/>
        <v>41825.041666666664</v>
      </c>
      <c r="L3330">
        <v>1404308883</v>
      </c>
      <c r="M3330" s="9">
        <f t="shared" si="257"/>
        <v>41822.57503472222</v>
      </c>
      <c r="N3330" s="13">
        <f t="shared" si="258"/>
        <v>2</v>
      </c>
      <c r="O3330" t="b">
        <v>0</v>
      </c>
      <c r="P3330">
        <v>9</v>
      </c>
      <c r="Q3330" s="8">
        <f t="shared" si="259"/>
        <v>292.77999999999997</v>
      </c>
      <c r="R3330" t="b">
        <v>1</v>
      </c>
      <c r="S3330" t="s">
        <v>8273</v>
      </c>
      <c r="T3330" t="s">
        <v>8274</v>
      </c>
    </row>
    <row r="3331" spans="1:20" ht="42.8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>
        <f t="shared" si="260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9">
        <f t="shared" ref="K3331:K3394" si="261">(((J3331/60)/60)/24)+DATE(1970,1,1)</f>
        <v>41847.958333333336</v>
      </c>
      <c r="L3331">
        <v>1405583108</v>
      </c>
      <c r="M3331" s="9">
        <f t="shared" ref="M3331:M3394" si="262">(((L3331/60)/60)/24)+DATE(1970,1,1)</f>
        <v>41837.323009259257</v>
      </c>
      <c r="N3331" s="13">
        <f t="shared" ref="N3331:N3394" si="263">ROUND(K3331-M3331,0)</f>
        <v>11</v>
      </c>
      <c r="O3331" t="b">
        <v>0</v>
      </c>
      <c r="P3331">
        <v>26</v>
      </c>
      <c r="Q3331" s="8">
        <f t="shared" ref="Q3331:Q3394" si="264">IFERROR(ROUND(E3331/P3331,2),0)</f>
        <v>44.92</v>
      </c>
      <c r="R3331" t="b">
        <v>1</v>
      </c>
      <c r="S3331" t="s">
        <v>8273</v>
      </c>
      <c r="T3331" t="s">
        <v>8274</v>
      </c>
    </row>
    <row r="3332" spans="1:20" ht="42.8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9">
        <f t="shared" si="261"/>
        <v>42095.845694444448</v>
      </c>
      <c r="L3332">
        <v>1425331068</v>
      </c>
      <c r="M3332" s="9">
        <f t="shared" si="262"/>
        <v>42065.887361111112</v>
      </c>
      <c r="N3332" s="13">
        <f t="shared" si="263"/>
        <v>30</v>
      </c>
      <c r="O3332" t="b">
        <v>0</v>
      </c>
      <c r="P3332">
        <v>69</v>
      </c>
      <c r="Q3332" s="8">
        <f t="shared" si="264"/>
        <v>23.1</v>
      </c>
      <c r="R3332" t="b">
        <v>1</v>
      </c>
      <c r="S3332" t="s">
        <v>8273</v>
      </c>
      <c r="T3332" t="s">
        <v>8274</v>
      </c>
    </row>
    <row r="3333" spans="1:20" ht="42.8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9">
        <f t="shared" si="261"/>
        <v>42283.697754629626</v>
      </c>
      <c r="L3333">
        <v>1441125886</v>
      </c>
      <c r="M3333" s="9">
        <f t="shared" si="262"/>
        <v>42248.697754629626</v>
      </c>
      <c r="N3333" s="13">
        <f t="shared" si="263"/>
        <v>35</v>
      </c>
      <c r="O3333" t="b">
        <v>0</v>
      </c>
      <c r="P3333">
        <v>65</v>
      </c>
      <c r="Q3333" s="8">
        <f t="shared" si="264"/>
        <v>80.400000000000006</v>
      </c>
      <c r="R3333" t="b">
        <v>1</v>
      </c>
      <c r="S3333" t="s">
        <v>8273</v>
      </c>
      <c r="T3333" t="s">
        <v>8274</v>
      </c>
    </row>
    <row r="3334" spans="1:20" ht="42.8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9">
        <f t="shared" si="261"/>
        <v>41839.860300925924</v>
      </c>
      <c r="L3334">
        <v>1403210330</v>
      </c>
      <c r="M3334" s="9">
        <f t="shared" si="262"/>
        <v>41809.860300925924</v>
      </c>
      <c r="N3334" s="13">
        <f t="shared" si="263"/>
        <v>30</v>
      </c>
      <c r="O3334" t="b">
        <v>0</v>
      </c>
      <c r="P3334">
        <v>83</v>
      </c>
      <c r="Q3334" s="8">
        <f t="shared" si="264"/>
        <v>72.290000000000006</v>
      </c>
      <c r="R3334" t="b">
        <v>1</v>
      </c>
      <c r="S3334" t="s">
        <v>8273</v>
      </c>
      <c r="T3334" t="s">
        <v>8274</v>
      </c>
    </row>
    <row r="3335" spans="1:20" ht="42.8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9">
        <f t="shared" si="261"/>
        <v>42170.676851851851</v>
      </c>
      <c r="L3335">
        <v>1432484080</v>
      </c>
      <c r="M3335" s="9">
        <f t="shared" si="262"/>
        <v>42148.676851851851</v>
      </c>
      <c r="N3335" s="13">
        <f t="shared" si="263"/>
        <v>22</v>
      </c>
      <c r="O3335" t="b">
        <v>0</v>
      </c>
      <c r="P3335">
        <v>111</v>
      </c>
      <c r="Q3335" s="8">
        <f t="shared" si="264"/>
        <v>32.97</v>
      </c>
      <c r="R3335" t="b">
        <v>1</v>
      </c>
      <c r="S3335" t="s">
        <v>8273</v>
      </c>
      <c r="T3335" t="s">
        <v>8274</v>
      </c>
    </row>
    <row r="3336" spans="1:20" ht="28.5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9">
        <f t="shared" si="261"/>
        <v>42215.521087962959</v>
      </c>
      <c r="L3336">
        <v>1435667422</v>
      </c>
      <c r="M3336" s="9">
        <f t="shared" si="262"/>
        <v>42185.521087962959</v>
      </c>
      <c r="N3336" s="13">
        <f t="shared" si="263"/>
        <v>30</v>
      </c>
      <c r="O3336" t="b">
        <v>0</v>
      </c>
      <c r="P3336">
        <v>46</v>
      </c>
      <c r="Q3336" s="8">
        <f t="shared" si="264"/>
        <v>116.65</v>
      </c>
      <c r="R3336" t="b">
        <v>1</v>
      </c>
      <c r="S3336" t="s">
        <v>8273</v>
      </c>
      <c r="T3336" t="s">
        <v>8274</v>
      </c>
    </row>
    <row r="3337" spans="1:20" ht="42.8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9">
        <f t="shared" si="261"/>
        <v>41854.958333333336</v>
      </c>
      <c r="L3337">
        <v>1404749446</v>
      </c>
      <c r="M3337" s="9">
        <f t="shared" si="262"/>
        <v>41827.674143518518</v>
      </c>
      <c r="N3337" s="13">
        <f t="shared" si="263"/>
        <v>27</v>
      </c>
      <c r="O3337" t="b">
        <v>0</v>
      </c>
      <c r="P3337">
        <v>63</v>
      </c>
      <c r="Q3337" s="8">
        <f t="shared" si="264"/>
        <v>79.62</v>
      </c>
      <c r="R3337" t="b">
        <v>1</v>
      </c>
      <c r="S3337" t="s">
        <v>8273</v>
      </c>
      <c r="T3337" t="s">
        <v>8274</v>
      </c>
    </row>
    <row r="3338" spans="1:20" ht="42.8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9">
        <f t="shared" si="261"/>
        <v>42465.35701388889</v>
      </c>
      <c r="L3338">
        <v>1457429646</v>
      </c>
      <c r="M3338" s="9">
        <f t="shared" si="262"/>
        <v>42437.398680555561</v>
      </c>
      <c r="N3338" s="13">
        <f t="shared" si="263"/>
        <v>28</v>
      </c>
      <c r="O3338" t="b">
        <v>0</v>
      </c>
      <c r="P3338">
        <v>9</v>
      </c>
      <c r="Q3338" s="8">
        <f t="shared" si="264"/>
        <v>27.78</v>
      </c>
      <c r="R3338" t="b">
        <v>1</v>
      </c>
      <c r="S3338" t="s">
        <v>8273</v>
      </c>
      <c r="T3338" t="s">
        <v>8274</v>
      </c>
    </row>
    <row r="3339" spans="1:20" ht="42.8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9">
        <f t="shared" si="261"/>
        <v>41922.875</v>
      </c>
      <c r="L3339">
        <v>1411109167</v>
      </c>
      <c r="M3339" s="9">
        <f t="shared" si="262"/>
        <v>41901.282025462962</v>
      </c>
      <c r="N3339" s="13">
        <f t="shared" si="263"/>
        <v>22</v>
      </c>
      <c r="O3339" t="b">
        <v>0</v>
      </c>
      <c r="P3339">
        <v>34</v>
      </c>
      <c r="Q3339" s="8">
        <f t="shared" si="264"/>
        <v>81.03</v>
      </c>
      <c r="R3339" t="b">
        <v>1</v>
      </c>
      <c r="S3339" t="s">
        <v>8273</v>
      </c>
      <c r="T3339" t="s">
        <v>8274</v>
      </c>
    </row>
    <row r="3340" spans="1:20" ht="28.55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9">
        <f t="shared" si="261"/>
        <v>42790.574999999997</v>
      </c>
      <c r="L3340">
        <v>1486129680</v>
      </c>
      <c r="M3340" s="9">
        <f t="shared" si="262"/>
        <v>42769.574999999997</v>
      </c>
      <c r="N3340" s="13">
        <f t="shared" si="263"/>
        <v>21</v>
      </c>
      <c r="O3340" t="b">
        <v>0</v>
      </c>
      <c r="P3340">
        <v>112</v>
      </c>
      <c r="Q3340" s="8">
        <f t="shared" si="264"/>
        <v>136.85</v>
      </c>
      <c r="R3340" t="b">
        <v>1</v>
      </c>
      <c r="S3340" t="s">
        <v>8273</v>
      </c>
      <c r="T3340" t="s">
        <v>8274</v>
      </c>
    </row>
    <row r="3341" spans="1:20" ht="42.8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9">
        <f t="shared" si="261"/>
        <v>42579.665717592594</v>
      </c>
      <c r="L3341">
        <v>1467129518</v>
      </c>
      <c r="M3341" s="9">
        <f t="shared" si="262"/>
        <v>42549.665717592594</v>
      </c>
      <c r="N3341" s="13">
        <f t="shared" si="263"/>
        <v>30</v>
      </c>
      <c r="O3341" t="b">
        <v>0</v>
      </c>
      <c r="P3341">
        <v>47</v>
      </c>
      <c r="Q3341" s="8">
        <f t="shared" si="264"/>
        <v>177.62</v>
      </c>
      <c r="R3341" t="b">
        <v>1</v>
      </c>
      <c r="S3341" t="s">
        <v>8273</v>
      </c>
      <c r="T3341" t="s">
        <v>8274</v>
      </c>
    </row>
    <row r="3342" spans="1:20" ht="42.8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9">
        <f t="shared" si="261"/>
        <v>42710.974004629628</v>
      </c>
      <c r="L3342">
        <v>1478906554</v>
      </c>
      <c r="M3342" s="9">
        <f t="shared" si="262"/>
        <v>42685.974004629628</v>
      </c>
      <c r="N3342" s="13">
        <f t="shared" si="263"/>
        <v>25</v>
      </c>
      <c r="O3342" t="b">
        <v>0</v>
      </c>
      <c r="P3342">
        <v>38</v>
      </c>
      <c r="Q3342" s="8">
        <f t="shared" si="264"/>
        <v>109.08</v>
      </c>
      <c r="R3342" t="b">
        <v>1</v>
      </c>
      <c r="S3342" t="s">
        <v>8273</v>
      </c>
      <c r="T3342" t="s">
        <v>8274</v>
      </c>
    </row>
    <row r="3343" spans="1:20" ht="42.8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9">
        <f t="shared" si="261"/>
        <v>42533.708333333328</v>
      </c>
      <c r="L3343">
        <v>1463771421</v>
      </c>
      <c r="M3343" s="9">
        <f t="shared" si="262"/>
        <v>42510.798854166671</v>
      </c>
      <c r="N3343" s="13">
        <f t="shared" si="263"/>
        <v>23</v>
      </c>
      <c r="O3343" t="b">
        <v>0</v>
      </c>
      <c r="P3343">
        <v>28</v>
      </c>
      <c r="Q3343" s="8">
        <f t="shared" si="264"/>
        <v>119.64</v>
      </c>
      <c r="R3343" t="b">
        <v>1</v>
      </c>
      <c r="S3343" t="s">
        <v>8273</v>
      </c>
      <c r="T3343" t="s">
        <v>8274</v>
      </c>
    </row>
    <row r="3344" spans="1:20" ht="28.5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9">
        <f t="shared" si="261"/>
        <v>42095.207638888889</v>
      </c>
      <c r="L3344">
        <v>1425020810</v>
      </c>
      <c r="M3344" s="9">
        <f t="shared" si="262"/>
        <v>42062.296412037031</v>
      </c>
      <c r="N3344" s="13">
        <f t="shared" si="263"/>
        <v>33</v>
      </c>
      <c r="O3344" t="b">
        <v>0</v>
      </c>
      <c r="P3344">
        <v>78</v>
      </c>
      <c r="Q3344" s="8">
        <f t="shared" si="264"/>
        <v>78.209999999999994</v>
      </c>
      <c r="R3344" t="b">
        <v>1</v>
      </c>
      <c r="S3344" t="s">
        <v>8273</v>
      </c>
      <c r="T3344" t="s">
        <v>8274</v>
      </c>
    </row>
    <row r="3345" spans="1:20" ht="42.8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9">
        <f t="shared" si="261"/>
        <v>42473.554166666669</v>
      </c>
      <c r="L3345">
        <v>1458770384</v>
      </c>
      <c r="M3345" s="9">
        <f t="shared" si="262"/>
        <v>42452.916481481487</v>
      </c>
      <c r="N3345" s="13">
        <f t="shared" si="263"/>
        <v>21</v>
      </c>
      <c r="O3345" t="b">
        <v>0</v>
      </c>
      <c r="P3345">
        <v>23</v>
      </c>
      <c r="Q3345" s="8">
        <f t="shared" si="264"/>
        <v>52.17</v>
      </c>
      <c r="R3345" t="b">
        <v>1</v>
      </c>
      <c r="S3345" t="s">
        <v>8273</v>
      </c>
      <c r="T3345" t="s">
        <v>8274</v>
      </c>
    </row>
    <row r="3346" spans="1:20" ht="42.8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9">
        <f t="shared" si="261"/>
        <v>41881.200150462959</v>
      </c>
      <c r="L3346">
        <v>1406782093</v>
      </c>
      <c r="M3346" s="9">
        <f t="shared" si="262"/>
        <v>41851.200150462959</v>
      </c>
      <c r="N3346" s="13">
        <f t="shared" si="263"/>
        <v>30</v>
      </c>
      <c r="O3346" t="b">
        <v>0</v>
      </c>
      <c r="P3346">
        <v>40</v>
      </c>
      <c r="Q3346" s="8">
        <f t="shared" si="264"/>
        <v>114.13</v>
      </c>
      <c r="R3346" t="b">
        <v>1</v>
      </c>
      <c r="S3346" t="s">
        <v>8273</v>
      </c>
      <c r="T3346" t="s">
        <v>8274</v>
      </c>
    </row>
    <row r="3347" spans="1:20" ht="42.8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9">
        <f t="shared" si="261"/>
        <v>42112.025694444441</v>
      </c>
      <c r="L3347">
        <v>1424226768</v>
      </c>
      <c r="M3347" s="9">
        <f t="shared" si="262"/>
        <v>42053.106111111112</v>
      </c>
      <c r="N3347" s="13">
        <f t="shared" si="263"/>
        <v>59</v>
      </c>
      <c r="O3347" t="b">
        <v>0</v>
      </c>
      <c r="P3347">
        <v>13</v>
      </c>
      <c r="Q3347" s="8">
        <f t="shared" si="264"/>
        <v>50</v>
      </c>
      <c r="R3347" t="b">
        <v>1</v>
      </c>
      <c r="S3347" t="s">
        <v>8273</v>
      </c>
      <c r="T3347" t="s">
        <v>8274</v>
      </c>
    </row>
    <row r="3348" spans="1:20" ht="42.8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9">
        <f t="shared" si="261"/>
        <v>42061.024421296301</v>
      </c>
      <c r="L3348">
        <v>1424306110</v>
      </c>
      <c r="M3348" s="9">
        <f t="shared" si="262"/>
        <v>42054.024421296301</v>
      </c>
      <c r="N3348" s="13">
        <f t="shared" si="263"/>
        <v>7</v>
      </c>
      <c r="O3348" t="b">
        <v>0</v>
      </c>
      <c r="P3348">
        <v>18</v>
      </c>
      <c r="Q3348" s="8">
        <f t="shared" si="264"/>
        <v>91.67</v>
      </c>
      <c r="R3348" t="b">
        <v>1</v>
      </c>
      <c r="S3348" t="s">
        <v>8273</v>
      </c>
      <c r="T3348" t="s">
        <v>8274</v>
      </c>
    </row>
    <row r="3349" spans="1:20" ht="57.1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9">
        <f t="shared" si="261"/>
        <v>42498.875</v>
      </c>
      <c r="L3349">
        <v>1461503654</v>
      </c>
      <c r="M3349" s="9">
        <f t="shared" si="262"/>
        <v>42484.551550925928</v>
      </c>
      <c r="N3349" s="13">
        <f t="shared" si="263"/>
        <v>14</v>
      </c>
      <c r="O3349" t="b">
        <v>0</v>
      </c>
      <c r="P3349">
        <v>22</v>
      </c>
      <c r="Q3349" s="8">
        <f t="shared" si="264"/>
        <v>108.59</v>
      </c>
      <c r="R3349" t="b">
        <v>1</v>
      </c>
      <c r="S3349" t="s">
        <v>8273</v>
      </c>
      <c r="T3349" t="s">
        <v>8274</v>
      </c>
    </row>
    <row r="3350" spans="1:20" ht="42.8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9">
        <f t="shared" si="261"/>
        <v>42490.165972222225</v>
      </c>
      <c r="L3350">
        <v>1459949080</v>
      </c>
      <c r="M3350" s="9">
        <f t="shared" si="262"/>
        <v>42466.558796296296</v>
      </c>
      <c r="N3350" s="13">
        <f t="shared" si="263"/>
        <v>24</v>
      </c>
      <c r="O3350" t="b">
        <v>0</v>
      </c>
      <c r="P3350">
        <v>79</v>
      </c>
      <c r="Q3350" s="8">
        <f t="shared" si="264"/>
        <v>69.819999999999993</v>
      </c>
      <c r="R3350" t="b">
        <v>1</v>
      </c>
      <c r="S3350" t="s">
        <v>8273</v>
      </c>
      <c r="T3350" t="s">
        <v>8274</v>
      </c>
    </row>
    <row r="3351" spans="1:20" ht="42.8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9">
        <f t="shared" si="261"/>
        <v>42534.708333333328</v>
      </c>
      <c r="L3351">
        <v>1463971172</v>
      </c>
      <c r="M3351" s="9">
        <f t="shared" si="262"/>
        <v>42513.110787037032</v>
      </c>
      <c r="N3351" s="13">
        <f t="shared" si="263"/>
        <v>22</v>
      </c>
      <c r="O3351" t="b">
        <v>0</v>
      </c>
      <c r="P3351">
        <v>14</v>
      </c>
      <c r="Q3351" s="8">
        <f t="shared" si="264"/>
        <v>109.57</v>
      </c>
      <c r="R3351" t="b">
        <v>1</v>
      </c>
      <c r="S3351" t="s">
        <v>8273</v>
      </c>
      <c r="T3351" t="s">
        <v>8274</v>
      </c>
    </row>
    <row r="3352" spans="1:20" ht="57.1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9">
        <f t="shared" si="261"/>
        <v>42337.958333333328</v>
      </c>
      <c r="L3352">
        <v>1445791811</v>
      </c>
      <c r="M3352" s="9">
        <f t="shared" si="262"/>
        <v>42302.701516203699</v>
      </c>
      <c r="N3352" s="13">
        <f t="shared" si="263"/>
        <v>35</v>
      </c>
      <c r="O3352" t="b">
        <v>0</v>
      </c>
      <c r="P3352">
        <v>51</v>
      </c>
      <c r="Q3352" s="8">
        <f t="shared" si="264"/>
        <v>71.67</v>
      </c>
      <c r="R3352" t="b">
        <v>1</v>
      </c>
      <c r="S3352" t="s">
        <v>8273</v>
      </c>
      <c r="T3352" t="s">
        <v>8274</v>
      </c>
    </row>
    <row r="3353" spans="1:20" ht="42.8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9">
        <f t="shared" si="261"/>
        <v>41843.458333333336</v>
      </c>
      <c r="L3353">
        <v>1402910965</v>
      </c>
      <c r="M3353" s="9">
        <f t="shared" si="262"/>
        <v>41806.395428240743</v>
      </c>
      <c r="N3353" s="13">
        <f t="shared" si="263"/>
        <v>37</v>
      </c>
      <c r="O3353" t="b">
        <v>0</v>
      </c>
      <c r="P3353">
        <v>54</v>
      </c>
      <c r="Q3353" s="8">
        <f t="shared" si="264"/>
        <v>93.61</v>
      </c>
      <c r="R3353" t="b">
        <v>1</v>
      </c>
      <c r="S3353" t="s">
        <v>8273</v>
      </c>
      <c r="T3353" t="s">
        <v>8274</v>
      </c>
    </row>
    <row r="3354" spans="1:20" ht="42.8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9">
        <f t="shared" si="261"/>
        <v>42552.958333333328</v>
      </c>
      <c r="L3354">
        <v>1462492178</v>
      </c>
      <c r="M3354" s="9">
        <f t="shared" si="262"/>
        <v>42495.992800925931</v>
      </c>
      <c r="N3354" s="13">
        <f t="shared" si="263"/>
        <v>57</v>
      </c>
      <c r="O3354" t="b">
        <v>0</v>
      </c>
      <c r="P3354">
        <v>70</v>
      </c>
      <c r="Q3354" s="8">
        <f t="shared" si="264"/>
        <v>76.8</v>
      </c>
      <c r="R3354" t="b">
        <v>1</v>
      </c>
      <c r="S3354" t="s">
        <v>8273</v>
      </c>
      <c r="T3354" t="s">
        <v>8274</v>
      </c>
    </row>
    <row r="3355" spans="1:20" ht="42.8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9">
        <f t="shared" si="261"/>
        <v>42492.958333333328</v>
      </c>
      <c r="L3355">
        <v>1461061350</v>
      </c>
      <c r="M3355" s="9">
        <f t="shared" si="262"/>
        <v>42479.432291666672</v>
      </c>
      <c r="N3355" s="13">
        <f t="shared" si="263"/>
        <v>14</v>
      </c>
      <c r="O3355" t="b">
        <v>0</v>
      </c>
      <c r="P3355">
        <v>44</v>
      </c>
      <c r="Q3355" s="8">
        <f t="shared" si="264"/>
        <v>35.799999999999997</v>
      </c>
      <c r="R3355" t="b">
        <v>1</v>
      </c>
      <c r="S3355" t="s">
        <v>8273</v>
      </c>
      <c r="T3355" t="s">
        <v>8274</v>
      </c>
    </row>
    <row r="3356" spans="1:20" ht="28.5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9">
        <f t="shared" si="261"/>
        <v>42306.167361111111</v>
      </c>
      <c r="L3356">
        <v>1443029206</v>
      </c>
      <c r="M3356" s="9">
        <f t="shared" si="262"/>
        <v>42270.7269212963</v>
      </c>
      <c r="N3356" s="13">
        <f t="shared" si="263"/>
        <v>35</v>
      </c>
      <c r="O3356" t="b">
        <v>0</v>
      </c>
      <c r="P3356">
        <v>55</v>
      </c>
      <c r="Q3356" s="8">
        <f t="shared" si="264"/>
        <v>55.6</v>
      </c>
      <c r="R3356" t="b">
        <v>1</v>
      </c>
      <c r="S3356" t="s">
        <v>8273</v>
      </c>
      <c r="T3356" t="s">
        <v>8274</v>
      </c>
    </row>
    <row r="3357" spans="1:20" ht="42.8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9">
        <f t="shared" si="261"/>
        <v>42500.470138888893</v>
      </c>
      <c r="L3357">
        <v>1461941527</v>
      </c>
      <c r="M3357" s="9">
        <f t="shared" si="262"/>
        <v>42489.619525462964</v>
      </c>
      <c r="N3357" s="13">
        <f t="shared" si="263"/>
        <v>11</v>
      </c>
      <c r="O3357" t="b">
        <v>0</v>
      </c>
      <c r="P3357">
        <v>15</v>
      </c>
      <c r="Q3357" s="8">
        <f t="shared" si="264"/>
        <v>147.33000000000001</v>
      </c>
      <c r="R3357" t="b">
        <v>1</v>
      </c>
      <c r="S3357" t="s">
        <v>8273</v>
      </c>
      <c r="T3357" t="s">
        <v>8274</v>
      </c>
    </row>
    <row r="3358" spans="1:20" ht="42.8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9">
        <f t="shared" si="261"/>
        <v>42566.815648148149</v>
      </c>
      <c r="L3358">
        <v>1466019272</v>
      </c>
      <c r="M3358" s="9">
        <f t="shared" si="262"/>
        <v>42536.815648148149</v>
      </c>
      <c r="N3358" s="13">
        <f t="shared" si="263"/>
        <v>30</v>
      </c>
      <c r="O3358" t="b">
        <v>0</v>
      </c>
      <c r="P3358">
        <v>27</v>
      </c>
      <c r="Q3358" s="8">
        <f t="shared" si="264"/>
        <v>56.33</v>
      </c>
      <c r="R3358" t="b">
        <v>1</v>
      </c>
      <c r="S3358" t="s">
        <v>8273</v>
      </c>
      <c r="T3358" t="s">
        <v>8274</v>
      </c>
    </row>
    <row r="3359" spans="1:20" ht="42.8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9">
        <f t="shared" si="261"/>
        <v>41852.417939814812</v>
      </c>
      <c r="L3359">
        <v>1404295310</v>
      </c>
      <c r="M3359" s="9">
        <f t="shared" si="262"/>
        <v>41822.417939814812</v>
      </c>
      <c r="N3359" s="13">
        <f t="shared" si="263"/>
        <v>30</v>
      </c>
      <c r="O3359" t="b">
        <v>0</v>
      </c>
      <c r="P3359">
        <v>21</v>
      </c>
      <c r="Q3359" s="8">
        <f t="shared" si="264"/>
        <v>96.19</v>
      </c>
      <c r="R3359" t="b">
        <v>1</v>
      </c>
      <c r="S3359" t="s">
        <v>8273</v>
      </c>
      <c r="T3359" t="s">
        <v>8274</v>
      </c>
    </row>
    <row r="3360" spans="1:20" ht="42.8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9">
        <f t="shared" si="261"/>
        <v>41962.352766203709</v>
      </c>
      <c r="L3360">
        <v>1413790079</v>
      </c>
      <c r="M3360" s="9">
        <f t="shared" si="262"/>
        <v>41932.311099537037</v>
      </c>
      <c r="N3360" s="13">
        <f t="shared" si="263"/>
        <v>30</v>
      </c>
      <c r="O3360" t="b">
        <v>0</v>
      </c>
      <c r="P3360">
        <v>162</v>
      </c>
      <c r="Q3360" s="8">
        <f t="shared" si="264"/>
        <v>63.57</v>
      </c>
      <c r="R3360" t="b">
        <v>1</v>
      </c>
      <c r="S3360" t="s">
        <v>8273</v>
      </c>
      <c r="T3360" t="s">
        <v>8274</v>
      </c>
    </row>
    <row r="3361" spans="1:20" ht="42.8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9">
        <f t="shared" si="261"/>
        <v>42791.057106481487</v>
      </c>
      <c r="L3361">
        <v>1484097734</v>
      </c>
      <c r="M3361" s="9">
        <f t="shared" si="262"/>
        <v>42746.057106481487</v>
      </c>
      <c r="N3361" s="13">
        <f t="shared" si="263"/>
        <v>45</v>
      </c>
      <c r="O3361" t="b">
        <v>0</v>
      </c>
      <c r="P3361">
        <v>23</v>
      </c>
      <c r="Q3361" s="8">
        <f t="shared" si="264"/>
        <v>184.78</v>
      </c>
      <c r="R3361" t="b">
        <v>1</v>
      </c>
      <c r="S3361" t="s">
        <v>8273</v>
      </c>
      <c r="T3361" t="s">
        <v>8274</v>
      </c>
    </row>
    <row r="3362" spans="1:20" ht="28.55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9">
        <f t="shared" si="261"/>
        <v>42718.665972222225</v>
      </c>
      <c r="L3362">
        <v>1479866343</v>
      </c>
      <c r="M3362" s="9">
        <f t="shared" si="262"/>
        <v>42697.082673611112</v>
      </c>
      <c r="N3362" s="13">
        <f t="shared" si="263"/>
        <v>22</v>
      </c>
      <c r="O3362" t="b">
        <v>0</v>
      </c>
      <c r="P3362">
        <v>72</v>
      </c>
      <c r="Q3362" s="8">
        <f t="shared" si="264"/>
        <v>126.72</v>
      </c>
      <c r="R3362" t="b">
        <v>1</v>
      </c>
      <c r="S3362" t="s">
        <v>8273</v>
      </c>
      <c r="T3362" t="s">
        <v>8274</v>
      </c>
    </row>
    <row r="3363" spans="1:20" ht="57.1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9">
        <f t="shared" si="261"/>
        <v>41883.665972222225</v>
      </c>
      <c r="L3363">
        <v>1408062990</v>
      </c>
      <c r="M3363" s="9">
        <f t="shared" si="262"/>
        <v>41866.025347222225</v>
      </c>
      <c r="N3363" s="13">
        <f t="shared" si="263"/>
        <v>18</v>
      </c>
      <c r="O3363" t="b">
        <v>0</v>
      </c>
      <c r="P3363">
        <v>68</v>
      </c>
      <c r="Q3363" s="8">
        <f t="shared" si="264"/>
        <v>83.43</v>
      </c>
      <c r="R3363" t="b">
        <v>1</v>
      </c>
      <c r="S3363" t="s">
        <v>8273</v>
      </c>
      <c r="T3363" t="s">
        <v>8274</v>
      </c>
    </row>
    <row r="3364" spans="1:20" ht="42.8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9">
        <f t="shared" si="261"/>
        <v>42070.204861111109</v>
      </c>
      <c r="L3364">
        <v>1424484717</v>
      </c>
      <c r="M3364" s="9">
        <f t="shared" si="262"/>
        <v>42056.091631944444</v>
      </c>
      <c r="N3364" s="13">
        <f t="shared" si="263"/>
        <v>14</v>
      </c>
      <c r="O3364" t="b">
        <v>0</v>
      </c>
      <c r="P3364">
        <v>20</v>
      </c>
      <c r="Q3364" s="8">
        <f t="shared" si="264"/>
        <v>54.5</v>
      </c>
      <c r="R3364" t="b">
        <v>1</v>
      </c>
      <c r="S3364" t="s">
        <v>8273</v>
      </c>
      <c r="T3364" t="s">
        <v>8274</v>
      </c>
    </row>
    <row r="3365" spans="1:20" ht="42.8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9">
        <f t="shared" si="261"/>
        <v>41870.666666666664</v>
      </c>
      <c r="L3365">
        <v>1406831445</v>
      </c>
      <c r="M3365" s="9">
        <f t="shared" si="262"/>
        <v>41851.771354166667</v>
      </c>
      <c r="N3365" s="13">
        <f t="shared" si="263"/>
        <v>19</v>
      </c>
      <c r="O3365" t="b">
        <v>0</v>
      </c>
      <c r="P3365">
        <v>26</v>
      </c>
      <c r="Q3365" s="8">
        <f t="shared" si="264"/>
        <v>302.31</v>
      </c>
      <c r="R3365" t="b">
        <v>1</v>
      </c>
      <c r="S3365" t="s">
        <v>8273</v>
      </c>
      <c r="T3365" t="s">
        <v>8274</v>
      </c>
    </row>
    <row r="3366" spans="1:20" ht="42.8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9">
        <f t="shared" si="261"/>
        <v>42444.875</v>
      </c>
      <c r="L3366">
        <v>1456183649</v>
      </c>
      <c r="M3366" s="9">
        <f t="shared" si="262"/>
        <v>42422.977418981478</v>
      </c>
      <c r="N3366" s="13">
        <f t="shared" si="263"/>
        <v>22</v>
      </c>
      <c r="O3366" t="b">
        <v>0</v>
      </c>
      <c r="P3366">
        <v>72</v>
      </c>
      <c r="Q3366" s="8">
        <f t="shared" si="264"/>
        <v>44.14</v>
      </c>
      <c r="R3366" t="b">
        <v>1</v>
      </c>
      <c r="S3366" t="s">
        <v>8273</v>
      </c>
      <c r="T3366" t="s">
        <v>8274</v>
      </c>
    </row>
    <row r="3367" spans="1:20" ht="42.8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9">
        <f t="shared" si="261"/>
        <v>42351.101759259262</v>
      </c>
      <c r="L3367">
        <v>1447381592</v>
      </c>
      <c r="M3367" s="9">
        <f t="shared" si="262"/>
        <v>42321.101759259262</v>
      </c>
      <c r="N3367" s="13">
        <f t="shared" si="263"/>
        <v>30</v>
      </c>
      <c r="O3367" t="b">
        <v>0</v>
      </c>
      <c r="P3367">
        <v>3</v>
      </c>
      <c r="Q3367" s="8">
        <f t="shared" si="264"/>
        <v>866.67</v>
      </c>
      <c r="R3367" t="b">
        <v>1</v>
      </c>
      <c r="S3367" t="s">
        <v>8273</v>
      </c>
      <c r="T3367" t="s">
        <v>8274</v>
      </c>
    </row>
    <row r="3368" spans="1:20" ht="42.8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9">
        <f t="shared" si="261"/>
        <v>42137.067557870367</v>
      </c>
      <c r="L3368">
        <v>1428889037</v>
      </c>
      <c r="M3368" s="9">
        <f t="shared" si="262"/>
        <v>42107.067557870367</v>
      </c>
      <c r="N3368" s="13">
        <f t="shared" si="263"/>
        <v>30</v>
      </c>
      <c r="O3368" t="b">
        <v>0</v>
      </c>
      <c r="P3368">
        <v>18</v>
      </c>
      <c r="Q3368" s="8">
        <f t="shared" si="264"/>
        <v>61.39</v>
      </c>
      <c r="R3368" t="b">
        <v>1</v>
      </c>
      <c r="S3368" t="s">
        <v>8273</v>
      </c>
      <c r="T3368" t="s">
        <v>8274</v>
      </c>
    </row>
    <row r="3369" spans="1:20" ht="42.8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9">
        <f t="shared" si="261"/>
        <v>42217.933958333335</v>
      </c>
      <c r="L3369">
        <v>1436307894</v>
      </c>
      <c r="M3369" s="9">
        <f t="shared" si="262"/>
        <v>42192.933958333335</v>
      </c>
      <c r="N3369" s="13">
        <f t="shared" si="263"/>
        <v>25</v>
      </c>
      <c r="O3369" t="b">
        <v>0</v>
      </c>
      <c r="P3369">
        <v>30</v>
      </c>
      <c r="Q3369" s="8">
        <f t="shared" si="264"/>
        <v>29.67</v>
      </c>
      <c r="R3369" t="b">
        <v>1</v>
      </c>
      <c r="S3369" t="s">
        <v>8273</v>
      </c>
      <c r="T3369" t="s">
        <v>8274</v>
      </c>
    </row>
    <row r="3370" spans="1:20" ht="42.8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9">
        <f t="shared" si="261"/>
        <v>42005.208333333328</v>
      </c>
      <c r="L3370">
        <v>1416977259</v>
      </c>
      <c r="M3370" s="9">
        <f t="shared" si="262"/>
        <v>41969.199756944443</v>
      </c>
      <c r="N3370" s="13">
        <f t="shared" si="263"/>
        <v>36</v>
      </c>
      <c r="O3370" t="b">
        <v>0</v>
      </c>
      <c r="P3370">
        <v>23</v>
      </c>
      <c r="Q3370" s="8">
        <f t="shared" si="264"/>
        <v>45.48</v>
      </c>
      <c r="R3370" t="b">
        <v>1</v>
      </c>
      <c r="S3370" t="s">
        <v>8273</v>
      </c>
      <c r="T3370" t="s">
        <v>8274</v>
      </c>
    </row>
    <row r="3371" spans="1:20" ht="42.8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9">
        <f t="shared" si="261"/>
        <v>42750.041435185187</v>
      </c>
      <c r="L3371">
        <v>1479257980</v>
      </c>
      <c r="M3371" s="9">
        <f t="shared" si="262"/>
        <v>42690.041435185187</v>
      </c>
      <c r="N3371" s="13">
        <f t="shared" si="263"/>
        <v>60</v>
      </c>
      <c r="O3371" t="b">
        <v>0</v>
      </c>
      <c r="P3371">
        <v>54</v>
      </c>
      <c r="Q3371" s="8">
        <f t="shared" si="264"/>
        <v>96.2</v>
      </c>
      <c r="R3371" t="b">
        <v>1</v>
      </c>
      <c r="S3371" t="s">
        <v>8273</v>
      </c>
      <c r="T3371" t="s">
        <v>8274</v>
      </c>
    </row>
    <row r="3372" spans="1:20" ht="28.55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9">
        <f t="shared" si="261"/>
        <v>42721.333333333328</v>
      </c>
      <c r="L3372">
        <v>1479283285</v>
      </c>
      <c r="M3372" s="9">
        <f t="shared" si="262"/>
        <v>42690.334317129629</v>
      </c>
      <c r="N3372" s="13">
        <f t="shared" si="263"/>
        <v>31</v>
      </c>
      <c r="O3372" t="b">
        <v>0</v>
      </c>
      <c r="P3372">
        <v>26</v>
      </c>
      <c r="Q3372" s="8">
        <f t="shared" si="264"/>
        <v>67.92</v>
      </c>
      <c r="R3372" t="b">
        <v>1</v>
      </c>
      <c r="S3372" t="s">
        <v>8273</v>
      </c>
      <c r="T3372" t="s">
        <v>8274</v>
      </c>
    </row>
    <row r="3373" spans="1:20" ht="28.5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9">
        <f t="shared" si="261"/>
        <v>42340.874594907407</v>
      </c>
      <c r="L3373">
        <v>1446670765</v>
      </c>
      <c r="M3373" s="9">
        <f t="shared" si="262"/>
        <v>42312.874594907407</v>
      </c>
      <c r="N3373" s="13">
        <f t="shared" si="263"/>
        <v>28</v>
      </c>
      <c r="O3373" t="b">
        <v>0</v>
      </c>
      <c r="P3373">
        <v>9</v>
      </c>
      <c r="Q3373" s="8">
        <f t="shared" si="264"/>
        <v>30.78</v>
      </c>
      <c r="R3373" t="b">
        <v>1</v>
      </c>
      <c r="S3373" t="s">
        <v>8273</v>
      </c>
      <c r="T3373" t="s">
        <v>8274</v>
      </c>
    </row>
    <row r="3374" spans="1:20" ht="42.8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9">
        <f t="shared" si="261"/>
        <v>41876.207638888889</v>
      </c>
      <c r="L3374">
        <v>1407157756</v>
      </c>
      <c r="M3374" s="9">
        <f t="shared" si="262"/>
        <v>41855.548101851848</v>
      </c>
      <c r="N3374" s="13">
        <f t="shared" si="263"/>
        <v>21</v>
      </c>
      <c r="O3374" t="b">
        <v>0</v>
      </c>
      <c r="P3374">
        <v>27</v>
      </c>
      <c r="Q3374" s="8">
        <f t="shared" si="264"/>
        <v>38.33</v>
      </c>
      <c r="R3374" t="b">
        <v>1</v>
      </c>
      <c r="S3374" t="s">
        <v>8273</v>
      </c>
      <c r="T3374" t="s">
        <v>8274</v>
      </c>
    </row>
    <row r="3375" spans="1:20" ht="42.8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9">
        <f t="shared" si="261"/>
        <v>42203.666666666672</v>
      </c>
      <c r="L3375">
        <v>1435177840</v>
      </c>
      <c r="M3375" s="9">
        <f t="shared" si="262"/>
        <v>42179.854629629626</v>
      </c>
      <c r="N3375" s="13">
        <f t="shared" si="263"/>
        <v>24</v>
      </c>
      <c r="O3375" t="b">
        <v>0</v>
      </c>
      <c r="P3375">
        <v>30</v>
      </c>
      <c r="Q3375" s="8">
        <f t="shared" si="264"/>
        <v>66.83</v>
      </c>
      <c r="R3375" t="b">
        <v>1</v>
      </c>
      <c r="S3375" t="s">
        <v>8273</v>
      </c>
      <c r="T3375" t="s">
        <v>8274</v>
      </c>
    </row>
    <row r="3376" spans="1:20" ht="42.8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9">
        <f t="shared" si="261"/>
        <v>42305.731666666667</v>
      </c>
      <c r="L3376">
        <v>1443461616</v>
      </c>
      <c r="M3376" s="9">
        <f t="shared" si="262"/>
        <v>42275.731666666667</v>
      </c>
      <c r="N3376" s="13">
        <f t="shared" si="263"/>
        <v>30</v>
      </c>
      <c r="O3376" t="b">
        <v>0</v>
      </c>
      <c r="P3376">
        <v>52</v>
      </c>
      <c r="Q3376" s="8">
        <f t="shared" si="264"/>
        <v>71.73</v>
      </c>
      <c r="R3376" t="b">
        <v>1</v>
      </c>
      <c r="S3376" t="s">
        <v>8273</v>
      </c>
      <c r="T3376" t="s">
        <v>8274</v>
      </c>
    </row>
    <row r="3377" spans="1:20" ht="42.8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9">
        <f t="shared" si="261"/>
        <v>41777.610798611109</v>
      </c>
      <c r="L3377">
        <v>1399387173</v>
      </c>
      <c r="M3377" s="9">
        <f t="shared" si="262"/>
        <v>41765.610798611109</v>
      </c>
      <c r="N3377" s="13">
        <f t="shared" si="263"/>
        <v>12</v>
      </c>
      <c r="O3377" t="b">
        <v>0</v>
      </c>
      <c r="P3377">
        <v>17</v>
      </c>
      <c r="Q3377" s="8">
        <f t="shared" si="264"/>
        <v>176.47</v>
      </c>
      <c r="R3377" t="b">
        <v>1</v>
      </c>
      <c r="S3377" t="s">
        <v>8273</v>
      </c>
      <c r="T3377" t="s">
        <v>8274</v>
      </c>
    </row>
    <row r="3378" spans="1:20" ht="42.8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9">
        <f t="shared" si="261"/>
        <v>42119.659652777773</v>
      </c>
      <c r="L3378">
        <v>1424796594</v>
      </c>
      <c r="M3378" s="9">
        <f t="shared" si="262"/>
        <v>42059.701319444444</v>
      </c>
      <c r="N3378" s="13">
        <f t="shared" si="263"/>
        <v>60</v>
      </c>
      <c r="O3378" t="b">
        <v>0</v>
      </c>
      <c r="P3378">
        <v>19</v>
      </c>
      <c r="Q3378" s="8">
        <f t="shared" si="264"/>
        <v>421.11</v>
      </c>
      <c r="R3378" t="b">
        <v>1</v>
      </c>
      <c r="S3378" t="s">
        <v>8273</v>
      </c>
      <c r="T3378" t="s">
        <v>8274</v>
      </c>
    </row>
    <row r="3379" spans="1:20" ht="42.8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9">
        <f t="shared" si="261"/>
        <v>42083.705555555556</v>
      </c>
      <c r="L3379">
        <v>1424280899</v>
      </c>
      <c r="M3379" s="9">
        <f t="shared" si="262"/>
        <v>42053.732627314821</v>
      </c>
      <c r="N3379" s="13">
        <f t="shared" si="263"/>
        <v>30</v>
      </c>
      <c r="O3379" t="b">
        <v>0</v>
      </c>
      <c r="P3379">
        <v>77</v>
      </c>
      <c r="Q3379" s="8">
        <f t="shared" si="264"/>
        <v>104.99</v>
      </c>
      <c r="R3379" t="b">
        <v>1</v>
      </c>
      <c r="S3379" t="s">
        <v>8273</v>
      </c>
      <c r="T3379" t="s">
        <v>8274</v>
      </c>
    </row>
    <row r="3380" spans="1:20" ht="42.8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9">
        <f t="shared" si="261"/>
        <v>41882.547222222223</v>
      </c>
      <c r="L3380">
        <v>1407400306</v>
      </c>
      <c r="M3380" s="9">
        <f t="shared" si="262"/>
        <v>41858.355393518519</v>
      </c>
      <c r="N3380" s="13">
        <f t="shared" si="263"/>
        <v>24</v>
      </c>
      <c r="O3380" t="b">
        <v>0</v>
      </c>
      <c r="P3380">
        <v>21</v>
      </c>
      <c r="Q3380" s="8">
        <f t="shared" si="264"/>
        <v>28.19</v>
      </c>
      <c r="R3380" t="b">
        <v>1</v>
      </c>
      <c r="S3380" t="s">
        <v>8273</v>
      </c>
      <c r="T3380" t="s">
        <v>8274</v>
      </c>
    </row>
    <row r="3381" spans="1:20" ht="57.1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9">
        <f t="shared" si="261"/>
        <v>42242.958333333328</v>
      </c>
      <c r="L3381">
        <v>1439122800</v>
      </c>
      <c r="M3381" s="9">
        <f t="shared" si="262"/>
        <v>42225.513888888891</v>
      </c>
      <c r="N3381" s="13">
        <f t="shared" si="263"/>
        <v>17</v>
      </c>
      <c r="O3381" t="b">
        <v>0</v>
      </c>
      <c r="P3381">
        <v>38</v>
      </c>
      <c r="Q3381" s="8">
        <f t="shared" si="264"/>
        <v>54.55</v>
      </c>
      <c r="R3381" t="b">
        <v>1</v>
      </c>
      <c r="S3381" t="s">
        <v>8273</v>
      </c>
      <c r="T3381" t="s">
        <v>8274</v>
      </c>
    </row>
    <row r="3382" spans="1:20" ht="57.1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9">
        <f t="shared" si="261"/>
        <v>41972.995115740734</v>
      </c>
      <c r="L3382">
        <v>1414277578</v>
      </c>
      <c r="M3382" s="9">
        <f t="shared" si="262"/>
        <v>41937.95344907407</v>
      </c>
      <c r="N3382" s="13">
        <f t="shared" si="263"/>
        <v>35</v>
      </c>
      <c r="O3382" t="b">
        <v>0</v>
      </c>
      <c r="P3382">
        <v>28</v>
      </c>
      <c r="Q3382" s="8">
        <f t="shared" si="264"/>
        <v>111.89</v>
      </c>
      <c r="R3382" t="b">
        <v>1</v>
      </c>
      <c r="S3382" t="s">
        <v>8273</v>
      </c>
      <c r="T3382" t="s">
        <v>8274</v>
      </c>
    </row>
    <row r="3383" spans="1:20" ht="42.8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9">
        <f t="shared" si="261"/>
        <v>42074.143321759257</v>
      </c>
      <c r="L3383">
        <v>1423455983</v>
      </c>
      <c r="M3383" s="9">
        <f t="shared" si="262"/>
        <v>42044.184988425928</v>
      </c>
      <c r="N3383" s="13">
        <f t="shared" si="263"/>
        <v>30</v>
      </c>
      <c r="O3383" t="b">
        <v>0</v>
      </c>
      <c r="P3383">
        <v>48</v>
      </c>
      <c r="Q3383" s="8">
        <f t="shared" si="264"/>
        <v>85.21</v>
      </c>
      <c r="R3383" t="b">
        <v>1</v>
      </c>
      <c r="S3383" t="s">
        <v>8273</v>
      </c>
      <c r="T3383" t="s">
        <v>8274</v>
      </c>
    </row>
    <row r="3384" spans="1:20" ht="42.8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9">
        <f t="shared" si="261"/>
        <v>42583.957638888889</v>
      </c>
      <c r="L3384">
        <v>1467973256</v>
      </c>
      <c r="M3384" s="9">
        <f t="shared" si="262"/>
        <v>42559.431203703702</v>
      </c>
      <c r="N3384" s="13">
        <f t="shared" si="263"/>
        <v>25</v>
      </c>
      <c r="O3384" t="b">
        <v>0</v>
      </c>
      <c r="P3384">
        <v>46</v>
      </c>
      <c r="Q3384" s="8">
        <f t="shared" si="264"/>
        <v>76.650000000000006</v>
      </c>
      <c r="R3384" t="b">
        <v>1</v>
      </c>
      <c r="S3384" t="s">
        <v>8273</v>
      </c>
      <c r="T3384" t="s">
        <v>8274</v>
      </c>
    </row>
    <row r="3385" spans="1:20" ht="42.8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9">
        <f t="shared" si="261"/>
        <v>42544.782638888893</v>
      </c>
      <c r="L3385">
        <v>1464979620</v>
      </c>
      <c r="M3385" s="9">
        <f t="shared" si="262"/>
        <v>42524.782638888893</v>
      </c>
      <c r="N3385" s="13">
        <f t="shared" si="263"/>
        <v>20</v>
      </c>
      <c r="O3385" t="b">
        <v>0</v>
      </c>
      <c r="P3385">
        <v>30</v>
      </c>
      <c r="Q3385" s="8">
        <f t="shared" si="264"/>
        <v>65.17</v>
      </c>
      <c r="R3385" t="b">
        <v>1</v>
      </c>
      <c r="S3385" t="s">
        <v>8273</v>
      </c>
      <c r="T3385" t="s">
        <v>8274</v>
      </c>
    </row>
    <row r="3386" spans="1:20" ht="42.8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9">
        <f t="shared" si="261"/>
        <v>42329.125</v>
      </c>
      <c r="L3386">
        <v>1444874768</v>
      </c>
      <c r="M3386" s="9">
        <f t="shared" si="262"/>
        <v>42292.087592592594</v>
      </c>
      <c r="N3386" s="13">
        <f t="shared" si="263"/>
        <v>37</v>
      </c>
      <c r="O3386" t="b">
        <v>0</v>
      </c>
      <c r="P3386">
        <v>64</v>
      </c>
      <c r="Q3386" s="8">
        <f t="shared" si="264"/>
        <v>93.76</v>
      </c>
      <c r="R3386" t="b">
        <v>1</v>
      </c>
      <c r="S3386" t="s">
        <v>8273</v>
      </c>
      <c r="T3386" t="s">
        <v>8274</v>
      </c>
    </row>
    <row r="3387" spans="1:20" ht="57.1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9">
        <f t="shared" si="261"/>
        <v>41983.8675</v>
      </c>
      <c r="L3387">
        <v>1415652552</v>
      </c>
      <c r="M3387" s="9">
        <f t="shared" si="262"/>
        <v>41953.8675</v>
      </c>
      <c r="N3387" s="13">
        <f t="shared" si="263"/>
        <v>30</v>
      </c>
      <c r="O3387" t="b">
        <v>0</v>
      </c>
      <c r="P3387">
        <v>15</v>
      </c>
      <c r="Q3387" s="8">
        <f t="shared" si="264"/>
        <v>133.33000000000001</v>
      </c>
      <c r="R3387" t="b">
        <v>1</v>
      </c>
      <c r="S3387" t="s">
        <v>8273</v>
      </c>
      <c r="T3387" t="s">
        <v>8274</v>
      </c>
    </row>
    <row r="3388" spans="1:20" ht="42.8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9">
        <f t="shared" si="261"/>
        <v>41976.644745370373</v>
      </c>
      <c r="L3388">
        <v>1415028506</v>
      </c>
      <c r="M3388" s="9">
        <f t="shared" si="262"/>
        <v>41946.644745370373</v>
      </c>
      <c r="N3388" s="13">
        <f t="shared" si="263"/>
        <v>30</v>
      </c>
      <c r="O3388" t="b">
        <v>0</v>
      </c>
      <c r="P3388">
        <v>41</v>
      </c>
      <c r="Q3388" s="8">
        <f t="shared" si="264"/>
        <v>51.22</v>
      </c>
      <c r="R3388" t="b">
        <v>1</v>
      </c>
      <c r="S3388" t="s">
        <v>8273</v>
      </c>
      <c r="T3388" t="s">
        <v>8274</v>
      </c>
    </row>
    <row r="3389" spans="1:20" ht="57.1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9">
        <f t="shared" si="261"/>
        <v>41987.762592592597</v>
      </c>
      <c r="L3389">
        <v>1415125088</v>
      </c>
      <c r="M3389" s="9">
        <f t="shared" si="262"/>
        <v>41947.762592592589</v>
      </c>
      <c r="N3389" s="13">
        <f t="shared" si="263"/>
        <v>40</v>
      </c>
      <c r="O3389" t="b">
        <v>0</v>
      </c>
      <c r="P3389">
        <v>35</v>
      </c>
      <c r="Q3389" s="8">
        <f t="shared" si="264"/>
        <v>100.17</v>
      </c>
      <c r="R3389" t="b">
        <v>1</v>
      </c>
      <c r="S3389" t="s">
        <v>8273</v>
      </c>
      <c r="T3389" t="s">
        <v>8274</v>
      </c>
    </row>
    <row r="3390" spans="1:20" ht="57.1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9">
        <f t="shared" si="261"/>
        <v>42173.461122685185</v>
      </c>
      <c r="L3390">
        <v>1432033441</v>
      </c>
      <c r="M3390" s="9">
        <f t="shared" si="262"/>
        <v>42143.461122685185</v>
      </c>
      <c r="N3390" s="13">
        <f t="shared" si="263"/>
        <v>30</v>
      </c>
      <c r="O3390" t="b">
        <v>0</v>
      </c>
      <c r="P3390">
        <v>45</v>
      </c>
      <c r="Q3390" s="8">
        <f t="shared" si="264"/>
        <v>34.6</v>
      </c>
      <c r="R3390" t="b">
        <v>1</v>
      </c>
      <c r="S3390" t="s">
        <v>8273</v>
      </c>
      <c r="T3390" t="s">
        <v>8274</v>
      </c>
    </row>
    <row r="3391" spans="1:20" ht="42.8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9">
        <f t="shared" si="261"/>
        <v>42524.563449074078</v>
      </c>
      <c r="L3391">
        <v>1462368682</v>
      </c>
      <c r="M3391" s="9">
        <f t="shared" si="262"/>
        <v>42494.563449074078</v>
      </c>
      <c r="N3391" s="13">
        <f t="shared" si="263"/>
        <v>30</v>
      </c>
      <c r="O3391" t="b">
        <v>0</v>
      </c>
      <c r="P3391">
        <v>62</v>
      </c>
      <c r="Q3391" s="8">
        <f t="shared" si="264"/>
        <v>184.68</v>
      </c>
      <c r="R3391" t="b">
        <v>1</v>
      </c>
      <c r="S3391" t="s">
        <v>8273</v>
      </c>
      <c r="T3391" t="s">
        <v>8274</v>
      </c>
    </row>
    <row r="3392" spans="1:20" ht="57.1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9">
        <f t="shared" si="261"/>
        <v>41830.774826388886</v>
      </c>
      <c r="L3392">
        <v>1403721345</v>
      </c>
      <c r="M3392" s="9">
        <f t="shared" si="262"/>
        <v>41815.774826388886</v>
      </c>
      <c r="N3392" s="13">
        <f t="shared" si="263"/>
        <v>15</v>
      </c>
      <c r="O3392" t="b">
        <v>0</v>
      </c>
      <c r="P3392">
        <v>22</v>
      </c>
      <c r="Q3392" s="8">
        <f t="shared" si="264"/>
        <v>69.819999999999993</v>
      </c>
      <c r="R3392" t="b">
        <v>1</v>
      </c>
      <c r="S3392" t="s">
        <v>8273</v>
      </c>
      <c r="T3392" t="s">
        <v>8274</v>
      </c>
    </row>
    <row r="3393" spans="1:20" ht="42.8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9">
        <f t="shared" si="261"/>
        <v>41859.936111111114</v>
      </c>
      <c r="L3393">
        <v>1404997548</v>
      </c>
      <c r="M3393" s="9">
        <f t="shared" si="262"/>
        <v>41830.545694444445</v>
      </c>
      <c r="N3393" s="13">
        <f t="shared" si="263"/>
        <v>29</v>
      </c>
      <c r="O3393" t="b">
        <v>0</v>
      </c>
      <c r="P3393">
        <v>18</v>
      </c>
      <c r="Q3393" s="8">
        <f t="shared" si="264"/>
        <v>61.94</v>
      </c>
      <c r="R3393" t="b">
        <v>1</v>
      </c>
      <c r="S3393" t="s">
        <v>8273</v>
      </c>
      <c r="T3393" t="s">
        <v>8274</v>
      </c>
    </row>
    <row r="3394" spans="1:20" ht="57.1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>
        <f t="shared" ref="F3394:F3457" si="265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9">
        <f t="shared" si="261"/>
        <v>42496.845543981486</v>
      </c>
      <c r="L3394">
        <v>1458245855</v>
      </c>
      <c r="M3394" s="9">
        <f t="shared" si="262"/>
        <v>42446.845543981486</v>
      </c>
      <c r="N3394" s="13">
        <f t="shared" si="263"/>
        <v>50</v>
      </c>
      <c r="O3394" t="b">
        <v>0</v>
      </c>
      <c r="P3394">
        <v>12</v>
      </c>
      <c r="Q3394" s="8">
        <f t="shared" si="264"/>
        <v>41.67</v>
      </c>
      <c r="R3394" t="b">
        <v>1</v>
      </c>
      <c r="S3394" t="s">
        <v>8273</v>
      </c>
      <c r="T3394" t="s">
        <v>8274</v>
      </c>
    </row>
    <row r="3395" spans="1:20" ht="42.8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>
        <f t="shared" si="265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9">
        <f t="shared" ref="K3395:K3458" si="266">(((J3395/60)/60)/24)+DATE(1970,1,1)</f>
        <v>41949.031944444447</v>
      </c>
      <c r="L3395">
        <v>1413065230</v>
      </c>
      <c r="M3395" s="9">
        <f t="shared" ref="M3395:M3458" si="267">(((L3395/60)/60)/24)+DATE(1970,1,1)</f>
        <v>41923.921643518523</v>
      </c>
      <c r="N3395" s="13">
        <f t="shared" ref="N3395:N3458" si="268">ROUND(K3395-M3395,0)</f>
        <v>25</v>
      </c>
      <c r="O3395" t="b">
        <v>0</v>
      </c>
      <c r="P3395">
        <v>44</v>
      </c>
      <c r="Q3395" s="8">
        <f t="shared" ref="Q3395:Q3458" si="269">IFERROR(ROUND(E3395/P3395,2),0)</f>
        <v>36.07</v>
      </c>
      <c r="R3395" t="b">
        <v>1</v>
      </c>
      <c r="S3395" t="s">
        <v>8273</v>
      </c>
      <c r="T3395" t="s">
        <v>8274</v>
      </c>
    </row>
    <row r="3396" spans="1:20" ht="42.8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9">
        <f t="shared" si="266"/>
        <v>41847.59542824074</v>
      </c>
      <c r="L3396">
        <v>1403878645</v>
      </c>
      <c r="M3396" s="9">
        <f t="shared" si="267"/>
        <v>41817.59542824074</v>
      </c>
      <c r="N3396" s="13">
        <f t="shared" si="268"/>
        <v>30</v>
      </c>
      <c r="O3396" t="b">
        <v>0</v>
      </c>
      <c r="P3396">
        <v>27</v>
      </c>
      <c r="Q3396" s="8">
        <f t="shared" si="269"/>
        <v>29</v>
      </c>
      <c r="R3396" t="b">
        <v>1</v>
      </c>
      <c r="S3396" t="s">
        <v>8273</v>
      </c>
      <c r="T3396" t="s">
        <v>8274</v>
      </c>
    </row>
    <row r="3397" spans="1:20" ht="28.55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9">
        <f t="shared" si="266"/>
        <v>42154.756944444445</v>
      </c>
      <c r="L3397">
        <v>1431795944</v>
      </c>
      <c r="M3397" s="9">
        <f t="shared" si="267"/>
        <v>42140.712314814817</v>
      </c>
      <c r="N3397" s="13">
        <f t="shared" si="268"/>
        <v>14</v>
      </c>
      <c r="O3397" t="b">
        <v>0</v>
      </c>
      <c r="P3397">
        <v>38</v>
      </c>
      <c r="Q3397" s="8">
        <f t="shared" si="269"/>
        <v>24.21</v>
      </c>
      <c r="R3397" t="b">
        <v>1</v>
      </c>
      <c r="S3397" t="s">
        <v>8273</v>
      </c>
      <c r="T3397" t="s">
        <v>8274</v>
      </c>
    </row>
    <row r="3398" spans="1:20" ht="42.8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9">
        <f t="shared" si="266"/>
        <v>41791.165972222225</v>
      </c>
      <c r="L3398">
        <v>1399286589</v>
      </c>
      <c r="M3398" s="9">
        <f t="shared" si="267"/>
        <v>41764.44663194444</v>
      </c>
      <c r="N3398" s="13">
        <f t="shared" si="268"/>
        <v>27</v>
      </c>
      <c r="O3398" t="b">
        <v>0</v>
      </c>
      <c r="P3398">
        <v>28</v>
      </c>
      <c r="Q3398" s="8">
        <f t="shared" si="269"/>
        <v>55.89</v>
      </c>
      <c r="R3398" t="b">
        <v>1</v>
      </c>
      <c r="S3398" t="s">
        <v>8273</v>
      </c>
      <c r="T3398" t="s">
        <v>8274</v>
      </c>
    </row>
    <row r="3399" spans="1:20" ht="28.55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9">
        <f t="shared" si="266"/>
        <v>42418.916666666672</v>
      </c>
      <c r="L3399">
        <v>1452338929</v>
      </c>
      <c r="M3399" s="9">
        <f t="shared" si="267"/>
        <v>42378.478344907402</v>
      </c>
      <c r="N3399" s="13">
        <f t="shared" si="268"/>
        <v>40</v>
      </c>
      <c r="O3399" t="b">
        <v>0</v>
      </c>
      <c r="P3399">
        <v>24</v>
      </c>
      <c r="Q3399" s="8">
        <f t="shared" si="269"/>
        <v>11.67</v>
      </c>
      <c r="R3399" t="b">
        <v>1</v>
      </c>
      <c r="S3399" t="s">
        <v>8273</v>
      </c>
      <c r="T3399" t="s">
        <v>8274</v>
      </c>
    </row>
    <row r="3400" spans="1:20" ht="42.8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9">
        <f t="shared" si="266"/>
        <v>41964.708333333328</v>
      </c>
      <c r="L3400">
        <v>1414605776</v>
      </c>
      <c r="M3400" s="9">
        <f t="shared" si="267"/>
        <v>41941.75203703704</v>
      </c>
      <c r="N3400" s="13">
        <f t="shared" si="268"/>
        <v>23</v>
      </c>
      <c r="O3400" t="b">
        <v>0</v>
      </c>
      <c r="P3400">
        <v>65</v>
      </c>
      <c r="Q3400" s="8">
        <f t="shared" si="269"/>
        <v>68.349999999999994</v>
      </c>
      <c r="R3400" t="b">
        <v>1</v>
      </c>
      <c r="S3400" t="s">
        <v>8273</v>
      </c>
      <c r="T3400" t="s">
        <v>8274</v>
      </c>
    </row>
    <row r="3401" spans="1:20" ht="42.8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9">
        <f t="shared" si="266"/>
        <v>42056.920428240745</v>
      </c>
      <c r="L3401">
        <v>1421964325</v>
      </c>
      <c r="M3401" s="9">
        <f t="shared" si="267"/>
        <v>42026.920428240745</v>
      </c>
      <c r="N3401" s="13">
        <f t="shared" si="268"/>
        <v>30</v>
      </c>
      <c r="O3401" t="b">
        <v>0</v>
      </c>
      <c r="P3401">
        <v>46</v>
      </c>
      <c r="Q3401" s="8">
        <f t="shared" si="269"/>
        <v>27.07</v>
      </c>
      <c r="R3401" t="b">
        <v>1</v>
      </c>
      <c r="S3401" t="s">
        <v>8273</v>
      </c>
      <c r="T3401" t="s">
        <v>8274</v>
      </c>
    </row>
    <row r="3402" spans="1:20" ht="42.8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9">
        <f t="shared" si="266"/>
        <v>41879.953865740739</v>
      </c>
      <c r="L3402">
        <v>1405378414</v>
      </c>
      <c r="M3402" s="9">
        <f t="shared" si="267"/>
        <v>41834.953865740739</v>
      </c>
      <c r="N3402" s="13">
        <f t="shared" si="268"/>
        <v>45</v>
      </c>
      <c r="O3402" t="b">
        <v>0</v>
      </c>
      <c r="P3402">
        <v>85</v>
      </c>
      <c r="Q3402" s="8">
        <f t="shared" si="269"/>
        <v>118.13</v>
      </c>
      <c r="R3402" t="b">
        <v>1</v>
      </c>
      <c r="S3402" t="s">
        <v>8273</v>
      </c>
      <c r="T3402" t="s">
        <v>8274</v>
      </c>
    </row>
    <row r="3403" spans="1:20" ht="57.1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9">
        <f t="shared" si="266"/>
        <v>42223.723912037036</v>
      </c>
      <c r="L3403">
        <v>1436376146</v>
      </c>
      <c r="M3403" s="9">
        <f t="shared" si="267"/>
        <v>42193.723912037036</v>
      </c>
      <c r="N3403" s="13">
        <f t="shared" si="268"/>
        <v>30</v>
      </c>
      <c r="O3403" t="b">
        <v>0</v>
      </c>
      <c r="P3403">
        <v>66</v>
      </c>
      <c r="Q3403" s="8">
        <f t="shared" si="269"/>
        <v>44.76</v>
      </c>
      <c r="R3403" t="b">
        <v>1</v>
      </c>
      <c r="S3403" t="s">
        <v>8273</v>
      </c>
      <c r="T3403" t="s">
        <v>8274</v>
      </c>
    </row>
    <row r="3404" spans="1:20" ht="42.8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9">
        <f t="shared" si="266"/>
        <v>42320.104861111111</v>
      </c>
      <c r="L3404">
        <v>1444747843</v>
      </c>
      <c r="M3404" s="9">
        <f t="shared" si="267"/>
        <v>42290.61855324074</v>
      </c>
      <c r="N3404" s="13">
        <f t="shared" si="268"/>
        <v>29</v>
      </c>
      <c r="O3404" t="b">
        <v>0</v>
      </c>
      <c r="P3404">
        <v>165</v>
      </c>
      <c r="Q3404" s="8">
        <f t="shared" si="269"/>
        <v>99.79</v>
      </c>
      <c r="R3404" t="b">
        <v>1</v>
      </c>
      <c r="S3404" t="s">
        <v>8273</v>
      </c>
      <c r="T3404" t="s">
        <v>8274</v>
      </c>
    </row>
    <row r="3405" spans="1:20" ht="42.8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9">
        <f t="shared" si="266"/>
        <v>42180.462083333332</v>
      </c>
      <c r="L3405">
        <v>1432638324</v>
      </c>
      <c r="M3405" s="9">
        <f t="shared" si="267"/>
        <v>42150.462083333332</v>
      </c>
      <c r="N3405" s="13">
        <f t="shared" si="268"/>
        <v>30</v>
      </c>
      <c r="O3405" t="b">
        <v>0</v>
      </c>
      <c r="P3405">
        <v>17</v>
      </c>
      <c r="Q3405" s="8">
        <f t="shared" si="269"/>
        <v>117.65</v>
      </c>
      <c r="R3405" t="b">
        <v>1</v>
      </c>
      <c r="S3405" t="s">
        <v>8273</v>
      </c>
      <c r="T3405" t="s">
        <v>8274</v>
      </c>
    </row>
    <row r="3406" spans="1:20" ht="57.1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9">
        <f t="shared" si="266"/>
        <v>42172.503495370373</v>
      </c>
      <c r="L3406">
        <v>1432814702</v>
      </c>
      <c r="M3406" s="9">
        <f t="shared" si="267"/>
        <v>42152.503495370373</v>
      </c>
      <c r="N3406" s="13">
        <f t="shared" si="268"/>
        <v>20</v>
      </c>
      <c r="O3406" t="b">
        <v>0</v>
      </c>
      <c r="P3406">
        <v>3</v>
      </c>
      <c r="Q3406" s="8">
        <f t="shared" si="269"/>
        <v>203.33</v>
      </c>
      <c r="R3406" t="b">
        <v>1</v>
      </c>
      <c r="S3406" t="s">
        <v>8273</v>
      </c>
      <c r="T3406" t="s">
        <v>8274</v>
      </c>
    </row>
    <row r="3407" spans="1:20" ht="42.8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9">
        <f t="shared" si="266"/>
        <v>42430.999305555553</v>
      </c>
      <c r="L3407">
        <v>1455063886</v>
      </c>
      <c r="M3407" s="9">
        <f t="shared" si="267"/>
        <v>42410.017199074078</v>
      </c>
      <c r="N3407" s="13">
        <f t="shared" si="268"/>
        <v>21</v>
      </c>
      <c r="O3407" t="b">
        <v>0</v>
      </c>
      <c r="P3407">
        <v>17</v>
      </c>
      <c r="Q3407" s="8">
        <f t="shared" si="269"/>
        <v>28.32</v>
      </c>
      <c r="R3407" t="b">
        <v>1</v>
      </c>
      <c r="S3407" t="s">
        <v>8273</v>
      </c>
      <c r="T3407" t="s">
        <v>8274</v>
      </c>
    </row>
    <row r="3408" spans="1:20" ht="42.8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9">
        <f t="shared" si="266"/>
        <v>41836.492777777778</v>
      </c>
      <c r="L3408">
        <v>1401623376</v>
      </c>
      <c r="M3408" s="9">
        <f t="shared" si="267"/>
        <v>41791.492777777778</v>
      </c>
      <c r="N3408" s="13">
        <f t="shared" si="268"/>
        <v>45</v>
      </c>
      <c r="O3408" t="b">
        <v>0</v>
      </c>
      <c r="P3408">
        <v>91</v>
      </c>
      <c r="Q3408" s="8">
        <f t="shared" si="269"/>
        <v>110.23</v>
      </c>
      <c r="R3408" t="b">
        <v>1</v>
      </c>
      <c r="S3408" t="s">
        <v>8273</v>
      </c>
      <c r="T3408" t="s">
        <v>8274</v>
      </c>
    </row>
    <row r="3409" spans="1:20" ht="57.1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9">
        <f t="shared" si="266"/>
        <v>41826.422326388885</v>
      </c>
      <c r="L3409">
        <v>1402049289</v>
      </c>
      <c r="M3409" s="9">
        <f t="shared" si="267"/>
        <v>41796.422326388885</v>
      </c>
      <c r="N3409" s="13">
        <f t="shared" si="268"/>
        <v>30</v>
      </c>
      <c r="O3409" t="b">
        <v>0</v>
      </c>
      <c r="P3409">
        <v>67</v>
      </c>
      <c r="Q3409" s="8">
        <f t="shared" si="269"/>
        <v>31.97</v>
      </c>
      <c r="R3409" t="b">
        <v>1</v>
      </c>
      <c r="S3409" t="s">
        <v>8273</v>
      </c>
      <c r="T3409" t="s">
        <v>8274</v>
      </c>
    </row>
    <row r="3410" spans="1:20" ht="42.8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9">
        <f t="shared" si="266"/>
        <v>41838.991944444446</v>
      </c>
      <c r="L3410">
        <v>1403135304</v>
      </c>
      <c r="M3410" s="9">
        <f t="shared" si="267"/>
        <v>41808.991944444446</v>
      </c>
      <c r="N3410" s="13">
        <f t="shared" si="268"/>
        <v>30</v>
      </c>
      <c r="O3410" t="b">
        <v>0</v>
      </c>
      <c r="P3410">
        <v>18</v>
      </c>
      <c r="Q3410" s="8">
        <f t="shared" si="269"/>
        <v>58.61</v>
      </c>
      <c r="R3410" t="b">
        <v>1</v>
      </c>
      <c r="S3410" t="s">
        <v>8273</v>
      </c>
      <c r="T3410" t="s">
        <v>8274</v>
      </c>
    </row>
    <row r="3411" spans="1:20" ht="42.8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9">
        <f t="shared" si="266"/>
        <v>42582.873611111107</v>
      </c>
      <c r="L3411">
        <v>1466710358</v>
      </c>
      <c r="M3411" s="9">
        <f t="shared" si="267"/>
        <v>42544.814328703709</v>
      </c>
      <c r="N3411" s="13">
        <f t="shared" si="268"/>
        <v>38</v>
      </c>
      <c r="O3411" t="b">
        <v>0</v>
      </c>
      <c r="P3411">
        <v>21</v>
      </c>
      <c r="Q3411" s="8">
        <f t="shared" si="269"/>
        <v>29.43</v>
      </c>
      <c r="R3411" t="b">
        <v>1</v>
      </c>
      <c r="S3411" t="s">
        <v>8273</v>
      </c>
      <c r="T3411" t="s">
        <v>8274</v>
      </c>
    </row>
    <row r="3412" spans="1:20" ht="42.8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9">
        <f t="shared" si="266"/>
        <v>42527.291666666672</v>
      </c>
      <c r="L3412">
        <v>1462841990</v>
      </c>
      <c r="M3412" s="9">
        <f t="shared" si="267"/>
        <v>42500.041550925926</v>
      </c>
      <c r="N3412" s="13">
        <f t="shared" si="268"/>
        <v>27</v>
      </c>
      <c r="O3412" t="b">
        <v>0</v>
      </c>
      <c r="P3412">
        <v>40</v>
      </c>
      <c r="Q3412" s="8">
        <f t="shared" si="269"/>
        <v>81.38</v>
      </c>
      <c r="R3412" t="b">
        <v>1</v>
      </c>
      <c r="S3412" t="s">
        <v>8273</v>
      </c>
      <c r="T3412" t="s">
        <v>8274</v>
      </c>
    </row>
    <row r="3413" spans="1:20" ht="42.8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9">
        <f t="shared" si="266"/>
        <v>42285.022824074069</v>
      </c>
      <c r="L3413">
        <v>1442536372</v>
      </c>
      <c r="M3413" s="9">
        <f t="shared" si="267"/>
        <v>42265.022824074069</v>
      </c>
      <c r="N3413" s="13">
        <f t="shared" si="268"/>
        <v>20</v>
      </c>
      <c r="O3413" t="b">
        <v>0</v>
      </c>
      <c r="P3413">
        <v>78</v>
      </c>
      <c r="Q3413" s="8">
        <f t="shared" si="269"/>
        <v>199.17</v>
      </c>
      <c r="R3413" t="b">
        <v>1</v>
      </c>
      <c r="S3413" t="s">
        <v>8273</v>
      </c>
      <c r="T3413" t="s">
        <v>8274</v>
      </c>
    </row>
    <row r="3414" spans="1:20" ht="42.8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9">
        <f t="shared" si="266"/>
        <v>41909.959050925929</v>
      </c>
      <c r="L3414">
        <v>1409266862</v>
      </c>
      <c r="M3414" s="9">
        <f t="shared" si="267"/>
        <v>41879.959050925929</v>
      </c>
      <c r="N3414" s="13">
        <f t="shared" si="268"/>
        <v>30</v>
      </c>
      <c r="O3414" t="b">
        <v>0</v>
      </c>
      <c r="P3414">
        <v>26</v>
      </c>
      <c r="Q3414" s="8">
        <f t="shared" si="269"/>
        <v>115.38</v>
      </c>
      <c r="R3414" t="b">
        <v>1</v>
      </c>
      <c r="S3414" t="s">
        <v>8273</v>
      </c>
      <c r="T3414" t="s">
        <v>8274</v>
      </c>
    </row>
    <row r="3415" spans="1:20" ht="57.1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9">
        <f t="shared" si="266"/>
        <v>42063.207638888889</v>
      </c>
      <c r="L3415">
        <v>1424280938</v>
      </c>
      <c r="M3415" s="9">
        <f t="shared" si="267"/>
        <v>42053.733078703706</v>
      </c>
      <c r="N3415" s="13">
        <f t="shared" si="268"/>
        <v>9</v>
      </c>
      <c r="O3415" t="b">
        <v>0</v>
      </c>
      <c r="P3415">
        <v>14</v>
      </c>
      <c r="Q3415" s="8">
        <f t="shared" si="269"/>
        <v>46.43</v>
      </c>
      <c r="R3415" t="b">
        <v>1</v>
      </c>
      <c r="S3415" t="s">
        <v>8273</v>
      </c>
      <c r="T3415" t="s">
        <v>8274</v>
      </c>
    </row>
    <row r="3416" spans="1:20" ht="42.8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9">
        <f t="shared" si="266"/>
        <v>42705.332638888889</v>
      </c>
      <c r="L3416">
        <v>1478030325</v>
      </c>
      <c r="M3416" s="9">
        <f t="shared" si="267"/>
        <v>42675.832465277781</v>
      </c>
      <c r="N3416" s="13">
        <f t="shared" si="268"/>
        <v>30</v>
      </c>
      <c r="O3416" t="b">
        <v>0</v>
      </c>
      <c r="P3416">
        <v>44</v>
      </c>
      <c r="Q3416" s="8">
        <f t="shared" si="269"/>
        <v>70.569999999999993</v>
      </c>
      <c r="R3416" t="b">
        <v>1</v>
      </c>
      <c r="S3416" t="s">
        <v>8273</v>
      </c>
      <c r="T3416" t="s">
        <v>8274</v>
      </c>
    </row>
    <row r="3417" spans="1:20" ht="42.8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9">
        <f t="shared" si="266"/>
        <v>42477.979166666672</v>
      </c>
      <c r="L3417">
        <v>1459999656</v>
      </c>
      <c r="M3417" s="9">
        <f t="shared" si="267"/>
        <v>42467.144166666665</v>
      </c>
      <c r="N3417" s="13">
        <f t="shared" si="268"/>
        <v>11</v>
      </c>
      <c r="O3417" t="b">
        <v>0</v>
      </c>
      <c r="P3417">
        <v>9</v>
      </c>
      <c r="Q3417" s="8">
        <f t="shared" si="269"/>
        <v>22.22</v>
      </c>
      <c r="R3417" t="b">
        <v>1</v>
      </c>
      <c r="S3417" t="s">
        <v>8273</v>
      </c>
      <c r="T3417" t="s">
        <v>8274</v>
      </c>
    </row>
    <row r="3418" spans="1:20" ht="57.1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9">
        <f t="shared" si="266"/>
        <v>42117.770833333328</v>
      </c>
      <c r="L3418">
        <v>1427363645</v>
      </c>
      <c r="M3418" s="9">
        <f t="shared" si="267"/>
        <v>42089.412557870368</v>
      </c>
      <c r="N3418" s="13">
        <f t="shared" si="268"/>
        <v>28</v>
      </c>
      <c r="O3418" t="b">
        <v>0</v>
      </c>
      <c r="P3418">
        <v>30</v>
      </c>
      <c r="Q3418" s="8">
        <f t="shared" si="269"/>
        <v>159.47</v>
      </c>
      <c r="R3418" t="b">
        <v>1</v>
      </c>
      <c r="S3418" t="s">
        <v>8273</v>
      </c>
      <c r="T3418" t="s">
        <v>8274</v>
      </c>
    </row>
    <row r="3419" spans="1:20" ht="42.8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9">
        <f t="shared" si="266"/>
        <v>41938.029861111114</v>
      </c>
      <c r="L3419">
        <v>1410558948</v>
      </c>
      <c r="M3419" s="9">
        <f t="shared" si="267"/>
        <v>41894.91375</v>
      </c>
      <c r="N3419" s="13">
        <f t="shared" si="268"/>
        <v>43</v>
      </c>
      <c r="O3419" t="b">
        <v>0</v>
      </c>
      <c r="P3419">
        <v>45</v>
      </c>
      <c r="Q3419" s="8">
        <f t="shared" si="269"/>
        <v>37.78</v>
      </c>
      <c r="R3419" t="b">
        <v>1</v>
      </c>
      <c r="S3419" t="s">
        <v>8273</v>
      </c>
      <c r="T3419" t="s">
        <v>8274</v>
      </c>
    </row>
    <row r="3420" spans="1:20" ht="42.8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9">
        <f t="shared" si="266"/>
        <v>41782.83457175926</v>
      </c>
      <c r="L3420">
        <v>1398283307</v>
      </c>
      <c r="M3420" s="9">
        <f t="shared" si="267"/>
        <v>41752.83457175926</v>
      </c>
      <c r="N3420" s="13">
        <f t="shared" si="268"/>
        <v>30</v>
      </c>
      <c r="O3420" t="b">
        <v>0</v>
      </c>
      <c r="P3420">
        <v>56</v>
      </c>
      <c r="Q3420" s="8">
        <f t="shared" si="269"/>
        <v>72.05</v>
      </c>
      <c r="R3420" t="b">
        <v>1</v>
      </c>
      <c r="S3420" t="s">
        <v>8273</v>
      </c>
      <c r="T3420" t="s">
        <v>8274</v>
      </c>
    </row>
    <row r="3421" spans="1:20" ht="57.1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9">
        <f t="shared" si="266"/>
        <v>42466.895833333328</v>
      </c>
      <c r="L3421">
        <v>1458416585</v>
      </c>
      <c r="M3421" s="9">
        <f t="shared" si="267"/>
        <v>42448.821585648147</v>
      </c>
      <c r="N3421" s="13">
        <f t="shared" si="268"/>
        <v>18</v>
      </c>
      <c r="O3421" t="b">
        <v>0</v>
      </c>
      <c r="P3421">
        <v>46</v>
      </c>
      <c r="Q3421" s="8">
        <f t="shared" si="269"/>
        <v>63.7</v>
      </c>
      <c r="R3421" t="b">
        <v>1</v>
      </c>
      <c r="S3421" t="s">
        <v>8273</v>
      </c>
      <c r="T3421" t="s">
        <v>8274</v>
      </c>
    </row>
    <row r="3422" spans="1:20" ht="42.8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9">
        <f t="shared" si="266"/>
        <v>42414</v>
      </c>
      <c r="L3422">
        <v>1454638202</v>
      </c>
      <c r="M3422" s="9">
        <f t="shared" si="267"/>
        <v>42405.090300925927</v>
      </c>
      <c r="N3422" s="13">
        <f t="shared" si="268"/>
        <v>9</v>
      </c>
      <c r="O3422" t="b">
        <v>0</v>
      </c>
      <c r="P3422">
        <v>34</v>
      </c>
      <c r="Q3422" s="8">
        <f t="shared" si="269"/>
        <v>28.41</v>
      </c>
      <c r="R3422" t="b">
        <v>1</v>
      </c>
      <c r="S3422" t="s">
        <v>8273</v>
      </c>
      <c r="T3422" t="s">
        <v>8274</v>
      </c>
    </row>
    <row r="3423" spans="1:20" ht="42.8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9">
        <f t="shared" si="266"/>
        <v>42067.791238425925</v>
      </c>
      <c r="L3423">
        <v>1422903563</v>
      </c>
      <c r="M3423" s="9">
        <f t="shared" si="267"/>
        <v>42037.791238425925</v>
      </c>
      <c r="N3423" s="13">
        <f t="shared" si="268"/>
        <v>30</v>
      </c>
      <c r="O3423" t="b">
        <v>0</v>
      </c>
      <c r="P3423">
        <v>98</v>
      </c>
      <c r="Q3423" s="8">
        <f t="shared" si="269"/>
        <v>103.21</v>
      </c>
      <c r="R3423" t="b">
        <v>1</v>
      </c>
      <c r="S3423" t="s">
        <v>8273</v>
      </c>
      <c r="T3423" t="s">
        <v>8274</v>
      </c>
    </row>
    <row r="3424" spans="1:20" ht="42.8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9">
        <f t="shared" si="266"/>
        <v>42352</v>
      </c>
      <c r="L3424">
        <v>1447594176</v>
      </c>
      <c r="M3424" s="9">
        <f t="shared" si="267"/>
        <v>42323.562222222223</v>
      </c>
      <c r="N3424" s="13">
        <f t="shared" si="268"/>
        <v>28</v>
      </c>
      <c r="O3424" t="b">
        <v>0</v>
      </c>
      <c r="P3424">
        <v>46</v>
      </c>
      <c r="Q3424" s="8">
        <f t="shared" si="269"/>
        <v>71.150000000000006</v>
      </c>
      <c r="R3424" t="b">
        <v>1</v>
      </c>
      <c r="S3424" t="s">
        <v>8273</v>
      </c>
      <c r="T3424" t="s">
        <v>8274</v>
      </c>
    </row>
    <row r="3425" spans="1:20" ht="42.8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9">
        <f t="shared" si="266"/>
        <v>42118.911354166667</v>
      </c>
      <c r="L3425">
        <v>1427320341</v>
      </c>
      <c r="M3425" s="9">
        <f t="shared" si="267"/>
        <v>42088.911354166667</v>
      </c>
      <c r="N3425" s="13">
        <f t="shared" si="268"/>
        <v>30</v>
      </c>
      <c r="O3425" t="b">
        <v>0</v>
      </c>
      <c r="P3425">
        <v>10</v>
      </c>
      <c r="Q3425" s="8">
        <f t="shared" si="269"/>
        <v>35</v>
      </c>
      <c r="R3425" t="b">
        <v>1</v>
      </c>
      <c r="S3425" t="s">
        <v>8273</v>
      </c>
      <c r="T3425" t="s">
        <v>8274</v>
      </c>
    </row>
    <row r="3426" spans="1:20" ht="42.8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9">
        <f t="shared" si="266"/>
        <v>42040.290972222225</v>
      </c>
      <c r="L3426">
        <v>1421252084</v>
      </c>
      <c r="M3426" s="9">
        <f t="shared" si="267"/>
        <v>42018.676898148144</v>
      </c>
      <c r="N3426" s="13">
        <f t="shared" si="268"/>
        <v>22</v>
      </c>
      <c r="O3426" t="b">
        <v>0</v>
      </c>
      <c r="P3426">
        <v>76</v>
      </c>
      <c r="Q3426" s="8">
        <f t="shared" si="269"/>
        <v>81.78</v>
      </c>
      <c r="R3426" t="b">
        <v>1</v>
      </c>
      <c r="S3426" t="s">
        <v>8273</v>
      </c>
      <c r="T3426" t="s">
        <v>8274</v>
      </c>
    </row>
    <row r="3427" spans="1:20" ht="42.8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9">
        <f t="shared" si="266"/>
        <v>41916.617314814815</v>
      </c>
      <c r="L3427">
        <v>1409669336</v>
      </c>
      <c r="M3427" s="9">
        <f t="shared" si="267"/>
        <v>41884.617314814815</v>
      </c>
      <c r="N3427" s="13">
        <f t="shared" si="268"/>
        <v>32</v>
      </c>
      <c r="O3427" t="b">
        <v>0</v>
      </c>
      <c r="P3427">
        <v>104</v>
      </c>
      <c r="Q3427" s="8">
        <f t="shared" si="269"/>
        <v>297.02999999999997</v>
      </c>
      <c r="R3427" t="b">
        <v>1</v>
      </c>
      <c r="S3427" t="s">
        <v>8273</v>
      </c>
      <c r="T3427" t="s">
        <v>8274</v>
      </c>
    </row>
    <row r="3428" spans="1:20" ht="42.8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9">
        <f t="shared" si="266"/>
        <v>41903.083333333336</v>
      </c>
      <c r="L3428">
        <v>1409620903</v>
      </c>
      <c r="M3428" s="9">
        <f t="shared" si="267"/>
        <v>41884.056747685187</v>
      </c>
      <c r="N3428" s="13">
        <f t="shared" si="268"/>
        <v>19</v>
      </c>
      <c r="O3428" t="b">
        <v>0</v>
      </c>
      <c r="P3428">
        <v>87</v>
      </c>
      <c r="Q3428" s="8">
        <f t="shared" si="269"/>
        <v>46.61</v>
      </c>
      <c r="R3428" t="b">
        <v>1</v>
      </c>
      <c r="S3428" t="s">
        <v>8273</v>
      </c>
      <c r="T3428" t="s">
        <v>8274</v>
      </c>
    </row>
    <row r="3429" spans="1:20" ht="42.8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9">
        <f t="shared" si="266"/>
        <v>41822.645277777774</v>
      </c>
      <c r="L3429">
        <v>1401722952</v>
      </c>
      <c r="M3429" s="9">
        <f t="shared" si="267"/>
        <v>41792.645277777774</v>
      </c>
      <c r="N3429" s="13">
        <f t="shared" si="268"/>
        <v>30</v>
      </c>
      <c r="O3429" t="b">
        <v>0</v>
      </c>
      <c r="P3429">
        <v>29</v>
      </c>
      <c r="Q3429" s="8">
        <f t="shared" si="269"/>
        <v>51.72</v>
      </c>
      <c r="R3429" t="b">
        <v>1</v>
      </c>
      <c r="S3429" t="s">
        <v>8273</v>
      </c>
      <c r="T3429" t="s">
        <v>8274</v>
      </c>
    </row>
    <row r="3430" spans="1:20" ht="42.8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9">
        <f t="shared" si="266"/>
        <v>42063.708333333328</v>
      </c>
      <c r="L3430">
        <v>1422983847</v>
      </c>
      <c r="M3430" s="9">
        <f t="shared" si="267"/>
        <v>42038.720451388886</v>
      </c>
      <c r="N3430" s="13">
        <f t="shared" si="268"/>
        <v>25</v>
      </c>
      <c r="O3430" t="b">
        <v>0</v>
      </c>
      <c r="P3430">
        <v>51</v>
      </c>
      <c r="Q3430" s="8">
        <f t="shared" si="269"/>
        <v>40.29</v>
      </c>
      <c r="R3430" t="b">
        <v>1</v>
      </c>
      <c r="S3430" t="s">
        <v>8273</v>
      </c>
      <c r="T3430" t="s">
        <v>8274</v>
      </c>
    </row>
    <row r="3431" spans="1:20" ht="42.8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9">
        <f t="shared" si="266"/>
        <v>42676.021539351852</v>
      </c>
      <c r="L3431">
        <v>1476837061</v>
      </c>
      <c r="M3431" s="9">
        <f t="shared" si="267"/>
        <v>42662.021539351852</v>
      </c>
      <c r="N3431" s="13">
        <f t="shared" si="268"/>
        <v>14</v>
      </c>
      <c r="O3431" t="b">
        <v>0</v>
      </c>
      <c r="P3431">
        <v>12</v>
      </c>
      <c r="Q3431" s="8">
        <f t="shared" si="269"/>
        <v>16.25</v>
      </c>
      <c r="R3431" t="b">
        <v>1</v>
      </c>
      <c r="S3431" t="s">
        <v>8273</v>
      </c>
      <c r="T3431" t="s">
        <v>8274</v>
      </c>
    </row>
    <row r="3432" spans="1:20" ht="42.8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9">
        <f t="shared" si="266"/>
        <v>41850.945613425924</v>
      </c>
      <c r="L3432">
        <v>1404168101</v>
      </c>
      <c r="M3432" s="9">
        <f t="shared" si="267"/>
        <v>41820.945613425924</v>
      </c>
      <c r="N3432" s="13">
        <f t="shared" si="268"/>
        <v>30</v>
      </c>
      <c r="O3432" t="b">
        <v>0</v>
      </c>
      <c r="P3432">
        <v>72</v>
      </c>
      <c r="Q3432" s="8">
        <f t="shared" si="269"/>
        <v>30.15</v>
      </c>
      <c r="R3432" t="b">
        <v>1</v>
      </c>
      <c r="S3432" t="s">
        <v>8273</v>
      </c>
      <c r="T3432" t="s">
        <v>8274</v>
      </c>
    </row>
    <row r="3433" spans="1:20" ht="42.8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9">
        <f t="shared" si="266"/>
        <v>41869.730937500004</v>
      </c>
      <c r="L3433">
        <v>1405791153</v>
      </c>
      <c r="M3433" s="9">
        <f t="shared" si="267"/>
        <v>41839.730937500004</v>
      </c>
      <c r="N3433" s="13">
        <f t="shared" si="268"/>
        <v>30</v>
      </c>
      <c r="O3433" t="b">
        <v>0</v>
      </c>
      <c r="P3433">
        <v>21</v>
      </c>
      <c r="Q3433" s="8">
        <f t="shared" si="269"/>
        <v>95.24</v>
      </c>
      <c r="R3433" t="b">
        <v>1</v>
      </c>
      <c r="S3433" t="s">
        <v>8273</v>
      </c>
      <c r="T3433" t="s">
        <v>8274</v>
      </c>
    </row>
    <row r="3434" spans="1:20" ht="42.8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9">
        <f t="shared" si="266"/>
        <v>42405.916666666672</v>
      </c>
      <c r="L3434">
        <v>1452520614</v>
      </c>
      <c r="M3434" s="9">
        <f t="shared" si="267"/>
        <v>42380.581180555557</v>
      </c>
      <c r="N3434" s="13">
        <f t="shared" si="268"/>
        <v>25</v>
      </c>
      <c r="O3434" t="b">
        <v>0</v>
      </c>
      <c r="P3434">
        <v>42</v>
      </c>
      <c r="Q3434" s="8">
        <f t="shared" si="269"/>
        <v>52.21</v>
      </c>
      <c r="R3434" t="b">
        <v>1</v>
      </c>
      <c r="S3434" t="s">
        <v>8273</v>
      </c>
      <c r="T3434" t="s">
        <v>8274</v>
      </c>
    </row>
    <row r="3435" spans="1:20" ht="42.8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9">
        <f t="shared" si="266"/>
        <v>41807.125</v>
      </c>
      <c r="L3435">
        <v>1400290255</v>
      </c>
      <c r="M3435" s="9">
        <f t="shared" si="267"/>
        <v>41776.063136574077</v>
      </c>
      <c r="N3435" s="13">
        <f t="shared" si="268"/>
        <v>31</v>
      </c>
      <c r="O3435" t="b">
        <v>0</v>
      </c>
      <c r="P3435">
        <v>71</v>
      </c>
      <c r="Q3435" s="8">
        <f t="shared" si="269"/>
        <v>134.15</v>
      </c>
      <c r="R3435" t="b">
        <v>1</v>
      </c>
      <c r="S3435" t="s">
        <v>8273</v>
      </c>
      <c r="T3435" t="s">
        <v>8274</v>
      </c>
    </row>
    <row r="3436" spans="1:20" ht="57.1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9">
        <f t="shared" si="266"/>
        <v>41830.380428240744</v>
      </c>
      <c r="L3436">
        <v>1402391269</v>
      </c>
      <c r="M3436" s="9">
        <f t="shared" si="267"/>
        <v>41800.380428240744</v>
      </c>
      <c r="N3436" s="13">
        <f t="shared" si="268"/>
        <v>30</v>
      </c>
      <c r="O3436" t="b">
        <v>0</v>
      </c>
      <c r="P3436">
        <v>168</v>
      </c>
      <c r="Q3436" s="8">
        <f t="shared" si="269"/>
        <v>62.83</v>
      </c>
      <c r="R3436" t="b">
        <v>1</v>
      </c>
      <c r="S3436" t="s">
        <v>8273</v>
      </c>
      <c r="T3436" t="s">
        <v>8274</v>
      </c>
    </row>
    <row r="3437" spans="1:20" ht="42.8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9">
        <f t="shared" si="266"/>
        <v>42589.125</v>
      </c>
      <c r="L3437">
        <v>1469112493</v>
      </c>
      <c r="M3437" s="9">
        <f t="shared" si="267"/>
        <v>42572.61681712963</v>
      </c>
      <c r="N3437" s="13">
        <f t="shared" si="268"/>
        <v>17</v>
      </c>
      <c r="O3437" t="b">
        <v>0</v>
      </c>
      <c r="P3437">
        <v>19</v>
      </c>
      <c r="Q3437" s="8">
        <f t="shared" si="269"/>
        <v>58.95</v>
      </c>
      <c r="R3437" t="b">
        <v>1</v>
      </c>
      <c r="S3437" t="s">
        <v>8273</v>
      </c>
      <c r="T3437" t="s">
        <v>8274</v>
      </c>
    </row>
    <row r="3438" spans="1:20" ht="42.8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9">
        <f t="shared" si="266"/>
        <v>41872.686111111114</v>
      </c>
      <c r="L3438">
        <v>1406811593</v>
      </c>
      <c r="M3438" s="9">
        <f t="shared" si="267"/>
        <v>41851.541585648149</v>
      </c>
      <c r="N3438" s="13">
        <f t="shared" si="268"/>
        <v>21</v>
      </c>
      <c r="O3438" t="b">
        <v>0</v>
      </c>
      <c r="P3438">
        <v>37</v>
      </c>
      <c r="Q3438" s="8">
        <f t="shared" si="269"/>
        <v>143.11000000000001</v>
      </c>
      <c r="R3438" t="b">
        <v>1</v>
      </c>
      <c r="S3438" t="s">
        <v>8273</v>
      </c>
      <c r="T3438" t="s">
        <v>8274</v>
      </c>
    </row>
    <row r="3439" spans="1:20" ht="57.1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9">
        <f t="shared" si="266"/>
        <v>42235.710879629631</v>
      </c>
      <c r="L3439">
        <v>1437411820</v>
      </c>
      <c r="M3439" s="9">
        <f t="shared" si="267"/>
        <v>42205.710879629631</v>
      </c>
      <c r="N3439" s="13">
        <f t="shared" si="268"/>
        <v>30</v>
      </c>
      <c r="O3439" t="b">
        <v>0</v>
      </c>
      <c r="P3439">
        <v>36</v>
      </c>
      <c r="Q3439" s="8">
        <f t="shared" si="269"/>
        <v>84.17</v>
      </c>
      <c r="R3439" t="b">
        <v>1</v>
      </c>
      <c r="S3439" t="s">
        <v>8273</v>
      </c>
      <c r="T3439" t="s">
        <v>8274</v>
      </c>
    </row>
    <row r="3440" spans="1:20" ht="42.8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9">
        <f t="shared" si="266"/>
        <v>42126.875</v>
      </c>
      <c r="L3440">
        <v>1428358567</v>
      </c>
      <c r="M3440" s="9">
        <f t="shared" si="267"/>
        <v>42100.927858796291</v>
      </c>
      <c r="N3440" s="13">
        <f t="shared" si="268"/>
        <v>26</v>
      </c>
      <c r="O3440" t="b">
        <v>0</v>
      </c>
      <c r="P3440">
        <v>14</v>
      </c>
      <c r="Q3440" s="8">
        <f t="shared" si="269"/>
        <v>186.07</v>
      </c>
      <c r="R3440" t="b">
        <v>1</v>
      </c>
      <c r="S3440" t="s">
        <v>8273</v>
      </c>
      <c r="T3440" t="s">
        <v>8274</v>
      </c>
    </row>
    <row r="3441" spans="1:20" ht="28.55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9">
        <f t="shared" si="266"/>
        <v>42388.207638888889</v>
      </c>
      <c r="L3441">
        <v>1452030730</v>
      </c>
      <c r="M3441" s="9">
        <f t="shared" si="267"/>
        <v>42374.911226851851</v>
      </c>
      <c r="N3441" s="13">
        <f t="shared" si="268"/>
        <v>13</v>
      </c>
      <c r="O3441" t="b">
        <v>0</v>
      </c>
      <c r="P3441">
        <v>18</v>
      </c>
      <c r="Q3441" s="8">
        <f t="shared" si="269"/>
        <v>89.79</v>
      </c>
      <c r="R3441" t="b">
        <v>1</v>
      </c>
      <c r="S3441" t="s">
        <v>8273</v>
      </c>
      <c r="T3441" t="s">
        <v>8274</v>
      </c>
    </row>
    <row r="3442" spans="1:20" ht="42.8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9">
        <f t="shared" si="266"/>
        <v>41831.677083333336</v>
      </c>
      <c r="L3442">
        <v>1403146628</v>
      </c>
      <c r="M3442" s="9">
        <f t="shared" si="267"/>
        <v>41809.12300925926</v>
      </c>
      <c r="N3442" s="13">
        <f t="shared" si="268"/>
        <v>23</v>
      </c>
      <c r="O3442" t="b">
        <v>0</v>
      </c>
      <c r="P3442">
        <v>82</v>
      </c>
      <c r="Q3442" s="8">
        <f t="shared" si="269"/>
        <v>64.16</v>
      </c>
      <c r="R3442" t="b">
        <v>1</v>
      </c>
      <c r="S3442" t="s">
        <v>8273</v>
      </c>
      <c r="T3442" t="s">
        <v>8274</v>
      </c>
    </row>
    <row r="3443" spans="1:20" ht="42.8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9">
        <f t="shared" si="266"/>
        <v>42321.845138888893</v>
      </c>
      <c r="L3443">
        <v>1445077121</v>
      </c>
      <c r="M3443" s="9">
        <f t="shared" si="267"/>
        <v>42294.429641203707</v>
      </c>
      <c r="N3443" s="13">
        <f t="shared" si="268"/>
        <v>27</v>
      </c>
      <c r="O3443" t="b">
        <v>0</v>
      </c>
      <c r="P3443">
        <v>43</v>
      </c>
      <c r="Q3443" s="8">
        <f t="shared" si="269"/>
        <v>59.65</v>
      </c>
      <c r="R3443" t="b">
        <v>1</v>
      </c>
      <c r="S3443" t="s">
        <v>8273</v>
      </c>
      <c r="T3443" t="s">
        <v>8274</v>
      </c>
    </row>
    <row r="3444" spans="1:20" ht="42.8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9">
        <f t="shared" si="266"/>
        <v>42154.841111111105</v>
      </c>
      <c r="L3444">
        <v>1430424672</v>
      </c>
      <c r="M3444" s="9">
        <f t="shared" si="267"/>
        <v>42124.841111111105</v>
      </c>
      <c r="N3444" s="13">
        <f t="shared" si="268"/>
        <v>30</v>
      </c>
      <c r="O3444" t="b">
        <v>0</v>
      </c>
      <c r="P3444">
        <v>8</v>
      </c>
      <c r="Q3444" s="8">
        <f t="shared" si="269"/>
        <v>31.25</v>
      </c>
      <c r="R3444" t="b">
        <v>1</v>
      </c>
      <c r="S3444" t="s">
        <v>8273</v>
      </c>
      <c r="T3444" t="s">
        <v>8274</v>
      </c>
    </row>
    <row r="3445" spans="1:20" ht="42.8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9">
        <f t="shared" si="266"/>
        <v>41891.524837962963</v>
      </c>
      <c r="L3445">
        <v>1407674146</v>
      </c>
      <c r="M3445" s="9">
        <f t="shared" si="267"/>
        <v>41861.524837962963</v>
      </c>
      <c r="N3445" s="13">
        <f t="shared" si="268"/>
        <v>30</v>
      </c>
      <c r="O3445" t="b">
        <v>0</v>
      </c>
      <c r="P3445">
        <v>45</v>
      </c>
      <c r="Q3445" s="8">
        <f t="shared" si="269"/>
        <v>41.22</v>
      </c>
      <c r="R3445" t="b">
        <v>1</v>
      </c>
      <c r="S3445" t="s">
        <v>8273</v>
      </c>
      <c r="T3445" t="s">
        <v>8274</v>
      </c>
    </row>
    <row r="3446" spans="1:20" ht="42.8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9">
        <f t="shared" si="266"/>
        <v>42529.582638888889</v>
      </c>
      <c r="L3446">
        <v>1464677986</v>
      </c>
      <c r="M3446" s="9">
        <f t="shared" si="267"/>
        <v>42521.291504629626</v>
      </c>
      <c r="N3446" s="13">
        <f t="shared" si="268"/>
        <v>8</v>
      </c>
      <c r="O3446" t="b">
        <v>0</v>
      </c>
      <c r="P3446">
        <v>20</v>
      </c>
      <c r="Q3446" s="8">
        <f t="shared" si="269"/>
        <v>43.35</v>
      </c>
      <c r="R3446" t="b">
        <v>1</v>
      </c>
      <c r="S3446" t="s">
        <v>8273</v>
      </c>
      <c r="T3446" t="s">
        <v>8274</v>
      </c>
    </row>
    <row r="3447" spans="1:20" ht="42.8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9">
        <f t="shared" si="266"/>
        <v>42300.530509259261</v>
      </c>
      <c r="L3447">
        <v>1443185036</v>
      </c>
      <c r="M3447" s="9">
        <f t="shared" si="267"/>
        <v>42272.530509259261</v>
      </c>
      <c r="N3447" s="13">
        <f t="shared" si="268"/>
        <v>28</v>
      </c>
      <c r="O3447" t="b">
        <v>0</v>
      </c>
      <c r="P3447">
        <v>31</v>
      </c>
      <c r="Q3447" s="8">
        <f t="shared" si="269"/>
        <v>64.52</v>
      </c>
      <c r="R3447" t="b">
        <v>1</v>
      </c>
      <c r="S3447" t="s">
        <v>8273</v>
      </c>
      <c r="T3447" t="s">
        <v>8274</v>
      </c>
    </row>
    <row r="3448" spans="1:20" ht="42.8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9">
        <f t="shared" si="266"/>
        <v>42040.513888888891</v>
      </c>
      <c r="L3448">
        <v>1421092725</v>
      </c>
      <c r="M3448" s="9">
        <f t="shared" si="267"/>
        <v>42016.832465277781</v>
      </c>
      <c r="N3448" s="13">
        <f t="shared" si="268"/>
        <v>24</v>
      </c>
      <c r="O3448" t="b">
        <v>0</v>
      </c>
      <c r="P3448">
        <v>25</v>
      </c>
      <c r="Q3448" s="8">
        <f t="shared" si="269"/>
        <v>43.28</v>
      </c>
      <c r="R3448" t="b">
        <v>1</v>
      </c>
      <c r="S3448" t="s">
        <v>8273</v>
      </c>
      <c r="T3448" t="s">
        <v>8274</v>
      </c>
    </row>
    <row r="3449" spans="1:20" ht="28.55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9">
        <f t="shared" si="266"/>
        <v>42447.847361111111</v>
      </c>
      <c r="L3449">
        <v>1454448012</v>
      </c>
      <c r="M3449" s="9">
        <f t="shared" si="267"/>
        <v>42402.889027777783</v>
      </c>
      <c r="N3449" s="13">
        <f t="shared" si="268"/>
        <v>45</v>
      </c>
      <c r="O3449" t="b">
        <v>0</v>
      </c>
      <c r="P3449">
        <v>14</v>
      </c>
      <c r="Q3449" s="8">
        <f t="shared" si="269"/>
        <v>77</v>
      </c>
      <c r="R3449" t="b">
        <v>1</v>
      </c>
      <c r="S3449" t="s">
        <v>8273</v>
      </c>
      <c r="T3449" t="s">
        <v>8274</v>
      </c>
    </row>
    <row r="3450" spans="1:20" ht="42.8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9">
        <f t="shared" si="266"/>
        <v>41990.119085648148</v>
      </c>
      <c r="L3450">
        <v>1416192689</v>
      </c>
      <c r="M3450" s="9">
        <f t="shared" si="267"/>
        <v>41960.119085648148</v>
      </c>
      <c r="N3450" s="13">
        <f t="shared" si="268"/>
        <v>30</v>
      </c>
      <c r="O3450" t="b">
        <v>0</v>
      </c>
      <c r="P3450">
        <v>45</v>
      </c>
      <c r="Q3450" s="8">
        <f t="shared" si="269"/>
        <v>51.22</v>
      </c>
      <c r="R3450" t="b">
        <v>1</v>
      </c>
      <c r="S3450" t="s">
        <v>8273</v>
      </c>
      <c r="T3450" t="s">
        <v>8274</v>
      </c>
    </row>
    <row r="3451" spans="1:20" ht="42.8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9">
        <f t="shared" si="266"/>
        <v>42560.166666666672</v>
      </c>
      <c r="L3451">
        <v>1465607738</v>
      </c>
      <c r="M3451" s="9">
        <f t="shared" si="267"/>
        <v>42532.052523148144</v>
      </c>
      <c r="N3451" s="13">
        <f t="shared" si="268"/>
        <v>28</v>
      </c>
      <c r="O3451" t="b">
        <v>0</v>
      </c>
      <c r="P3451">
        <v>20</v>
      </c>
      <c r="Q3451" s="8">
        <f t="shared" si="269"/>
        <v>68.25</v>
      </c>
      <c r="R3451" t="b">
        <v>1</v>
      </c>
      <c r="S3451" t="s">
        <v>8273</v>
      </c>
      <c r="T3451" t="s">
        <v>8274</v>
      </c>
    </row>
    <row r="3452" spans="1:20" ht="42.8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9">
        <f t="shared" si="266"/>
        <v>42096.662858796291</v>
      </c>
      <c r="L3452">
        <v>1422809671</v>
      </c>
      <c r="M3452" s="9">
        <f t="shared" si="267"/>
        <v>42036.704525462963</v>
      </c>
      <c r="N3452" s="13">
        <f t="shared" si="268"/>
        <v>60</v>
      </c>
      <c r="O3452" t="b">
        <v>0</v>
      </c>
      <c r="P3452">
        <v>39</v>
      </c>
      <c r="Q3452" s="8">
        <f t="shared" si="269"/>
        <v>19.489999999999998</v>
      </c>
      <c r="R3452" t="b">
        <v>1</v>
      </c>
      <c r="S3452" t="s">
        <v>8273</v>
      </c>
      <c r="T3452" t="s">
        <v>8274</v>
      </c>
    </row>
    <row r="3453" spans="1:20" ht="42.8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9">
        <f t="shared" si="266"/>
        <v>42115.723692129628</v>
      </c>
      <c r="L3453">
        <v>1427304127</v>
      </c>
      <c r="M3453" s="9">
        <f t="shared" si="267"/>
        <v>42088.723692129628</v>
      </c>
      <c r="N3453" s="13">
        <f t="shared" si="268"/>
        <v>27</v>
      </c>
      <c r="O3453" t="b">
        <v>0</v>
      </c>
      <c r="P3453">
        <v>16</v>
      </c>
      <c r="Q3453" s="8">
        <f t="shared" si="269"/>
        <v>41.13</v>
      </c>
      <c r="R3453" t="b">
        <v>1</v>
      </c>
      <c r="S3453" t="s">
        <v>8273</v>
      </c>
      <c r="T3453" t="s">
        <v>8274</v>
      </c>
    </row>
    <row r="3454" spans="1:20" ht="42.8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9">
        <f t="shared" si="266"/>
        <v>41843.165972222225</v>
      </c>
      <c r="L3454">
        <v>1404141626</v>
      </c>
      <c r="M3454" s="9">
        <f t="shared" si="267"/>
        <v>41820.639189814814</v>
      </c>
      <c r="N3454" s="13">
        <f t="shared" si="268"/>
        <v>23</v>
      </c>
      <c r="O3454" t="b">
        <v>0</v>
      </c>
      <c r="P3454">
        <v>37</v>
      </c>
      <c r="Q3454" s="8">
        <f t="shared" si="269"/>
        <v>41.41</v>
      </c>
      <c r="R3454" t="b">
        <v>1</v>
      </c>
      <c r="S3454" t="s">
        <v>8273</v>
      </c>
      <c r="T3454" t="s">
        <v>8274</v>
      </c>
    </row>
    <row r="3455" spans="1:20" ht="42.8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9">
        <f t="shared" si="266"/>
        <v>42595.97865740741</v>
      </c>
      <c r="L3455">
        <v>1465946956</v>
      </c>
      <c r="M3455" s="9">
        <f t="shared" si="267"/>
        <v>42535.97865740741</v>
      </c>
      <c r="N3455" s="13">
        <f t="shared" si="268"/>
        <v>60</v>
      </c>
      <c r="O3455" t="b">
        <v>0</v>
      </c>
      <c r="P3455">
        <v>14</v>
      </c>
      <c r="Q3455" s="8">
        <f t="shared" si="269"/>
        <v>27.5</v>
      </c>
      <c r="R3455" t="b">
        <v>1</v>
      </c>
      <c r="S3455" t="s">
        <v>8273</v>
      </c>
      <c r="T3455" t="s">
        <v>8274</v>
      </c>
    </row>
    <row r="3456" spans="1:20" ht="57.1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9">
        <f t="shared" si="266"/>
        <v>41851.698599537034</v>
      </c>
      <c r="L3456">
        <v>1404233159</v>
      </c>
      <c r="M3456" s="9">
        <f t="shared" si="267"/>
        <v>41821.698599537034</v>
      </c>
      <c r="N3456" s="13">
        <f t="shared" si="268"/>
        <v>30</v>
      </c>
      <c r="O3456" t="b">
        <v>0</v>
      </c>
      <c r="P3456">
        <v>21</v>
      </c>
      <c r="Q3456" s="8">
        <f t="shared" si="269"/>
        <v>33.57</v>
      </c>
      <c r="R3456" t="b">
        <v>1</v>
      </c>
      <c r="S3456" t="s">
        <v>8273</v>
      </c>
      <c r="T3456" t="s">
        <v>8274</v>
      </c>
    </row>
    <row r="3457" spans="1:20" ht="42.8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9">
        <f t="shared" si="266"/>
        <v>42656.7503125</v>
      </c>
      <c r="L3457">
        <v>1473789627</v>
      </c>
      <c r="M3457" s="9">
        <f t="shared" si="267"/>
        <v>42626.7503125</v>
      </c>
      <c r="N3457" s="13">
        <f t="shared" si="268"/>
        <v>30</v>
      </c>
      <c r="O3457" t="b">
        <v>0</v>
      </c>
      <c r="P3457">
        <v>69</v>
      </c>
      <c r="Q3457" s="8">
        <f t="shared" si="269"/>
        <v>145.87</v>
      </c>
      <c r="R3457" t="b">
        <v>1</v>
      </c>
      <c r="S3457" t="s">
        <v>8273</v>
      </c>
      <c r="T3457" t="s">
        <v>8274</v>
      </c>
    </row>
    <row r="3458" spans="1:20" ht="42.8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>
        <f t="shared" ref="F3458:F3521" si="270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9">
        <f t="shared" si="266"/>
        <v>41852.290972222225</v>
      </c>
      <c r="L3458">
        <v>1404190567</v>
      </c>
      <c r="M3458" s="9">
        <f t="shared" si="267"/>
        <v>41821.205636574072</v>
      </c>
      <c r="N3458" s="13">
        <f t="shared" si="268"/>
        <v>31</v>
      </c>
      <c r="O3458" t="b">
        <v>0</v>
      </c>
      <c r="P3458">
        <v>16</v>
      </c>
      <c r="Q3458" s="8">
        <f t="shared" si="269"/>
        <v>358.69</v>
      </c>
      <c r="R3458" t="b">
        <v>1</v>
      </c>
      <c r="S3458" t="s">
        <v>8273</v>
      </c>
      <c r="T3458" t="s">
        <v>8274</v>
      </c>
    </row>
    <row r="3459" spans="1:20" ht="28.55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>
        <f t="shared" si="270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9">
        <f t="shared" ref="K3459:K3522" si="271">(((J3459/60)/60)/24)+DATE(1970,1,1)</f>
        <v>42047.249305555553</v>
      </c>
      <c r="L3459">
        <v>1421081857</v>
      </c>
      <c r="M3459" s="9">
        <f t="shared" ref="M3459:M3522" si="272">(((L3459/60)/60)/24)+DATE(1970,1,1)</f>
        <v>42016.706678240742</v>
      </c>
      <c r="N3459" s="13">
        <f t="shared" ref="N3459:N3522" si="273">ROUND(K3459-M3459,0)</f>
        <v>31</v>
      </c>
      <c r="O3459" t="b">
        <v>0</v>
      </c>
      <c r="P3459">
        <v>55</v>
      </c>
      <c r="Q3459" s="8">
        <f t="shared" ref="Q3459:Q3522" si="274">IFERROR(ROUND(E3459/P3459,2),0)</f>
        <v>50.98</v>
      </c>
      <c r="R3459" t="b">
        <v>1</v>
      </c>
      <c r="S3459" t="s">
        <v>8273</v>
      </c>
      <c r="T3459" t="s">
        <v>8274</v>
      </c>
    </row>
    <row r="3460" spans="1:20" ht="42.8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9">
        <f t="shared" si="271"/>
        <v>42038.185416666667</v>
      </c>
      <c r="L3460">
        <v>1420606303</v>
      </c>
      <c r="M3460" s="9">
        <f t="shared" si="272"/>
        <v>42011.202581018515</v>
      </c>
      <c r="N3460" s="13">
        <f t="shared" si="273"/>
        <v>27</v>
      </c>
      <c r="O3460" t="b">
        <v>0</v>
      </c>
      <c r="P3460">
        <v>27</v>
      </c>
      <c r="Q3460" s="8">
        <f t="shared" si="274"/>
        <v>45.04</v>
      </c>
      <c r="R3460" t="b">
        <v>1</v>
      </c>
      <c r="S3460" t="s">
        <v>8273</v>
      </c>
      <c r="T3460" t="s">
        <v>8274</v>
      </c>
    </row>
    <row r="3461" spans="1:20" ht="42.8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9">
        <f t="shared" si="271"/>
        <v>42510.479861111111</v>
      </c>
      <c r="L3461">
        <v>1461151860</v>
      </c>
      <c r="M3461" s="9">
        <f t="shared" si="272"/>
        <v>42480.479861111111</v>
      </c>
      <c r="N3461" s="13">
        <f t="shared" si="273"/>
        <v>30</v>
      </c>
      <c r="O3461" t="b">
        <v>0</v>
      </c>
      <c r="P3461">
        <v>36</v>
      </c>
      <c r="Q3461" s="8">
        <f t="shared" si="274"/>
        <v>17.53</v>
      </c>
      <c r="R3461" t="b">
        <v>1</v>
      </c>
      <c r="S3461" t="s">
        <v>8273</v>
      </c>
      <c r="T3461" t="s">
        <v>8274</v>
      </c>
    </row>
    <row r="3462" spans="1:20" ht="42.8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9">
        <f t="shared" si="271"/>
        <v>41866.527222222219</v>
      </c>
      <c r="L3462">
        <v>1406896752</v>
      </c>
      <c r="M3462" s="9">
        <f t="shared" si="272"/>
        <v>41852.527222222219</v>
      </c>
      <c r="N3462" s="13">
        <f t="shared" si="273"/>
        <v>14</v>
      </c>
      <c r="O3462" t="b">
        <v>0</v>
      </c>
      <c r="P3462">
        <v>19</v>
      </c>
      <c r="Q3462" s="8">
        <f t="shared" si="274"/>
        <v>50</v>
      </c>
      <c r="R3462" t="b">
        <v>1</v>
      </c>
      <c r="S3462" t="s">
        <v>8273</v>
      </c>
      <c r="T3462" t="s">
        <v>8274</v>
      </c>
    </row>
    <row r="3463" spans="1:20" ht="57.1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9">
        <f t="shared" si="271"/>
        <v>42672.125</v>
      </c>
      <c r="L3463">
        <v>1475248279</v>
      </c>
      <c r="M3463" s="9">
        <f t="shared" si="272"/>
        <v>42643.632858796293</v>
      </c>
      <c r="N3463" s="13">
        <f t="shared" si="273"/>
        <v>28</v>
      </c>
      <c r="O3463" t="b">
        <v>0</v>
      </c>
      <c r="P3463">
        <v>12</v>
      </c>
      <c r="Q3463" s="8">
        <f t="shared" si="274"/>
        <v>57.92</v>
      </c>
      <c r="R3463" t="b">
        <v>1</v>
      </c>
      <c r="S3463" t="s">
        <v>8273</v>
      </c>
      <c r="T3463" t="s">
        <v>8274</v>
      </c>
    </row>
    <row r="3464" spans="1:20" ht="42.8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9">
        <f t="shared" si="271"/>
        <v>42195.75</v>
      </c>
      <c r="L3464">
        <v>1435181628</v>
      </c>
      <c r="M3464" s="9">
        <f t="shared" si="272"/>
        <v>42179.898472222223</v>
      </c>
      <c r="N3464" s="13">
        <f t="shared" si="273"/>
        <v>16</v>
      </c>
      <c r="O3464" t="b">
        <v>0</v>
      </c>
      <c r="P3464">
        <v>17</v>
      </c>
      <c r="Q3464" s="8">
        <f t="shared" si="274"/>
        <v>29.71</v>
      </c>
      <c r="R3464" t="b">
        <v>1</v>
      </c>
      <c r="S3464" t="s">
        <v>8273</v>
      </c>
      <c r="T3464" t="s">
        <v>8274</v>
      </c>
    </row>
    <row r="3465" spans="1:20" ht="42.8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9">
        <f t="shared" si="271"/>
        <v>42654.165972222225</v>
      </c>
      <c r="L3465">
        <v>1472594585</v>
      </c>
      <c r="M3465" s="9">
        <f t="shared" si="272"/>
        <v>42612.918807870374</v>
      </c>
      <c r="N3465" s="13">
        <f t="shared" si="273"/>
        <v>41</v>
      </c>
      <c r="O3465" t="b">
        <v>0</v>
      </c>
      <c r="P3465">
        <v>114</v>
      </c>
      <c r="Q3465" s="8">
        <f t="shared" si="274"/>
        <v>90.68</v>
      </c>
      <c r="R3465" t="b">
        <v>1</v>
      </c>
      <c r="S3465" t="s">
        <v>8273</v>
      </c>
      <c r="T3465" t="s">
        <v>8274</v>
      </c>
    </row>
    <row r="3466" spans="1:20" ht="57.1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9">
        <f t="shared" si="271"/>
        <v>42605.130057870367</v>
      </c>
      <c r="L3466">
        <v>1469329637</v>
      </c>
      <c r="M3466" s="9">
        <f t="shared" si="272"/>
        <v>42575.130057870367</v>
      </c>
      <c r="N3466" s="13">
        <f t="shared" si="273"/>
        <v>30</v>
      </c>
      <c r="O3466" t="b">
        <v>0</v>
      </c>
      <c r="P3466">
        <v>93</v>
      </c>
      <c r="Q3466" s="8">
        <f t="shared" si="274"/>
        <v>55.01</v>
      </c>
      <c r="R3466" t="b">
        <v>1</v>
      </c>
      <c r="S3466" t="s">
        <v>8273</v>
      </c>
      <c r="T3466" t="s">
        <v>8274</v>
      </c>
    </row>
    <row r="3467" spans="1:20" ht="42.8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9">
        <f t="shared" si="271"/>
        <v>42225.666666666672</v>
      </c>
      <c r="L3467">
        <v>1436972472</v>
      </c>
      <c r="M3467" s="9">
        <f t="shared" si="272"/>
        <v>42200.625833333332</v>
      </c>
      <c r="N3467" s="13">
        <f t="shared" si="273"/>
        <v>25</v>
      </c>
      <c r="O3467" t="b">
        <v>0</v>
      </c>
      <c r="P3467">
        <v>36</v>
      </c>
      <c r="Q3467" s="8">
        <f t="shared" si="274"/>
        <v>57.22</v>
      </c>
      <c r="R3467" t="b">
        <v>1</v>
      </c>
      <c r="S3467" t="s">
        <v>8273</v>
      </c>
      <c r="T3467" t="s">
        <v>8274</v>
      </c>
    </row>
    <row r="3468" spans="1:20" ht="42.8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9">
        <f t="shared" si="271"/>
        <v>42479.977430555555</v>
      </c>
      <c r="L3468">
        <v>1455928050</v>
      </c>
      <c r="M3468" s="9">
        <f t="shared" si="272"/>
        <v>42420.019097222219</v>
      </c>
      <c r="N3468" s="13">
        <f t="shared" si="273"/>
        <v>60</v>
      </c>
      <c r="O3468" t="b">
        <v>0</v>
      </c>
      <c r="P3468">
        <v>61</v>
      </c>
      <c r="Q3468" s="8">
        <f t="shared" si="274"/>
        <v>72.95</v>
      </c>
      <c r="R3468" t="b">
        <v>1</v>
      </c>
      <c r="S3468" t="s">
        <v>8273</v>
      </c>
      <c r="T3468" t="s">
        <v>8274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9">
        <f t="shared" si="271"/>
        <v>42083.630000000005</v>
      </c>
      <c r="L3469">
        <v>1424275632</v>
      </c>
      <c r="M3469" s="9">
        <f t="shared" si="272"/>
        <v>42053.671666666662</v>
      </c>
      <c r="N3469" s="13">
        <f t="shared" si="273"/>
        <v>30</v>
      </c>
      <c r="O3469" t="b">
        <v>0</v>
      </c>
      <c r="P3469">
        <v>47</v>
      </c>
      <c r="Q3469" s="8">
        <f t="shared" si="274"/>
        <v>64.47</v>
      </c>
      <c r="R3469" t="b">
        <v>1</v>
      </c>
      <c r="S3469" t="s">
        <v>8273</v>
      </c>
      <c r="T3469" t="s">
        <v>8274</v>
      </c>
    </row>
    <row r="3470" spans="1:20" ht="42.8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9">
        <f t="shared" si="271"/>
        <v>42634.125</v>
      </c>
      <c r="L3470">
        <v>1471976529</v>
      </c>
      <c r="M3470" s="9">
        <f t="shared" si="272"/>
        <v>42605.765381944439</v>
      </c>
      <c r="N3470" s="13">
        <f t="shared" si="273"/>
        <v>28</v>
      </c>
      <c r="O3470" t="b">
        <v>0</v>
      </c>
      <c r="P3470">
        <v>17</v>
      </c>
      <c r="Q3470" s="8">
        <f t="shared" si="274"/>
        <v>716.35</v>
      </c>
      <c r="R3470" t="b">
        <v>1</v>
      </c>
      <c r="S3470" t="s">
        <v>8273</v>
      </c>
      <c r="T3470" t="s">
        <v>8274</v>
      </c>
    </row>
    <row r="3471" spans="1:20" ht="57.1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9">
        <f t="shared" si="271"/>
        <v>42488.641724537039</v>
      </c>
      <c r="L3471">
        <v>1459265045</v>
      </c>
      <c r="M3471" s="9">
        <f t="shared" si="272"/>
        <v>42458.641724537039</v>
      </c>
      <c r="N3471" s="13">
        <f t="shared" si="273"/>
        <v>30</v>
      </c>
      <c r="O3471" t="b">
        <v>0</v>
      </c>
      <c r="P3471">
        <v>63</v>
      </c>
      <c r="Q3471" s="8">
        <f t="shared" si="274"/>
        <v>50.4</v>
      </c>
      <c r="R3471" t="b">
        <v>1</v>
      </c>
      <c r="S3471" t="s">
        <v>8273</v>
      </c>
      <c r="T3471" t="s">
        <v>8274</v>
      </c>
    </row>
    <row r="3472" spans="1:20" ht="28.5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9">
        <f t="shared" si="271"/>
        <v>42566.901388888888</v>
      </c>
      <c r="L3472">
        <v>1465345902</v>
      </c>
      <c r="M3472" s="9">
        <f t="shared" si="272"/>
        <v>42529.022013888884</v>
      </c>
      <c r="N3472" s="13">
        <f t="shared" si="273"/>
        <v>38</v>
      </c>
      <c r="O3472" t="b">
        <v>0</v>
      </c>
      <c r="P3472">
        <v>9</v>
      </c>
      <c r="Q3472" s="8">
        <f t="shared" si="274"/>
        <v>41.67</v>
      </c>
      <c r="R3472" t="b">
        <v>1</v>
      </c>
      <c r="S3472" t="s">
        <v>8273</v>
      </c>
      <c r="T3472" t="s">
        <v>8274</v>
      </c>
    </row>
    <row r="3473" spans="1:20" ht="42.8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9">
        <f t="shared" si="271"/>
        <v>41882.833333333336</v>
      </c>
      <c r="L3473">
        <v>1405971690</v>
      </c>
      <c r="M3473" s="9">
        <f t="shared" si="272"/>
        <v>41841.820486111108</v>
      </c>
      <c r="N3473" s="13">
        <f t="shared" si="273"/>
        <v>41</v>
      </c>
      <c r="O3473" t="b">
        <v>0</v>
      </c>
      <c r="P3473">
        <v>30</v>
      </c>
      <c r="Q3473" s="8">
        <f t="shared" si="274"/>
        <v>35.770000000000003</v>
      </c>
      <c r="R3473" t="b">
        <v>1</v>
      </c>
      <c r="S3473" t="s">
        <v>8273</v>
      </c>
      <c r="T3473" t="s">
        <v>8274</v>
      </c>
    </row>
    <row r="3474" spans="1:20" ht="42.8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9">
        <f t="shared" si="271"/>
        <v>41949.249305555553</v>
      </c>
      <c r="L3474">
        <v>1413432331</v>
      </c>
      <c r="M3474" s="9">
        <f t="shared" si="272"/>
        <v>41928.170497685183</v>
      </c>
      <c r="N3474" s="13">
        <f t="shared" si="273"/>
        <v>21</v>
      </c>
      <c r="O3474" t="b">
        <v>0</v>
      </c>
      <c r="P3474">
        <v>23</v>
      </c>
      <c r="Q3474" s="8">
        <f t="shared" si="274"/>
        <v>88.74</v>
      </c>
      <c r="R3474" t="b">
        <v>1</v>
      </c>
      <c r="S3474" t="s">
        <v>8273</v>
      </c>
      <c r="T3474" t="s">
        <v>8274</v>
      </c>
    </row>
    <row r="3475" spans="1:20" ht="42.8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9">
        <f t="shared" si="271"/>
        <v>42083.852083333331</v>
      </c>
      <c r="L3475">
        <v>1425067296</v>
      </c>
      <c r="M3475" s="9">
        <f t="shared" si="272"/>
        <v>42062.834444444445</v>
      </c>
      <c r="N3475" s="13">
        <f t="shared" si="273"/>
        <v>21</v>
      </c>
      <c r="O3475" t="b">
        <v>0</v>
      </c>
      <c r="P3475">
        <v>33</v>
      </c>
      <c r="Q3475" s="8">
        <f t="shared" si="274"/>
        <v>148.47999999999999</v>
      </c>
      <c r="R3475" t="b">
        <v>1</v>
      </c>
      <c r="S3475" t="s">
        <v>8273</v>
      </c>
      <c r="T3475" t="s">
        <v>8274</v>
      </c>
    </row>
    <row r="3476" spans="1:20" ht="42.8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9">
        <f t="shared" si="271"/>
        <v>42571.501516203702</v>
      </c>
      <c r="L3476">
        <v>1466424131</v>
      </c>
      <c r="M3476" s="9">
        <f t="shared" si="272"/>
        <v>42541.501516203702</v>
      </c>
      <c r="N3476" s="13">
        <f t="shared" si="273"/>
        <v>30</v>
      </c>
      <c r="O3476" t="b">
        <v>0</v>
      </c>
      <c r="P3476">
        <v>39</v>
      </c>
      <c r="Q3476" s="8">
        <f t="shared" si="274"/>
        <v>51.79</v>
      </c>
      <c r="R3476" t="b">
        <v>1</v>
      </c>
      <c r="S3476" t="s">
        <v>8273</v>
      </c>
      <c r="T3476" t="s">
        <v>8274</v>
      </c>
    </row>
    <row r="3477" spans="1:20" ht="42.8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9">
        <f t="shared" si="271"/>
        <v>41946</v>
      </c>
      <c r="L3477">
        <v>1412629704</v>
      </c>
      <c r="M3477" s="9">
        <f t="shared" si="272"/>
        <v>41918.880833333329</v>
      </c>
      <c r="N3477" s="13">
        <f t="shared" si="273"/>
        <v>27</v>
      </c>
      <c r="O3477" t="b">
        <v>0</v>
      </c>
      <c r="P3477">
        <v>17</v>
      </c>
      <c r="Q3477" s="8">
        <f t="shared" si="274"/>
        <v>20</v>
      </c>
      <c r="R3477" t="b">
        <v>1</v>
      </c>
      <c r="S3477" t="s">
        <v>8273</v>
      </c>
      <c r="T3477" t="s">
        <v>8274</v>
      </c>
    </row>
    <row r="3478" spans="1:20" ht="57.1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9">
        <f t="shared" si="271"/>
        <v>41939.125</v>
      </c>
      <c r="L3478">
        <v>1412836990</v>
      </c>
      <c r="M3478" s="9">
        <f t="shared" si="272"/>
        <v>41921.279976851853</v>
      </c>
      <c r="N3478" s="13">
        <f t="shared" si="273"/>
        <v>18</v>
      </c>
      <c r="O3478" t="b">
        <v>0</v>
      </c>
      <c r="P3478">
        <v>6</v>
      </c>
      <c r="Q3478" s="8">
        <f t="shared" si="274"/>
        <v>52</v>
      </c>
      <c r="R3478" t="b">
        <v>1</v>
      </c>
      <c r="S3478" t="s">
        <v>8273</v>
      </c>
      <c r="T3478" t="s">
        <v>8274</v>
      </c>
    </row>
    <row r="3479" spans="1:20" ht="42.8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9">
        <f t="shared" si="271"/>
        <v>42141.125</v>
      </c>
      <c r="L3479">
        <v>1430761243</v>
      </c>
      <c r="M3479" s="9">
        <f t="shared" si="272"/>
        <v>42128.736608796295</v>
      </c>
      <c r="N3479" s="13">
        <f t="shared" si="273"/>
        <v>12</v>
      </c>
      <c r="O3479" t="b">
        <v>0</v>
      </c>
      <c r="P3479">
        <v>39</v>
      </c>
      <c r="Q3479" s="8">
        <f t="shared" si="274"/>
        <v>53.23</v>
      </c>
      <c r="R3479" t="b">
        <v>1</v>
      </c>
      <c r="S3479" t="s">
        <v>8273</v>
      </c>
      <c r="T3479" t="s">
        <v>8274</v>
      </c>
    </row>
    <row r="3480" spans="1:20" ht="42.8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9">
        <f t="shared" si="271"/>
        <v>42079.875</v>
      </c>
      <c r="L3480">
        <v>1424296822</v>
      </c>
      <c r="M3480" s="9">
        <f t="shared" si="272"/>
        <v>42053.916921296302</v>
      </c>
      <c r="N3480" s="13">
        <f t="shared" si="273"/>
        <v>26</v>
      </c>
      <c r="O3480" t="b">
        <v>0</v>
      </c>
      <c r="P3480">
        <v>57</v>
      </c>
      <c r="Q3480" s="8">
        <f t="shared" si="274"/>
        <v>39.6</v>
      </c>
      <c r="R3480" t="b">
        <v>1</v>
      </c>
      <c r="S3480" t="s">
        <v>8273</v>
      </c>
      <c r="T3480" t="s">
        <v>8274</v>
      </c>
    </row>
    <row r="3481" spans="1:20" ht="42.8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9">
        <f t="shared" si="271"/>
        <v>41811.855092592588</v>
      </c>
      <c r="L3481">
        <v>1400790680</v>
      </c>
      <c r="M3481" s="9">
        <f t="shared" si="272"/>
        <v>41781.855092592588</v>
      </c>
      <c r="N3481" s="13">
        <f t="shared" si="273"/>
        <v>30</v>
      </c>
      <c r="O3481" t="b">
        <v>0</v>
      </c>
      <c r="P3481">
        <v>56</v>
      </c>
      <c r="Q3481" s="8">
        <f t="shared" si="274"/>
        <v>34.25</v>
      </c>
      <c r="R3481" t="b">
        <v>1</v>
      </c>
      <c r="S3481" t="s">
        <v>8273</v>
      </c>
      <c r="T3481" t="s">
        <v>8274</v>
      </c>
    </row>
    <row r="3482" spans="1:20" ht="42.8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9">
        <f t="shared" si="271"/>
        <v>42195.875</v>
      </c>
      <c r="L3482">
        <v>1434440227</v>
      </c>
      <c r="M3482" s="9">
        <f t="shared" si="272"/>
        <v>42171.317442129628</v>
      </c>
      <c r="N3482" s="13">
        <f t="shared" si="273"/>
        <v>25</v>
      </c>
      <c r="O3482" t="b">
        <v>0</v>
      </c>
      <c r="P3482">
        <v>13</v>
      </c>
      <c r="Q3482" s="8">
        <f t="shared" si="274"/>
        <v>164.62</v>
      </c>
      <c r="R3482" t="b">
        <v>1</v>
      </c>
      <c r="S3482" t="s">
        <v>8273</v>
      </c>
      <c r="T3482" t="s">
        <v>8274</v>
      </c>
    </row>
    <row r="3483" spans="1:20" ht="42.8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9">
        <f t="shared" si="271"/>
        <v>42006.24754629629</v>
      </c>
      <c r="L3483">
        <v>1418709388</v>
      </c>
      <c r="M3483" s="9">
        <f t="shared" si="272"/>
        <v>41989.24754629629</v>
      </c>
      <c r="N3483" s="13">
        <f t="shared" si="273"/>
        <v>17</v>
      </c>
      <c r="O3483" t="b">
        <v>0</v>
      </c>
      <c r="P3483">
        <v>95</v>
      </c>
      <c r="Q3483" s="8">
        <f t="shared" si="274"/>
        <v>125.05</v>
      </c>
      <c r="R3483" t="b">
        <v>1</v>
      </c>
      <c r="S3483" t="s">
        <v>8273</v>
      </c>
      <c r="T3483" t="s">
        <v>8274</v>
      </c>
    </row>
    <row r="3484" spans="1:20" ht="42.8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9">
        <f t="shared" si="271"/>
        <v>41826.771597222221</v>
      </c>
      <c r="L3484">
        <v>1402079466</v>
      </c>
      <c r="M3484" s="9">
        <f t="shared" si="272"/>
        <v>41796.771597222221</v>
      </c>
      <c r="N3484" s="13">
        <f t="shared" si="273"/>
        <v>30</v>
      </c>
      <c r="O3484" t="b">
        <v>0</v>
      </c>
      <c r="P3484">
        <v>80</v>
      </c>
      <c r="Q3484" s="8">
        <f t="shared" si="274"/>
        <v>51.88</v>
      </c>
      <c r="R3484" t="b">
        <v>1</v>
      </c>
      <c r="S3484" t="s">
        <v>8273</v>
      </c>
      <c r="T3484" t="s">
        <v>8274</v>
      </c>
    </row>
    <row r="3485" spans="1:20" ht="42.8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9">
        <f t="shared" si="271"/>
        <v>41823.668761574074</v>
      </c>
      <c r="L3485">
        <v>1401811381</v>
      </c>
      <c r="M3485" s="9">
        <f t="shared" si="272"/>
        <v>41793.668761574074</v>
      </c>
      <c r="N3485" s="13">
        <f t="shared" si="273"/>
        <v>30</v>
      </c>
      <c r="O3485" t="b">
        <v>0</v>
      </c>
      <c r="P3485">
        <v>133</v>
      </c>
      <c r="Q3485" s="8">
        <f t="shared" si="274"/>
        <v>40.29</v>
      </c>
      <c r="R3485" t="b">
        <v>1</v>
      </c>
      <c r="S3485" t="s">
        <v>8273</v>
      </c>
      <c r="T3485" t="s">
        <v>8274</v>
      </c>
    </row>
    <row r="3486" spans="1:20" ht="57.1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9">
        <f t="shared" si="271"/>
        <v>42536.760405092587</v>
      </c>
      <c r="L3486">
        <v>1463422499</v>
      </c>
      <c r="M3486" s="9">
        <f t="shared" si="272"/>
        <v>42506.760405092587</v>
      </c>
      <c r="N3486" s="13">
        <f t="shared" si="273"/>
        <v>30</v>
      </c>
      <c r="O3486" t="b">
        <v>0</v>
      </c>
      <c r="P3486">
        <v>44</v>
      </c>
      <c r="Q3486" s="8">
        <f t="shared" si="274"/>
        <v>64.91</v>
      </c>
      <c r="R3486" t="b">
        <v>1</v>
      </c>
      <c r="S3486" t="s">
        <v>8273</v>
      </c>
      <c r="T3486" t="s">
        <v>8274</v>
      </c>
    </row>
    <row r="3487" spans="1:20" ht="42.8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9">
        <f t="shared" si="271"/>
        <v>42402.693055555559</v>
      </c>
      <c r="L3487">
        <v>1451839080</v>
      </c>
      <c r="M3487" s="9">
        <f t="shared" si="272"/>
        <v>42372.693055555559</v>
      </c>
      <c r="N3487" s="13">
        <f t="shared" si="273"/>
        <v>30</v>
      </c>
      <c r="O3487" t="b">
        <v>0</v>
      </c>
      <c r="P3487">
        <v>30</v>
      </c>
      <c r="Q3487" s="8">
        <f t="shared" si="274"/>
        <v>55.33</v>
      </c>
      <c r="R3487" t="b">
        <v>1</v>
      </c>
      <c r="S3487" t="s">
        <v>8273</v>
      </c>
      <c r="T3487" t="s">
        <v>8274</v>
      </c>
    </row>
    <row r="3488" spans="1:20" ht="42.8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9">
        <f t="shared" si="271"/>
        <v>42158.290972222225</v>
      </c>
      <c r="L3488">
        <v>1430600401</v>
      </c>
      <c r="M3488" s="9">
        <f t="shared" si="272"/>
        <v>42126.87501157407</v>
      </c>
      <c r="N3488" s="13">
        <f t="shared" si="273"/>
        <v>31</v>
      </c>
      <c r="O3488" t="b">
        <v>0</v>
      </c>
      <c r="P3488">
        <v>56</v>
      </c>
      <c r="Q3488" s="8">
        <f t="shared" si="274"/>
        <v>83.14</v>
      </c>
      <c r="R3488" t="b">
        <v>1</v>
      </c>
      <c r="S3488" t="s">
        <v>8273</v>
      </c>
      <c r="T3488" t="s">
        <v>8274</v>
      </c>
    </row>
    <row r="3489" spans="1:20" ht="42.8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9">
        <f t="shared" si="271"/>
        <v>42179.940416666665</v>
      </c>
      <c r="L3489">
        <v>1432593252</v>
      </c>
      <c r="M3489" s="9">
        <f t="shared" si="272"/>
        <v>42149.940416666665</v>
      </c>
      <c r="N3489" s="13">
        <f t="shared" si="273"/>
        <v>30</v>
      </c>
      <c r="O3489" t="b">
        <v>0</v>
      </c>
      <c r="P3489">
        <v>66</v>
      </c>
      <c r="Q3489" s="8">
        <f t="shared" si="274"/>
        <v>38.71</v>
      </c>
      <c r="R3489" t="b">
        <v>1</v>
      </c>
      <c r="S3489" t="s">
        <v>8273</v>
      </c>
      <c r="T3489" t="s">
        <v>8274</v>
      </c>
    </row>
    <row r="3490" spans="1:20" ht="42.8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9">
        <f t="shared" si="271"/>
        <v>42111.666666666672</v>
      </c>
      <c r="L3490">
        <v>1427221560</v>
      </c>
      <c r="M3490" s="9">
        <f t="shared" si="272"/>
        <v>42087.768055555556</v>
      </c>
      <c r="N3490" s="13">
        <f t="shared" si="273"/>
        <v>24</v>
      </c>
      <c r="O3490" t="b">
        <v>0</v>
      </c>
      <c r="P3490">
        <v>29</v>
      </c>
      <c r="Q3490" s="8">
        <f t="shared" si="274"/>
        <v>125.38</v>
      </c>
      <c r="R3490" t="b">
        <v>1</v>
      </c>
      <c r="S3490" t="s">
        <v>8273</v>
      </c>
      <c r="T3490" t="s">
        <v>8274</v>
      </c>
    </row>
    <row r="3491" spans="1:20" ht="42.8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9">
        <f t="shared" si="271"/>
        <v>41783.875</v>
      </c>
      <c r="L3491">
        <v>1398352531</v>
      </c>
      <c r="M3491" s="9">
        <f t="shared" si="272"/>
        <v>41753.635775462964</v>
      </c>
      <c r="N3491" s="13">
        <f t="shared" si="273"/>
        <v>30</v>
      </c>
      <c r="O3491" t="b">
        <v>0</v>
      </c>
      <c r="P3491">
        <v>72</v>
      </c>
      <c r="Q3491" s="8">
        <f t="shared" si="274"/>
        <v>78.260000000000005</v>
      </c>
      <c r="R3491" t="b">
        <v>1</v>
      </c>
      <c r="S3491" t="s">
        <v>8273</v>
      </c>
      <c r="T3491" t="s">
        <v>8274</v>
      </c>
    </row>
    <row r="3492" spans="1:20" ht="42.8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9">
        <f t="shared" si="271"/>
        <v>42473.802361111113</v>
      </c>
      <c r="L3492">
        <v>1457982924</v>
      </c>
      <c r="M3492" s="9">
        <f t="shared" si="272"/>
        <v>42443.802361111113</v>
      </c>
      <c r="N3492" s="13">
        <f t="shared" si="273"/>
        <v>30</v>
      </c>
      <c r="O3492" t="b">
        <v>0</v>
      </c>
      <c r="P3492">
        <v>27</v>
      </c>
      <c r="Q3492" s="8">
        <f t="shared" si="274"/>
        <v>47.22</v>
      </c>
      <c r="R3492" t="b">
        <v>1</v>
      </c>
      <c r="S3492" t="s">
        <v>8273</v>
      </c>
      <c r="T3492" t="s">
        <v>8274</v>
      </c>
    </row>
    <row r="3493" spans="1:20" ht="42.8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9">
        <f t="shared" si="271"/>
        <v>42142.249814814815</v>
      </c>
      <c r="L3493">
        <v>1430114384</v>
      </c>
      <c r="M3493" s="9">
        <f t="shared" si="272"/>
        <v>42121.249814814815</v>
      </c>
      <c r="N3493" s="13">
        <f t="shared" si="273"/>
        <v>21</v>
      </c>
      <c r="O3493" t="b">
        <v>0</v>
      </c>
      <c r="P3493">
        <v>10</v>
      </c>
      <c r="Q3493" s="8">
        <f t="shared" si="274"/>
        <v>79.099999999999994</v>
      </c>
      <c r="R3493" t="b">
        <v>1</v>
      </c>
      <c r="S3493" t="s">
        <v>8273</v>
      </c>
      <c r="T3493" t="s">
        <v>8274</v>
      </c>
    </row>
    <row r="3494" spans="1:20" ht="42.8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9">
        <f t="shared" si="271"/>
        <v>42303.009224537032</v>
      </c>
      <c r="L3494">
        <v>1442794397</v>
      </c>
      <c r="M3494" s="9">
        <f t="shared" si="272"/>
        <v>42268.009224537032</v>
      </c>
      <c r="N3494" s="13">
        <f t="shared" si="273"/>
        <v>35</v>
      </c>
      <c r="O3494" t="b">
        <v>0</v>
      </c>
      <c r="P3494">
        <v>35</v>
      </c>
      <c r="Q3494" s="8">
        <f t="shared" si="274"/>
        <v>114.29</v>
      </c>
      <c r="R3494" t="b">
        <v>1</v>
      </c>
      <c r="S3494" t="s">
        <v>8273</v>
      </c>
      <c r="T3494" t="s">
        <v>8274</v>
      </c>
    </row>
    <row r="3495" spans="1:20" ht="42.8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9">
        <f t="shared" si="271"/>
        <v>41868.21597222222</v>
      </c>
      <c r="L3495">
        <v>1406580436</v>
      </c>
      <c r="M3495" s="9">
        <f t="shared" si="272"/>
        <v>41848.866157407407</v>
      </c>
      <c r="N3495" s="13">
        <f t="shared" si="273"/>
        <v>19</v>
      </c>
      <c r="O3495" t="b">
        <v>0</v>
      </c>
      <c r="P3495">
        <v>29</v>
      </c>
      <c r="Q3495" s="8">
        <f t="shared" si="274"/>
        <v>51.72</v>
      </c>
      <c r="R3495" t="b">
        <v>1</v>
      </c>
      <c r="S3495" t="s">
        <v>8273</v>
      </c>
      <c r="T3495" t="s">
        <v>8274</v>
      </c>
    </row>
    <row r="3496" spans="1:20" ht="42.8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9">
        <f t="shared" si="271"/>
        <v>42700.25</v>
      </c>
      <c r="L3496">
        <v>1479186575</v>
      </c>
      <c r="M3496" s="9">
        <f t="shared" si="272"/>
        <v>42689.214988425927</v>
      </c>
      <c r="N3496" s="13">
        <f t="shared" si="273"/>
        <v>11</v>
      </c>
      <c r="O3496" t="b">
        <v>0</v>
      </c>
      <c r="P3496">
        <v>13</v>
      </c>
      <c r="Q3496" s="8">
        <f t="shared" si="274"/>
        <v>30.77</v>
      </c>
      <c r="R3496" t="b">
        <v>1</v>
      </c>
      <c r="S3496" t="s">
        <v>8273</v>
      </c>
      <c r="T3496" t="s">
        <v>8274</v>
      </c>
    </row>
    <row r="3497" spans="1:20" ht="42.8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9">
        <f t="shared" si="271"/>
        <v>41944.720833333333</v>
      </c>
      <c r="L3497">
        <v>1412360309</v>
      </c>
      <c r="M3497" s="9">
        <f t="shared" si="272"/>
        <v>41915.762835648151</v>
      </c>
      <c r="N3497" s="13">
        <f t="shared" si="273"/>
        <v>29</v>
      </c>
      <c r="O3497" t="b">
        <v>0</v>
      </c>
      <c r="P3497">
        <v>72</v>
      </c>
      <c r="Q3497" s="8">
        <f t="shared" si="274"/>
        <v>74.209999999999994</v>
      </c>
      <c r="R3497" t="b">
        <v>1</v>
      </c>
      <c r="S3497" t="s">
        <v>8273</v>
      </c>
      <c r="T3497" t="s">
        <v>8274</v>
      </c>
    </row>
    <row r="3498" spans="1:20" ht="57.1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9">
        <f t="shared" si="271"/>
        <v>42624.846828703703</v>
      </c>
      <c r="L3498">
        <v>1470169166</v>
      </c>
      <c r="M3498" s="9">
        <f t="shared" si="272"/>
        <v>42584.846828703703</v>
      </c>
      <c r="N3498" s="13">
        <f t="shared" si="273"/>
        <v>40</v>
      </c>
      <c r="O3498" t="b">
        <v>0</v>
      </c>
      <c r="P3498">
        <v>78</v>
      </c>
      <c r="Q3498" s="8">
        <f t="shared" si="274"/>
        <v>47.85</v>
      </c>
      <c r="R3498" t="b">
        <v>1</v>
      </c>
      <c r="S3498" t="s">
        <v>8273</v>
      </c>
      <c r="T3498" t="s">
        <v>8274</v>
      </c>
    </row>
    <row r="3499" spans="1:20" ht="57.1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9">
        <f t="shared" si="271"/>
        <v>42523.916666666672</v>
      </c>
      <c r="L3499">
        <v>1463852904</v>
      </c>
      <c r="M3499" s="9">
        <f t="shared" si="272"/>
        <v>42511.741944444439</v>
      </c>
      <c r="N3499" s="13">
        <f t="shared" si="273"/>
        <v>12</v>
      </c>
      <c r="O3499" t="b">
        <v>0</v>
      </c>
      <c r="P3499">
        <v>49</v>
      </c>
      <c r="Q3499" s="8">
        <f t="shared" si="274"/>
        <v>34.409999999999997</v>
      </c>
      <c r="R3499" t="b">
        <v>1</v>
      </c>
      <c r="S3499" t="s">
        <v>8273</v>
      </c>
      <c r="T3499" t="s">
        <v>8274</v>
      </c>
    </row>
    <row r="3500" spans="1:20" ht="57.1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9">
        <f t="shared" si="271"/>
        <v>42518.905555555553</v>
      </c>
      <c r="L3500">
        <v>1459309704</v>
      </c>
      <c r="M3500" s="9">
        <f t="shared" si="272"/>
        <v>42459.15861111111</v>
      </c>
      <c r="N3500" s="13">
        <f t="shared" si="273"/>
        <v>60</v>
      </c>
      <c r="O3500" t="b">
        <v>0</v>
      </c>
      <c r="P3500">
        <v>42</v>
      </c>
      <c r="Q3500" s="8">
        <f t="shared" si="274"/>
        <v>40.24</v>
      </c>
      <c r="R3500" t="b">
        <v>1</v>
      </c>
      <c r="S3500" t="s">
        <v>8273</v>
      </c>
      <c r="T3500" t="s">
        <v>8274</v>
      </c>
    </row>
    <row r="3501" spans="1:20" ht="42.8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9">
        <f t="shared" si="271"/>
        <v>42186.290972222225</v>
      </c>
      <c r="L3501">
        <v>1431046325</v>
      </c>
      <c r="M3501" s="9">
        <f t="shared" si="272"/>
        <v>42132.036168981482</v>
      </c>
      <c r="N3501" s="13">
        <f t="shared" si="273"/>
        <v>54</v>
      </c>
      <c r="O3501" t="b">
        <v>0</v>
      </c>
      <c r="P3501">
        <v>35</v>
      </c>
      <c r="Q3501" s="8">
        <f t="shared" si="274"/>
        <v>60.29</v>
      </c>
      <c r="R3501" t="b">
        <v>1</v>
      </c>
      <c r="S3501" t="s">
        <v>8273</v>
      </c>
      <c r="T3501" t="s">
        <v>8274</v>
      </c>
    </row>
    <row r="3502" spans="1:20" ht="57.1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9">
        <f t="shared" si="271"/>
        <v>42436.207638888889</v>
      </c>
      <c r="L3502">
        <v>1455919438</v>
      </c>
      <c r="M3502" s="9">
        <f t="shared" si="272"/>
        <v>42419.91942129629</v>
      </c>
      <c r="N3502" s="13">
        <f t="shared" si="273"/>
        <v>16</v>
      </c>
      <c r="O3502" t="b">
        <v>0</v>
      </c>
      <c r="P3502">
        <v>42</v>
      </c>
      <c r="Q3502" s="8">
        <f t="shared" si="274"/>
        <v>25.31</v>
      </c>
      <c r="R3502" t="b">
        <v>1</v>
      </c>
      <c r="S3502" t="s">
        <v>8273</v>
      </c>
      <c r="T3502" t="s">
        <v>8274</v>
      </c>
    </row>
    <row r="3503" spans="1:20" ht="42.8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9">
        <f t="shared" si="271"/>
        <v>42258.763831018514</v>
      </c>
      <c r="L3503">
        <v>1439835595</v>
      </c>
      <c r="M3503" s="9">
        <f t="shared" si="272"/>
        <v>42233.763831018514</v>
      </c>
      <c r="N3503" s="13">
        <f t="shared" si="273"/>
        <v>25</v>
      </c>
      <c r="O3503" t="b">
        <v>0</v>
      </c>
      <c r="P3503">
        <v>42</v>
      </c>
      <c r="Q3503" s="8">
        <f t="shared" si="274"/>
        <v>35.950000000000003</v>
      </c>
      <c r="R3503" t="b">
        <v>1</v>
      </c>
      <c r="S3503" t="s">
        <v>8273</v>
      </c>
      <c r="T3503" t="s">
        <v>8274</v>
      </c>
    </row>
    <row r="3504" spans="1:20" ht="42.8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9">
        <f t="shared" si="271"/>
        <v>42445.165972222225</v>
      </c>
      <c r="L3504">
        <v>1456862924</v>
      </c>
      <c r="M3504" s="9">
        <f t="shared" si="272"/>
        <v>42430.839398148149</v>
      </c>
      <c r="N3504" s="13">
        <f t="shared" si="273"/>
        <v>14</v>
      </c>
      <c r="O3504" t="b">
        <v>0</v>
      </c>
      <c r="P3504">
        <v>31</v>
      </c>
      <c r="Q3504" s="8">
        <f t="shared" si="274"/>
        <v>136</v>
      </c>
      <c r="R3504" t="b">
        <v>1</v>
      </c>
      <c r="S3504" t="s">
        <v>8273</v>
      </c>
      <c r="T3504" t="s">
        <v>8274</v>
      </c>
    </row>
    <row r="3505" spans="1:20" ht="42.8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9">
        <f t="shared" si="271"/>
        <v>42575.478333333333</v>
      </c>
      <c r="L3505">
        <v>1466767728</v>
      </c>
      <c r="M3505" s="9">
        <f t="shared" si="272"/>
        <v>42545.478333333333</v>
      </c>
      <c r="N3505" s="13">
        <f t="shared" si="273"/>
        <v>30</v>
      </c>
      <c r="O3505" t="b">
        <v>0</v>
      </c>
      <c r="P3505">
        <v>38</v>
      </c>
      <c r="Q3505" s="8">
        <f t="shared" si="274"/>
        <v>70.760000000000005</v>
      </c>
      <c r="R3505" t="b">
        <v>1</v>
      </c>
      <c r="S3505" t="s">
        <v>8273</v>
      </c>
      <c r="T3505" t="s">
        <v>8274</v>
      </c>
    </row>
    <row r="3506" spans="1:20" ht="42.8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9">
        <f t="shared" si="271"/>
        <v>42327.790405092594</v>
      </c>
      <c r="L3506">
        <v>1445363891</v>
      </c>
      <c r="M3506" s="9">
        <f t="shared" si="272"/>
        <v>42297.748738425929</v>
      </c>
      <c r="N3506" s="13">
        <f t="shared" si="273"/>
        <v>30</v>
      </c>
      <c r="O3506" t="b">
        <v>0</v>
      </c>
      <c r="P3506">
        <v>8</v>
      </c>
      <c r="Q3506" s="8">
        <f t="shared" si="274"/>
        <v>125</v>
      </c>
      <c r="R3506" t="b">
        <v>1</v>
      </c>
      <c r="S3506" t="s">
        <v>8273</v>
      </c>
      <c r="T3506" t="s">
        <v>8274</v>
      </c>
    </row>
    <row r="3507" spans="1:20" ht="85.6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9">
        <f t="shared" si="271"/>
        <v>41772.166666666664</v>
      </c>
      <c r="L3507">
        <v>1398983245</v>
      </c>
      <c r="M3507" s="9">
        <f t="shared" si="272"/>
        <v>41760.935706018521</v>
      </c>
      <c r="N3507" s="13">
        <f t="shared" si="273"/>
        <v>11</v>
      </c>
      <c r="O3507" t="b">
        <v>0</v>
      </c>
      <c r="P3507">
        <v>39</v>
      </c>
      <c r="Q3507" s="8">
        <f t="shared" si="274"/>
        <v>66.510000000000005</v>
      </c>
      <c r="R3507" t="b">
        <v>1</v>
      </c>
      <c r="S3507" t="s">
        <v>8273</v>
      </c>
      <c r="T3507" t="s">
        <v>8274</v>
      </c>
    </row>
    <row r="3508" spans="1:20" ht="42.8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9">
        <f t="shared" si="271"/>
        <v>41874.734259259261</v>
      </c>
      <c r="L3508">
        <v>1404927440</v>
      </c>
      <c r="M3508" s="9">
        <f t="shared" si="272"/>
        <v>41829.734259259261</v>
      </c>
      <c r="N3508" s="13">
        <f t="shared" si="273"/>
        <v>45</v>
      </c>
      <c r="O3508" t="b">
        <v>0</v>
      </c>
      <c r="P3508">
        <v>29</v>
      </c>
      <c r="Q3508" s="8">
        <f t="shared" si="274"/>
        <v>105</v>
      </c>
      <c r="R3508" t="b">
        <v>1</v>
      </c>
      <c r="S3508" t="s">
        <v>8273</v>
      </c>
      <c r="T3508" t="s">
        <v>8274</v>
      </c>
    </row>
    <row r="3509" spans="1:20" ht="42.8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9">
        <f t="shared" si="271"/>
        <v>42521.92288194444</v>
      </c>
      <c r="L3509">
        <v>1462140537</v>
      </c>
      <c r="M3509" s="9">
        <f t="shared" si="272"/>
        <v>42491.92288194444</v>
      </c>
      <c r="N3509" s="13">
        <f t="shared" si="273"/>
        <v>30</v>
      </c>
      <c r="O3509" t="b">
        <v>0</v>
      </c>
      <c r="P3509">
        <v>72</v>
      </c>
      <c r="Q3509" s="8">
        <f t="shared" si="274"/>
        <v>145</v>
      </c>
      <c r="R3509" t="b">
        <v>1</v>
      </c>
      <c r="S3509" t="s">
        <v>8273</v>
      </c>
      <c r="T3509" t="s">
        <v>8274</v>
      </c>
    </row>
    <row r="3510" spans="1:20" ht="42.8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9">
        <f t="shared" si="271"/>
        <v>42500.875</v>
      </c>
      <c r="L3510">
        <v>1460914253</v>
      </c>
      <c r="M3510" s="9">
        <f t="shared" si="272"/>
        <v>42477.729780092588</v>
      </c>
      <c r="N3510" s="13">
        <f t="shared" si="273"/>
        <v>23</v>
      </c>
      <c r="O3510" t="b">
        <v>0</v>
      </c>
      <c r="P3510">
        <v>15</v>
      </c>
      <c r="Q3510" s="8">
        <f t="shared" si="274"/>
        <v>12</v>
      </c>
      <c r="R3510" t="b">
        <v>1</v>
      </c>
      <c r="S3510" t="s">
        <v>8273</v>
      </c>
      <c r="T3510" t="s">
        <v>8274</v>
      </c>
    </row>
    <row r="3511" spans="1:20" ht="42.8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9">
        <f t="shared" si="271"/>
        <v>41964.204861111109</v>
      </c>
      <c r="L3511">
        <v>1415392666</v>
      </c>
      <c r="M3511" s="9">
        <f t="shared" si="272"/>
        <v>41950.859560185185</v>
      </c>
      <c r="N3511" s="13">
        <f t="shared" si="273"/>
        <v>13</v>
      </c>
      <c r="O3511" t="b">
        <v>0</v>
      </c>
      <c r="P3511">
        <v>33</v>
      </c>
      <c r="Q3511" s="8">
        <f t="shared" si="274"/>
        <v>96.67</v>
      </c>
      <c r="R3511" t="b">
        <v>1</v>
      </c>
      <c r="S3511" t="s">
        <v>8273</v>
      </c>
      <c r="T3511" t="s">
        <v>8274</v>
      </c>
    </row>
    <row r="3512" spans="1:20" ht="57.1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9">
        <f t="shared" si="271"/>
        <v>41822.62090277778</v>
      </c>
      <c r="L3512">
        <v>1402584846</v>
      </c>
      <c r="M3512" s="9">
        <f t="shared" si="272"/>
        <v>41802.62090277778</v>
      </c>
      <c r="N3512" s="13">
        <f t="shared" si="273"/>
        <v>20</v>
      </c>
      <c r="O3512" t="b">
        <v>0</v>
      </c>
      <c r="P3512">
        <v>15</v>
      </c>
      <c r="Q3512" s="8">
        <f t="shared" si="274"/>
        <v>60.33</v>
      </c>
      <c r="R3512" t="b">
        <v>1</v>
      </c>
      <c r="S3512" t="s">
        <v>8273</v>
      </c>
      <c r="T3512" t="s">
        <v>8274</v>
      </c>
    </row>
    <row r="3513" spans="1:20" ht="42.8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9">
        <f t="shared" si="271"/>
        <v>41950.770833333336</v>
      </c>
      <c r="L3513">
        <v>1413406695</v>
      </c>
      <c r="M3513" s="9">
        <f t="shared" si="272"/>
        <v>41927.873784722222</v>
      </c>
      <c r="N3513" s="13">
        <f t="shared" si="273"/>
        <v>23</v>
      </c>
      <c r="O3513" t="b">
        <v>0</v>
      </c>
      <c r="P3513">
        <v>19</v>
      </c>
      <c r="Q3513" s="8">
        <f t="shared" si="274"/>
        <v>79.89</v>
      </c>
      <c r="R3513" t="b">
        <v>1</v>
      </c>
      <c r="S3513" t="s">
        <v>8273</v>
      </c>
      <c r="T3513" t="s">
        <v>8274</v>
      </c>
    </row>
    <row r="3514" spans="1:20" ht="42.8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9">
        <f t="shared" si="271"/>
        <v>42117.49527777778</v>
      </c>
      <c r="L3514">
        <v>1424609592</v>
      </c>
      <c r="M3514" s="9">
        <f t="shared" si="272"/>
        <v>42057.536944444444</v>
      </c>
      <c r="N3514" s="13">
        <f t="shared" si="273"/>
        <v>60</v>
      </c>
      <c r="O3514" t="b">
        <v>0</v>
      </c>
      <c r="P3514">
        <v>17</v>
      </c>
      <c r="Q3514" s="8">
        <f t="shared" si="274"/>
        <v>58.82</v>
      </c>
      <c r="R3514" t="b">
        <v>1</v>
      </c>
      <c r="S3514" t="s">
        <v>8273</v>
      </c>
      <c r="T3514" t="s">
        <v>8274</v>
      </c>
    </row>
    <row r="3515" spans="1:20" ht="42.8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9">
        <f t="shared" si="271"/>
        <v>41794.207638888889</v>
      </c>
      <c r="L3515">
        <v>1400725112</v>
      </c>
      <c r="M3515" s="9">
        <f t="shared" si="272"/>
        <v>41781.096203703702</v>
      </c>
      <c r="N3515" s="13">
        <f t="shared" si="273"/>
        <v>13</v>
      </c>
      <c r="O3515" t="b">
        <v>0</v>
      </c>
      <c r="P3515">
        <v>44</v>
      </c>
      <c r="Q3515" s="8">
        <f t="shared" si="274"/>
        <v>75.34</v>
      </c>
      <c r="R3515" t="b">
        <v>1</v>
      </c>
      <c r="S3515" t="s">
        <v>8273</v>
      </c>
      <c r="T3515" t="s">
        <v>8274</v>
      </c>
    </row>
    <row r="3516" spans="1:20" ht="42.8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9">
        <f t="shared" si="271"/>
        <v>42037.207638888889</v>
      </c>
      <c r="L3516">
        <v>1421439552</v>
      </c>
      <c r="M3516" s="9">
        <f t="shared" si="272"/>
        <v>42020.846666666665</v>
      </c>
      <c r="N3516" s="13">
        <f t="shared" si="273"/>
        <v>16</v>
      </c>
      <c r="O3516" t="b">
        <v>0</v>
      </c>
      <c r="P3516">
        <v>10</v>
      </c>
      <c r="Q3516" s="8">
        <f t="shared" si="274"/>
        <v>55</v>
      </c>
      <c r="R3516" t="b">
        <v>1</v>
      </c>
      <c r="S3516" t="s">
        <v>8273</v>
      </c>
      <c r="T3516" t="s">
        <v>8274</v>
      </c>
    </row>
    <row r="3517" spans="1:20" ht="42.8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9">
        <f t="shared" si="271"/>
        <v>42155.772812499999</v>
      </c>
      <c r="L3517">
        <v>1430505171</v>
      </c>
      <c r="M3517" s="9">
        <f t="shared" si="272"/>
        <v>42125.772812499999</v>
      </c>
      <c r="N3517" s="13">
        <f t="shared" si="273"/>
        <v>30</v>
      </c>
      <c r="O3517" t="b">
        <v>0</v>
      </c>
      <c r="P3517">
        <v>46</v>
      </c>
      <c r="Q3517" s="8">
        <f t="shared" si="274"/>
        <v>66.959999999999994</v>
      </c>
      <c r="R3517" t="b">
        <v>1</v>
      </c>
      <c r="S3517" t="s">
        <v>8273</v>
      </c>
      <c r="T3517" t="s">
        <v>8274</v>
      </c>
    </row>
    <row r="3518" spans="1:20" ht="42.8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9">
        <f t="shared" si="271"/>
        <v>41890.125</v>
      </c>
      <c r="L3518">
        <v>1407197670</v>
      </c>
      <c r="M3518" s="9">
        <f t="shared" si="272"/>
        <v>41856.010069444441</v>
      </c>
      <c r="N3518" s="13">
        <f t="shared" si="273"/>
        <v>34</v>
      </c>
      <c r="O3518" t="b">
        <v>0</v>
      </c>
      <c r="P3518">
        <v>11</v>
      </c>
      <c r="Q3518" s="8">
        <f t="shared" si="274"/>
        <v>227.27</v>
      </c>
      <c r="R3518" t="b">
        <v>1</v>
      </c>
      <c r="S3518" t="s">
        <v>8273</v>
      </c>
      <c r="T3518" t="s">
        <v>8274</v>
      </c>
    </row>
    <row r="3519" spans="1:20" ht="42.8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9">
        <f t="shared" si="271"/>
        <v>41824.458333333336</v>
      </c>
      <c r="L3519">
        <v>1401910634</v>
      </c>
      <c r="M3519" s="9">
        <f t="shared" si="272"/>
        <v>41794.817523148151</v>
      </c>
      <c r="N3519" s="13">
        <f t="shared" si="273"/>
        <v>30</v>
      </c>
      <c r="O3519" t="b">
        <v>0</v>
      </c>
      <c r="P3519">
        <v>13</v>
      </c>
      <c r="Q3519" s="8">
        <f t="shared" si="274"/>
        <v>307.69</v>
      </c>
      <c r="R3519" t="b">
        <v>1</v>
      </c>
      <c r="S3519" t="s">
        <v>8273</v>
      </c>
      <c r="T3519" t="s">
        <v>8274</v>
      </c>
    </row>
    <row r="3520" spans="1:20" ht="42.8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9">
        <f t="shared" si="271"/>
        <v>41914.597916666666</v>
      </c>
      <c r="L3520">
        <v>1410461299</v>
      </c>
      <c r="M3520" s="9">
        <f t="shared" si="272"/>
        <v>41893.783553240741</v>
      </c>
      <c r="N3520" s="13">
        <f t="shared" si="273"/>
        <v>21</v>
      </c>
      <c r="O3520" t="b">
        <v>0</v>
      </c>
      <c r="P3520">
        <v>33</v>
      </c>
      <c r="Q3520" s="8">
        <f t="shared" si="274"/>
        <v>50.02</v>
      </c>
      <c r="R3520" t="b">
        <v>1</v>
      </c>
      <c r="S3520" t="s">
        <v>8273</v>
      </c>
      <c r="T3520" t="s">
        <v>8274</v>
      </c>
    </row>
    <row r="3521" spans="1:20" ht="42.8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9">
        <f t="shared" si="271"/>
        <v>42067.598958333328</v>
      </c>
      <c r="L3521">
        <v>1422886950</v>
      </c>
      <c r="M3521" s="9">
        <f t="shared" si="272"/>
        <v>42037.598958333328</v>
      </c>
      <c r="N3521" s="13">
        <f t="shared" si="273"/>
        <v>30</v>
      </c>
      <c r="O3521" t="b">
        <v>0</v>
      </c>
      <c r="P3521">
        <v>28</v>
      </c>
      <c r="Q3521" s="8">
        <f t="shared" si="274"/>
        <v>72.39</v>
      </c>
      <c r="R3521" t="b">
        <v>1</v>
      </c>
      <c r="S3521" t="s">
        <v>8273</v>
      </c>
      <c r="T3521" t="s">
        <v>8274</v>
      </c>
    </row>
    <row r="3522" spans="1:20" ht="42.8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>
        <f t="shared" ref="F3522:F3585" si="275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9">
        <f t="shared" si="271"/>
        <v>42253.57430555555</v>
      </c>
      <c r="L3522">
        <v>1439322412</v>
      </c>
      <c r="M3522" s="9">
        <f t="shared" si="272"/>
        <v>42227.824212962965</v>
      </c>
      <c r="N3522" s="13">
        <f t="shared" si="273"/>
        <v>26</v>
      </c>
      <c r="O3522" t="b">
        <v>0</v>
      </c>
      <c r="P3522">
        <v>21</v>
      </c>
      <c r="Q3522" s="8">
        <f t="shared" si="274"/>
        <v>95.95</v>
      </c>
      <c r="R3522" t="b">
        <v>1</v>
      </c>
      <c r="S3522" t="s">
        <v>8273</v>
      </c>
      <c r="T3522" t="s">
        <v>8274</v>
      </c>
    </row>
    <row r="3523" spans="1:20" ht="57.1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>
        <f t="shared" si="275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9">
        <f t="shared" ref="K3523:K3586" si="276">(((J3523/60)/60)/24)+DATE(1970,1,1)</f>
        <v>41911.361342592594</v>
      </c>
      <c r="L3523">
        <v>1409388020</v>
      </c>
      <c r="M3523" s="9">
        <f t="shared" ref="M3523:M3586" si="277">(((L3523/60)/60)/24)+DATE(1970,1,1)</f>
        <v>41881.361342592594</v>
      </c>
      <c r="N3523" s="13">
        <f t="shared" ref="N3523:N3586" si="278">ROUND(K3523-M3523,0)</f>
        <v>30</v>
      </c>
      <c r="O3523" t="b">
        <v>0</v>
      </c>
      <c r="P3523">
        <v>13</v>
      </c>
      <c r="Q3523" s="8">
        <f t="shared" ref="Q3523:Q3586" si="279">IFERROR(ROUND(E3523/P3523,2),0)</f>
        <v>45.62</v>
      </c>
      <c r="R3523" t="b">
        <v>1</v>
      </c>
      <c r="S3523" t="s">
        <v>8273</v>
      </c>
      <c r="T3523" t="s">
        <v>8274</v>
      </c>
    </row>
    <row r="3524" spans="1:20" ht="42.8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9">
        <f t="shared" si="276"/>
        <v>42262.420833333337</v>
      </c>
      <c r="L3524">
        <v>1439924246</v>
      </c>
      <c r="M3524" s="9">
        <f t="shared" si="277"/>
        <v>42234.789884259255</v>
      </c>
      <c r="N3524" s="13">
        <f t="shared" si="278"/>
        <v>28</v>
      </c>
      <c r="O3524" t="b">
        <v>0</v>
      </c>
      <c r="P3524">
        <v>34</v>
      </c>
      <c r="Q3524" s="8">
        <f t="shared" si="279"/>
        <v>41.03</v>
      </c>
      <c r="R3524" t="b">
        <v>1</v>
      </c>
      <c r="S3524" t="s">
        <v>8273</v>
      </c>
      <c r="T3524" t="s">
        <v>8274</v>
      </c>
    </row>
    <row r="3525" spans="1:20" ht="42.8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9">
        <f t="shared" si="276"/>
        <v>42638.958333333328</v>
      </c>
      <c r="L3525">
        <v>1469871148</v>
      </c>
      <c r="M3525" s="9">
        <f t="shared" si="277"/>
        <v>42581.397546296299</v>
      </c>
      <c r="N3525" s="13">
        <f t="shared" si="278"/>
        <v>58</v>
      </c>
      <c r="O3525" t="b">
        <v>0</v>
      </c>
      <c r="P3525">
        <v>80</v>
      </c>
      <c r="Q3525" s="8">
        <f t="shared" si="279"/>
        <v>56.83</v>
      </c>
      <c r="R3525" t="b">
        <v>1</v>
      </c>
      <c r="S3525" t="s">
        <v>8273</v>
      </c>
      <c r="T3525" t="s">
        <v>8274</v>
      </c>
    </row>
    <row r="3526" spans="1:20" ht="42.8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9">
        <f t="shared" si="276"/>
        <v>41895.166666666664</v>
      </c>
      <c r="L3526">
        <v>1409336373</v>
      </c>
      <c r="M3526" s="9">
        <f t="shared" si="277"/>
        <v>41880.76357638889</v>
      </c>
      <c r="N3526" s="13">
        <f t="shared" si="278"/>
        <v>14</v>
      </c>
      <c r="O3526" t="b">
        <v>0</v>
      </c>
      <c r="P3526">
        <v>74</v>
      </c>
      <c r="Q3526" s="8">
        <f t="shared" si="279"/>
        <v>137.24</v>
      </c>
      <c r="R3526" t="b">
        <v>1</v>
      </c>
      <c r="S3526" t="s">
        <v>8273</v>
      </c>
      <c r="T3526" t="s">
        <v>8274</v>
      </c>
    </row>
    <row r="3527" spans="1:20" ht="42.8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9">
        <f t="shared" si="276"/>
        <v>42225.666666666672</v>
      </c>
      <c r="L3527">
        <v>1438188106</v>
      </c>
      <c r="M3527" s="9">
        <f t="shared" si="277"/>
        <v>42214.6956712963</v>
      </c>
      <c r="N3527" s="13">
        <f t="shared" si="278"/>
        <v>11</v>
      </c>
      <c r="O3527" t="b">
        <v>0</v>
      </c>
      <c r="P3527">
        <v>7</v>
      </c>
      <c r="Q3527" s="8">
        <f t="shared" si="279"/>
        <v>75.709999999999994</v>
      </c>
      <c r="R3527" t="b">
        <v>1</v>
      </c>
      <c r="S3527" t="s">
        <v>8273</v>
      </c>
      <c r="T3527" t="s">
        <v>8274</v>
      </c>
    </row>
    <row r="3528" spans="1:20" ht="42.8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9">
        <f t="shared" si="276"/>
        <v>42488.249305555553</v>
      </c>
      <c r="L3528">
        <v>1459411371</v>
      </c>
      <c r="M3528" s="9">
        <f t="shared" si="277"/>
        <v>42460.335312499999</v>
      </c>
      <c r="N3528" s="13">
        <f t="shared" si="278"/>
        <v>28</v>
      </c>
      <c r="O3528" t="b">
        <v>0</v>
      </c>
      <c r="P3528">
        <v>34</v>
      </c>
      <c r="Q3528" s="8">
        <f t="shared" si="279"/>
        <v>99</v>
      </c>
      <c r="R3528" t="b">
        <v>1</v>
      </c>
      <c r="S3528" t="s">
        <v>8273</v>
      </c>
      <c r="T3528" t="s">
        <v>8274</v>
      </c>
    </row>
    <row r="3529" spans="1:20" ht="42.8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9">
        <f t="shared" si="276"/>
        <v>42196.165972222225</v>
      </c>
      <c r="L3529">
        <v>1434069205</v>
      </c>
      <c r="M3529" s="9">
        <f t="shared" si="277"/>
        <v>42167.023206018523</v>
      </c>
      <c r="N3529" s="13">
        <f t="shared" si="278"/>
        <v>29</v>
      </c>
      <c r="O3529" t="b">
        <v>0</v>
      </c>
      <c r="P3529">
        <v>86</v>
      </c>
      <c r="Q3529" s="8">
        <f t="shared" si="279"/>
        <v>81.569999999999993</v>
      </c>
      <c r="R3529" t="b">
        <v>1</v>
      </c>
      <c r="S3529" t="s">
        <v>8273</v>
      </c>
      <c r="T3529" t="s">
        <v>8274</v>
      </c>
    </row>
    <row r="3530" spans="1:20" ht="42.8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9">
        <f t="shared" si="276"/>
        <v>42753.50136574074</v>
      </c>
      <c r="L3530">
        <v>1483012918</v>
      </c>
      <c r="M3530" s="9">
        <f t="shared" si="277"/>
        <v>42733.50136574074</v>
      </c>
      <c r="N3530" s="13">
        <f t="shared" si="278"/>
        <v>20</v>
      </c>
      <c r="O3530" t="b">
        <v>0</v>
      </c>
      <c r="P3530">
        <v>37</v>
      </c>
      <c r="Q3530" s="8">
        <f t="shared" si="279"/>
        <v>45.11</v>
      </c>
      <c r="R3530" t="b">
        <v>1</v>
      </c>
      <c r="S3530" t="s">
        <v>8273</v>
      </c>
      <c r="T3530" t="s">
        <v>8274</v>
      </c>
    </row>
    <row r="3531" spans="1:20" ht="42.8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9">
        <f t="shared" si="276"/>
        <v>42198.041666666672</v>
      </c>
      <c r="L3531">
        <v>1434997018</v>
      </c>
      <c r="M3531" s="9">
        <f t="shared" si="277"/>
        <v>42177.761782407411</v>
      </c>
      <c r="N3531" s="13">
        <f t="shared" si="278"/>
        <v>20</v>
      </c>
      <c r="O3531" t="b">
        <v>0</v>
      </c>
      <c r="P3531">
        <v>18</v>
      </c>
      <c r="Q3531" s="8">
        <f t="shared" si="279"/>
        <v>36.67</v>
      </c>
      <c r="R3531" t="b">
        <v>1</v>
      </c>
      <c r="S3531" t="s">
        <v>8273</v>
      </c>
      <c r="T3531" t="s">
        <v>8274</v>
      </c>
    </row>
    <row r="3532" spans="1:20" ht="42.8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9">
        <f t="shared" si="276"/>
        <v>42470.833333333328</v>
      </c>
      <c r="L3532">
        <v>1457881057</v>
      </c>
      <c r="M3532" s="9">
        <f t="shared" si="277"/>
        <v>42442.623344907406</v>
      </c>
      <c r="N3532" s="13">
        <f t="shared" si="278"/>
        <v>28</v>
      </c>
      <c r="O3532" t="b">
        <v>0</v>
      </c>
      <c r="P3532">
        <v>22</v>
      </c>
      <c r="Q3532" s="8">
        <f t="shared" si="279"/>
        <v>125</v>
      </c>
      <c r="R3532" t="b">
        <v>1</v>
      </c>
      <c r="S3532" t="s">
        <v>8273</v>
      </c>
      <c r="T3532" t="s">
        <v>8274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9">
        <f t="shared" si="276"/>
        <v>42551.654328703706</v>
      </c>
      <c r="L3533">
        <v>1464709334</v>
      </c>
      <c r="M3533" s="9">
        <f t="shared" si="277"/>
        <v>42521.654328703706</v>
      </c>
      <c r="N3533" s="13">
        <f t="shared" si="278"/>
        <v>30</v>
      </c>
      <c r="O3533" t="b">
        <v>0</v>
      </c>
      <c r="P3533">
        <v>26</v>
      </c>
      <c r="Q3533" s="8">
        <f t="shared" si="279"/>
        <v>49.23</v>
      </c>
      <c r="R3533" t="b">
        <v>1</v>
      </c>
      <c r="S3533" t="s">
        <v>8273</v>
      </c>
      <c r="T3533" t="s">
        <v>8274</v>
      </c>
    </row>
    <row r="3534" spans="1:20" ht="57.1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9">
        <f t="shared" si="276"/>
        <v>41900.165972222225</v>
      </c>
      <c r="L3534">
        <v>1409667827</v>
      </c>
      <c r="M3534" s="9">
        <f t="shared" si="277"/>
        <v>41884.599849537037</v>
      </c>
      <c r="N3534" s="13">
        <f t="shared" si="278"/>
        <v>16</v>
      </c>
      <c r="O3534" t="b">
        <v>0</v>
      </c>
      <c r="P3534">
        <v>27</v>
      </c>
      <c r="Q3534" s="8">
        <f t="shared" si="279"/>
        <v>42.3</v>
      </c>
      <c r="R3534" t="b">
        <v>1</v>
      </c>
      <c r="S3534" t="s">
        <v>8273</v>
      </c>
      <c r="T3534" t="s">
        <v>8274</v>
      </c>
    </row>
    <row r="3535" spans="1:20" ht="57.1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9">
        <f t="shared" si="276"/>
        <v>42319.802858796291</v>
      </c>
      <c r="L3535">
        <v>1444673767</v>
      </c>
      <c r="M3535" s="9">
        <f t="shared" si="277"/>
        <v>42289.761192129634</v>
      </c>
      <c r="N3535" s="13">
        <f t="shared" si="278"/>
        <v>30</v>
      </c>
      <c r="O3535" t="b">
        <v>0</v>
      </c>
      <c r="P3535">
        <v>8</v>
      </c>
      <c r="Q3535" s="8">
        <f t="shared" si="279"/>
        <v>78.88</v>
      </c>
      <c r="R3535" t="b">
        <v>1</v>
      </c>
      <c r="S3535" t="s">
        <v>8273</v>
      </c>
      <c r="T3535" t="s">
        <v>8274</v>
      </c>
    </row>
    <row r="3536" spans="1:20" ht="42.8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9">
        <f t="shared" si="276"/>
        <v>42278.6252662037</v>
      </c>
      <c r="L3536">
        <v>1440687623</v>
      </c>
      <c r="M3536" s="9">
        <f t="shared" si="277"/>
        <v>42243.6252662037</v>
      </c>
      <c r="N3536" s="13">
        <f t="shared" si="278"/>
        <v>35</v>
      </c>
      <c r="O3536" t="b">
        <v>0</v>
      </c>
      <c r="P3536">
        <v>204</v>
      </c>
      <c r="Q3536" s="8">
        <f t="shared" si="279"/>
        <v>38.28</v>
      </c>
      <c r="R3536" t="b">
        <v>1</v>
      </c>
      <c r="S3536" t="s">
        <v>8273</v>
      </c>
      <c r="T3536" t="s">
        <v>8274</v>
      </c>
    </row>
    <row r="3537" spans="1:20" ht="42.8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9">
        <f t="shared" si="276"/>
        <v>42279.75</v>
      </c>
      <c r="L3537">
        <v>1441120910</v>
      </c>
      <c r="M3537" s="9">
        <f t="shared" si="277"/>
        <v>42248.640162037031</v>
      </c>
      <c r="N3537" s="13">
        <f t="shared" si="278"/>
        <v>31</v>
      </c>
      <c r="O3537" t="b">
        <v>0</v>
      </c>
      <c r="P3537">
        <v>46</v>
      </c>
      <c r="Q3537" s="8">
        <f t="shared" si="279"/>
        <v>44.85</v>
      </c>
      <c r="R3537" t="b">
        <v>1</v>
      </c>
      <c r="S3537" t="s">
        <v>8273</v>
      </c>
      <c r="T3537" t="s">
        <v>8274</v>
      </c>
    </row>
    <row r="3538" spans="1:20" ht="42.8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9">
        <f t="shared" si="276"/>
        <v>42358.499305555553</v>
      </c>
      <c r="L3538">
        <v>1448040425</v>
      </c>
      <c r="M3538" s="9">
        <f t="shared" si="277"/>
        <v>42328.727141203708</v>
      </c>
      <c r="N3538" s="13">
        <f t="shared" si="278"/>
        <v>30</v>
      </c>
      <c r="O3538" t="b">
        <v>0</v>
      </c>
      <c r="P3538">
        <v>17</v>
      </c>
      <c r="Q3538" s="8">
        <f t="shared" si="279"/>
        <v>13.53</v>
      </c>
      <c r="R3538" t="b">
        <v>1</v>
      </c>
      <c r="S3538" t="s">
        <v>8273</v>
      </c>
      <c r="T3538" t="s">
        <v>8274</v>
      </c>
    </row>
    <row r="3539" spans="1:20" ht="42.8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9">
        <f t="shared" si="276"/>
        <v>41960.332638888889</v>
      </c>
      <c r="L3539">
        <v>1413016216</v>
      </c>
      <c r="M3539" s="9">
        <f t="shared" si="277"/>
        <v>41923.354351851849</v>
      </c>
      <c r="N3539" s="13">
        <f t="shared" si="278"/>
        <v>37</v>
      </c>
      <c r="O3539" t="b">
        <v>0</v>
      </c>
      <c r="P3539">
        <v>28</v>
      </c>
      <c r="Q3539" s="8">
        <f t="shared" si="279"/>
        <v>43.5</v>
      </c>
      <c r="R3539" t="b">
        <v>1</v>
      </c>
      <c r="S3539" t="s">
        <v>8273</v>
      </c>
      <c r="T3539" t="s">
        <v>8274</v>
      </c>
    </row>
    <row r="3540" spans="1:20" ht="42.8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9">
        <f t="shared" si="276"/>
        <v>42599.420601851853</v>
      </c>
      <c r="L3540">
        <v>1469009140</v>
      </c>
      <c r="M3540" s="9">
        <f t="shared" si="277"/>
        <v>42571.420601851853</v>
      </c>
      <c r="N3540" s="13">
        <f t="shared" si="278"/>
        <v>28</v>
      </c>
      <c r="O3540" t="b">
        <v>0</v>
      </c>
      <c r="P3540">
        <v>83</v>
      </c>
      <c r="Q3540" s="8">
        <f t="shared" si="279"/>
        <v>30.95</v>
      </c>
      <c r="R3540" t="b">
        <v>1</v>
      </c>
      <c r="S3540" t="s">
        <v>8273</v>
      </c>
      <c r="T3540" t="s">
        <v>8274</v>
      </c>
    </row>
    <row r="3541" spans="1:20" ht="42.8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9">
        <f t="shared" si="276"/>
        <v>42621.756041666667</v>
      </c>
      <c r="L3541">
        <v>1471543722</v>
      </c>
      <c r="M3541" s="9">
        <f t="shared" si="277"/>
        <v>42600.756041666667</v>
      </c>
      <c r="N3541" s="13">
        <f t="shared" si="278"/>
        <v>21</v>
      </c>
      <c r="O3541" t="b">
        <v>0</v>
      </c>
      <c r="P3541">
        <v>13</v>
      </c>
      <c r="Q3541" s="8">
        <f t="shared" si="279"/>
        <v>55.23</v>
      </c>
      <c r="R3541" t="b">
        <v>1</v>
      </c>
      <c r="S3541" t="s">
        <v>8273</v>
      </c>
      <c r="T3541" t="s">
        <v>8274</v>
      </c>
    </row>
    <row r="3542" spans="1:20" ht="57.1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9">
        <f t="shared" si="276"/>
        <v>42547.003368055557</v>
      </c>
      <c r="L3542">
        <v>1464307491</v>
      </c>
      <c r="M3542" s="9">
        <f t="shared" si="277"/>
        <v>42517.003368055557</v>
      </c>
      <c r="N3542" s="13">
        <f t="shared" si="278"/>
        <v>30</v>
      </c>
      <c r="O3542" t="b">
        <v>0</v>
      </c>
      <c r="P3542">
        <v>8</v>
      </c>
      <c r="Q3542" s="8">
        <f t="shared" si="279"/>
        <v>46.13</v>
      </c>
      <c r="R3542" t="b">
        <v>1</v>
      </c>
      <c r="S3542" t="s">
        <v>8273</v>
      </c>
      <c r="T3542" t="s">
        <v>8274</v>
      </c>
    </row>
    <row r="3543" spans="1:20" ht="42.8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9">
        <f t="shared" si="276"/>
        <v>42247.730034722219</v>
      </c>
      <c r="L3543">
        <v>1438882275</v>
      </c>
      <c r="M3543" s="9">
        <f t="shared" si="277"/>
        <v>42222.730034722219</v>
      </c>
      <c r="N3543" s="13">
        <f t="shared" si="278"/>
        <v>25</v>
      </c>
      <c r="O3543" t="b">
        <v>0</v>
      </c>
      <c r="P3543">
        <v>32</v>
      </c>
      <c r="Q3543" s="8">
        <f t="shared" si="279"/>
        <v>39.380000000000003</v>
      </c>
      <c r="R3543" t="b">
        <v>1</v>
      </c>
      <c r="S3543" t="s">
        <v>8273</v>
      </c>
      <c r="T3543" t="s">
        <v>8274</v>
      </c>
    </row>
    <row r="3544" spans="1:20" ht="42.8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9">
        <f t="shared" si="276"/>
        <v>41889.599791666667</v>
      </c>
      <c r="L3544">
        <v>1404915822</v>
      </c>
      <c r="M3544" s="9">
        <f t="shared" si="277"/>
        <v>41829.599791666667</v>
      </c>
      <c r="N3544" s="13">
        <f t="shared" si="278"/>
        <v>60</v>
      </c>
      <c r="O3544" t="b">
        <v>0</v>
      </c>
      <c r="P3544">
        <v>85</v>
      </c>
      <c r="Q3544" s="8">
        <f t="shared" si="279"/>
        <v>66.150000000000006</v>
      </c>
      <c r="R3544" t="b">
        <v>1</v>
      </c>
      <c r="S3544" t="s">
        <v>8273</v>
      </c>
      <c r="T3544" t="s">
        <v>8274</v>
      </c>
    </row>
    <row r="3545" spans="1:20" ht="42.8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9">
        <f t="shared" si="276"/>
        <v>42180.755312499998</v>
      </c>
      <c r="L3545">
        <v>1432663659</v>
      </c>
      <c r="M3545" s="9">
        <f t="shared" si="277"/>
        <v>42150.755312499998</v>
      </c>
      <c r="N3545" s="13">
        <f t="shared" si="278"/>
        <v>30</v>
      </c>
      <c r="O3545" t="b">
        <v>0</v>
      </c>
      <c r="P3545">
        <v>29</v>
      </c>
      <c r="Q3545" s="8">
        <f t="shared" si="279"/>
        <v>54.14</v>
      </c>
      <c r="R3545" t="b">
        <v>1</v>
      </c>
      <c r="S3545" t="s">
        <v>8273</v>
      </c>
      <c r="T3545" t="s">
        <v>8274</v>
      </c>
    </row>
    <row r="3546" spans="1:20" ht="28.5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9">
        <f t="shared" si="276"/>
        <v>42070.831678240742</v>
      </c>
      <c r="L3546">
        <v>1423166257</v>
      </c>
      <c r="M3546" s="9">
        <f t="shared" si="277"/>
        <v>42040.831678240742</v>
      </c>
      <c r="N3546" s="13">
        <f t="shared" si="278"/>
        <v>30</v>
      </c>
      <c r="O3546" t="b">
        <v>0</v>
      </c>
      <c r="P3546">
        <v>24</v>
      </c>
      <c r="Q3546" s="8">
        <f t="shared" si="279"/>
        <v>104.17</v>
      </c>
      <c r="R3546" t="b">
        <v>1</v>
      </c>
      <c r="S3546" t="s">
        <v>8273</v>
      </c>
      <c r="T3546" t="s">
        <v>8274</v>
      </c>
    </row>
    <row r="3547" spans="1:20" ht="42.8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9">
        <f t="shared" si="276"/>
        <v>42105.807395833333</v>
      </c>
      <c r="L3547">
        <v>1426188159</v>
      </c>
      <c r="M3547" s="9">
        <f t="shared" si="277"/>
        <v>42075.807395833333</v>
      </c>
      <c r="N3547" s="13">
        <f t="shared" si="278"/>
        <v>30</v>
      </c>
      <c r="O3547" t="b">
        <v>0</v>
      </c>
      <c r="P3547">
        <v>8</v>
      </c>
      <c r="Q3547" s="8">
        <f t="shared" si="279"/>
        <v>31.38</v>
      </c>
      <c r="R3547" t="b">
        <v>1</v>
      </c>
      <c r="S3547" t="s">
        <v>8273</v>
      </c>
      <c r="T3547" t="s">
        <v>8274</v>
      </c>
    </row>
    <row r="3548" spans="1:20" ht="42.8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9">
        <f t="shared" si="276"/>
        <v>42095.165972222225</v>
      </c>
      <c r="L3548">
        <v>1426002684</v>
      </c>
      <c r="M3548" s="9">
        <f t="shared" si="277"/>
        <v>42073.660694444443</v>
      </c>
      <c r="N3548" s="13">
        <f t="shared" si="278"/>
        <v>22</v>
      </c>
      <c r="O3548" t="b">
        <v>0</v>
      </c>
      <c r="P3548">
        <v>19</v>
      </c>
      <c r="Q3548" s="8">
        <f t="shared" si="279"/>
        <v>59.21</v>
      </c>
      <c r="R3548" t="b">
        <v>1</v>
      </c>
      <c r="S3548" t="s">
        <v>8273</v>
      </c>
      <c r="T3548" t="s">
        <v>8274</v>
      </c>
    </row>
    <row r="3549" spans="1:20" ht="42.8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9">
        <f t="shared" si="276"/>
        <v>42504.165972222225</v>
      </c>
      <c r="L3549">
        <v>1461117201</v>
      </c>
      <c r="M3549" s="9">
        <f t="shared" si="277"/>
        <v>42480.078715277778</v>
      </c>
      <c r="N3549" s="13">
        <f t="shared" si="278"/>
        <v>24</v>
      </c>
      <c r="O3549" t="b">
        <v>0</v>
      </c>
      <c r="P3549">
        <v>336</v>
      </c>
      <c r="Q3549" s="8">
        <f t="shared" si="279"/>
        <v>119.18</v>
      </c>
      <c r="R3549" t="b">
        <v>1</v>
      </c>
      <c r="S3549" t="s">
        <v>8273</v>
      </c>
      <c r="T3549" t="s">
        <v>8274</v>
      </c>
    </row>
    <row r="3550" spans="1:20" ht="42.8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9">
        <f t="shared" si="276"/>
        <v>42434.041666666672</v>
      </c>
      <c r="L3550">
        <v>1455230214</v>
      </c>
      <c r="M3550" s="9">
        <f t="shared" si="277"/>
        <v>42411.942291666666</v>
      </c>
      <c r="N3550" s="13">
        <f t="shared" si="278"/>
        <v>22</v>
      </c>
      <c r="O3550" t="b">
        <v>0</v>
      </c>
      <c r="P3550">
        <v>13</v>
      </c>
      <c r="Q3550" s="8">
        <f t="shared" si="279"/>
        <v>164.62</v>
      </c>
      <c r="R3550" t="b">
        <v>1</v>
      </c>
      <c r="S3550" t="s">
        <v>8273</v>
      </c>
      <c r="T3550" t="s">
        <v>8274</v>
      </c>
    </row>
    <row r="3551" spans="1:20" ht="42.8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9">
        <f t="shared" si="276"/>
        <v>42251.394363425927</v>
      </c>
      <c r="L3551">
        <v>1438939673</v>
      </c>
      <c r="M3551" s="9">
        <f t="shared" si="277"/>
        <v>42223.394363425927</v>
      </c>
      <c r="N3551" s="13">
        <f t="shared" si="278"/>
        <v>28</v>
      </c>
      <c r="O3551" t="b">
        <v>0</v>
      </c>
      <c r="P3551">
        <v>42</v>
      </c>
      <c r="Q3551" s="8">
        <f t="shared" si="279"/>
        <v>24.29</v>
      </c>
      <c r="R3551" t="b">
        <v>1</v>
      </c>
      <c r="S3551" t="s">
        <v>8273</v>
      </c>
      <c r="T3551" t="s">
        <v>8274</v>
      </c>
    </row>
    <row r="3552" spans="1:20" ht="42.8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9">
        <f t="shared" si="276"/>
        <v>42492.893495370372</v>
      </c>
      <c r="L3552">
        <v>1459632398</v>
      </c>
      <c r="M3552" s="9">
        <f t="shared" si="277"/>
        <v>42462.893495370372</v>
      </c>
      <c r="N3552" s="13">
        <f t="shared" si="278"/>
        <v>30</v>
      </c>
      <c r="O3552" t="b">
        <v>0</v>
      </c>
      <c r="P3552">
        <v>64</v>
      </c>
      <c r="Q3552" s="8">
        <f t="shared" si="279"/>
        <v>40.94</v>
      </c>
      <c r="R3552" t="b">
        <v>1</v>
      </c>
      <c r="S3552" t="s">
        <v>8273</v>
      </c>
      <c r="T3552" t="s">
        <v>8274</v>
      </c>
    </row>
    <row r="3553" spans="1:20" ht="42.8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9">
        <f t="shared" si="276"/>
        <v>41781.921527777777</v>
      </c>
      <c r="L3553">
        <v>1398342170</v>
      </c>
      <c r="M3553" s="9">
        <f t="shared" si="277"/>
        <v>41753.515856481477</v>
      </c>
      <c r="N3553" s="13">
        <f t="shared" si="278"/>
        <v>28</v>
      </c>
      <c r="O3553" t="b">
        <v>0</v>
      </c>
      <c r="P3553">
        <v>25</v>
      </c>
      <c r="Q3553" s="8">
        <f t="shared" si="279"/>
        <v>61.1</v>
      </c>
      <c r="R3553" t="b">
        <v>1</v>
      </c>
      <c r="S3553" t="s">
        <v>8273</v>
      </c>
      <c r="T3553" t="s">
        <v>8274</v>
      </c>
    </row>
    <row r="3554" spans="1:20" ht="42.8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9">
        <f t="shared" si="276"/>
        <v>41818.587083333332</v>
      </c>
      <c r="L3554">
        <v>1401372324</v>
      </c>
      <c r="M3554" s="9">
        <f t="shared" si="277"/>
        <v>41788.587083333332</v>
      </c>
      <c r="N3554" s="13">
        <f t="shared" si="278"/>
        <v>30</v>
      </c>
      <c r="O3554" t="b">
        <v>0</v>
      </c>
      <c r="P3554">
        <v>20</v>
      </c>
      <c r="Q3554" s="8">
        <f t="shared" si="279"/>
        <v>38.65</v>
      </c>
      <c r="R3554" t="b">
        <v>1</v>
      </c>
      <c r="S3554" t="s">
        <v>8273</v>
      </c>
      <c r="T3554" t="s">
        <v>8274</v>
      </c>
    </row>
    <row r="3555" spans="1:20" ht="42.8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9">
        <f t="shared" si="276"/>
        <v>42228</v>
      </c>
      <c r="L3555">
        <v>1436575280</v>
      </c>
      <c r="M3555" s="9">
        <f t="shared" si="277"/>
        <v>42196.028703703705</v>
      </c>
      <c r="N3555" s="13">
        <f t="shared" si="278"/>
        <v>32</v>
      </c>
      <c r="O3555" t="b">
        <v>0</v>
      </c>
      <c r="P3555">
        <v>104</v>
      </c>
      <c r="Q3555" s="8">
        <f t="shared" si="279"/>
        <v>56.2</v>
      </c>
      <c r="R3555" t="b">
        <v>1</v>
      </c>
      <c r="S3555" t="s">
        <v>8273</v>
      </c>
      <c r="T3555" t="s">
        <v>8274</v>
      </c>
    </row>
    <row r="3556" spans="1:20" ht="42.8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9">
        <f t="shared" si="276"/>
        <v>42046.708333333328</v>
      </c>
      <c r="L3556">
        <v>1421025159</v>
      </c>
      <c r="M3556" s="9">
        <f t="shared" si="277"/>
        <v>42016.050451388888</v>
      </c>
      <c r="N3556" s="13">
        <f t="shared" si="278"/>
        <v>31</v>
      </c>
      <c r="O3556" t="b">
        <v>0</v>
      </c>
      <c r="P3556">
        <v>53</v>
      </c>
      <c r="Q3556" s="8">
        <f t="shared" si="279"/>
        <v>107</v>
      </c>
      <c r="R3556" t="b">
        <v>1</v>
      </c>
      <c r="S3556" t="s">
        <v>8273</v>
      </c>
      <c r="T3556" t="s">
        <v>8274</v>
      </c>
    </row>
    <row r="3557" spans="1:20" ht="42.8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9">
        <f t="shared" si="276"/>
        <v>42691.483726851846</v>
      </c>
      <c r="L3557">
        <v>1476786994</v>
      </c>
      <c r="M3557" s="9">
        <f t="shared" si="277"/>
        <v>42661.442060185189</v>
      </c>
      <c r="N3557" s="13">
        <f t="shared" si="278"/>
        <v>30</v>
      </c>
      <c r="O3557" t="b">
        <v>0</v>
      </c>
      <c r="P3557">
        <v>14</v>
      </c>
      <c r="Q3557" s="8">
        <f t="shared" si="279"/>
        <v>171.43</v>
      </c>
      <c r="R3557" t="b">
        <v>1</v>
      </c>
      <c r="S3557" t="s">
        <v>8273</v>
      </c>
      <c r="T3557" t="s">
        <v>8274</v>
      </c>
    </row>
    <row r="3558" spans="1:20" ht="42.8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9">
        <f t="shared" si="276"/>
        <v>41868.649583333332</v>
      </c>
      <c r="L3558">
        <v>1403105724</v>
      </c>
      <c r="M3558" s="9">
        <f t="shared" si="277"/>
        <v>41808.649583333332</v>
      </c>
      <c r="N3558" s="13">
        <f t="shared" si="278"/>
        <v>60</v>
      </c>
      <c r="O3558" t="b">
        <v>0</v>
      </c>
      <c r="P3558">
        <v>20</v>
      </c>
      <c r="Q3558" s="8">
        <f t="shared" si="279"/>
        <v>110.5</v>
      </c>
      <c r="R3558" t="b">
        <v>1</v>
      </c>
      <c r="S3558" t="s">
        <v>8273</v>
      </c>
      <c r="T3558" t="s">
        <v>8274</v>
      </c>
    </row>
    <row r="3559" spans="1:20" ht="57.1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9">
        <f t="shared" si="276"/>
        <v>41764.276747685188</v>
      </c>
      <c r="L3559">
        <v>1396334311</v>
      </c>
      <c r="M3559" s="9">
        <f t="shared" si="277"/>
        <v>41730.276747685188</v>
      </c>
      <c r="N3559" s="13">
        <f t="shared" si="278"/>
        <v>34</v>
      </c>
      <c r="O3559" t="b">
        <v>0</v>
      </c>
      <c r="P3559">
        <v>558</v>
      </c>
      <c r="Q3559" s="8">
        <f t="shared" si="279"/>
        <v>179.28</v>
      </c>
      <c r="R3559" t="b">
        <v>1</v>
      </c>
      <c r="S3559" t="s">
        <v>8273</v>
      </c>
      <c r="T3559" t="s">
        <v>8274</v>
      </c>
    </row>
    <row r="3560" spans="1:20" ht="42.8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9">
        <f t="shared" si="276"/>
        <v>42181.875</v>
      </c>
      <c r="L3560">
        <v>1431718575</v>
      </c>
      <c r="M3560" s="9">
        <f t="shared" si="277"/>
        <v>42139.816840277781</v>
      </c>
      <c r="N3560" s="13">
        <f t="shared" si="278"/>
        <v>42</v>
      </c>
      <c r="O3560" t="b">
        <v>0</v>
      </c>
      <c r="P3560">
        <v>22</v>
      </c>
      <c r="Q3560" s="8">
        <f t="shared" si="279"/>
        <v>22.91</v>
      </c>
      <c r="R3560" t="b">
        <v>1</v>
      </c>
      <c r="S3560" t="s">
        <v>8273</v>
      </c>
      <c r="T3560" t="s">
        <v>8274</v>
      </c>
    </row>
    <row r="3561" spans="1:20" ht="57.1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9">
        <f t="shared" si="276"/>
        <v>42216.373611111107</v>
      </c>
      <c r="L3561">
        <v>1436408308</v>
      </c>
      <c r="M3561" s="9">
        <f t="shared" si="277"/>
        <v>42194.096157407403</v>
      </c>
      <c r="N3561" s="13">
        <f t="shared" si="278"/>
        <v>22</v>
      </c>
      <c r="O3561" t="b">
        <v>0</v>
      </c>
      <c r="P3561">
        <v>24</v>
      </c>
      <c r="Q3561" s="8">
        <f t="shared" si="279"/>
        <v>43.13</v>
      </c>
      <c r="R3561" t="b">
        <v>1</v>
      </c>
      <c r="S3561" t="s">
        <v>8273</v>
      </c>
      <c r="T3561" t="s">
        <v>8274</v>
      </c>
    </row>
    <row r="3562" spans="1:20" ht="42.8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9">
        <f t="shared" si="276"/>
        <v>42151.114583333328</v>
      </c>
      <c r="L3562">
        <v>1429651266</v>
      </c>
      <c r="M3562" s="9">
        <f t="shared" si="277"/>
        <v>42115.889652777783</v>
      </c>
      <c r="N3562" s="13">
        <f t="shared" si="278"/>
        <v>35</v>
      </c>
      <c r="O3562" t="b">
        <v>0</v>
      </c>
      <c r="P3562">
        <v>74</v>
      </c>
      <c r="Q3562" s="8">
        <f t="shared" si="279"/>
        <v>46.89</v>
      </c>
      <c r="R3562" t="b">
        <v>1</v>
      </c>
      <c r="S3562" t="s">
        <v>8273</v>
      </c>
      <c r="T3562" t="s">
        <v>8274</v>
      </c>
    </row>
    <row r="3563" spans="1:20" ht="114.1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9">
        <f t="shared" si="276"/>
        <v>42221.774999999994</v>
      </c>
      <c r="L3563">
        <v>1437236378</v>
      </c>
      <c r="M3563" s="9">
        <f t="shared" si="277"/>
        <v>42203.680300925931</v>
      </c>
      <c r="N3563" s="13">
        <f t="shared" si="278"/>
        <v>18</v>
      </c>
      <c r="O3563" t="b">
        <v>0</v>
      </c>
      <c r="P3563">
        <v>54</v>
      </c>
      <c r="Q3563" s="8">
        <f t="shared" si="279"/>
        <v>47.41</v>
      </c>
      <c r="R3563" t="b">
        <v>1</v>
      </c>
      <c r="S3563" t="s">
        <v>8273</v>
      </c>
      <c r="T3563" t="s">
        <v>8274</v>
      </c>
    </row>
    <row r="3564" spans="1:20" ht="42.8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9">
        <f t="shared" si="276"/>
        <v>42442.916666666672</v>
      </c>
      <c r="L3564">
        <v>1457115427</v>
      </c>
      <c r="M3564" s="9">
        <f t="shared" si="277"/>
        <v>42433.761886574073</v>
      </c>
      <c r="N3564" s="13">
        <f t="shared" si="278"/>
        <v>9</v>
      </c>
      <c r="O3564" t="b">
        <v>0</v>
      </c>
      <c r="P3564">
        <v>31</v>
      </c>
      <c r="Q3564" s="8">
        <f t="shared" si="279"/>
        <v>15.13</v>
      </c>
      <c r="R3564" t="b">
        <v>1</v>
      </c>
      <c r="S3564" t="s">
        <v>8273</v>
      </c>
      <c r="T3564" t="s">
        <v>8274</v>
      </c>
    </row>
    <row r="3565" spans="1:20" ht="42.8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9">
        <f t="shared" si="276"/>
        <v>42583.791666666672</v>
      </c>
      <c r="L3565">
        <v>1467648456</v>
      </c>
      <c r="M3565" s="9">
        <f t="shared" si="277"/>
        <v>42555.671944444446</v>
      </c>
      <c r="N3565" s="13">
        <f t="shared" si="278"/>
        <v>28</v>
      </c>
      <c r="O3565" t="b">
        <v>0</v>
      </c>
      <c r="P3565">
        <v>25</v>
      </c>
      <c r="Q3565" s="8">
        <f t="shared" si="279"/>
        <v>21.1</v>
      </c>
      <c r="R3565" t="b">
        <v>1</v>
      </c>
      <c r="S3565" t="s">
        <v>8273</v>
      </c>
      <c r="T3565" t="s">
        <v>8274</v>
      </c>
    </row>
    <row r="3566" spans="1:20" ht="28.5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9">
        <f t="shared" si="276"/>
        <v>42282.666666666672</v>
      </c>
      <c r="L3566">
        <v>1440082649</v>
      </c>
      <c r="M3566" s="9">
        <f t="shared" si="277"/>
        <v>42236.623252314821</v>
      </c>
      <c r="N3566" s="13">
        <f t="shared" si="278"/>
        <v>46</v>
      </c>
      <c r="O3566" t="b">
        <v>0</v>
      </c>
      <c r="P3566">
        <v>17</v>
      </c>
      <c r="Q3566" s="8">
        <f t="shared" si="279"/>
        <v>59.12</v>
      </c>
      <c r="R3566" t="b">
        <v>1</v>
      </c>
      <c r="S3566" t="s">
        <v>8273</v>
      </c>
      <c r="T3566" t="s">
        <v>8274</v>
      </c>
    </row>
    <row r="3567" spans="1:20" ht="42.8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9">
        <f t="shared" si="276"/>
        <v>42004.743148148147</v>
      </c>
      <c r="L3567">
        <v>1417456208</v>
      </c>
      <c r="M3567" s="9">
        <f t="shared" si="277"/>
        <v>41974.743148148147</v>
      </c>
      <c r="N3567" s="13">
        <f t="shared" si="278"/>
        <v>30</v>
      </c>
      <c r="O3567" t="b">
        <v>0</v>
      </c>
      <c r="P3567">
        <v>12</v>
      </c>
      <c r="Q3567" s="8">
        <f t="shared" si="279"/>
        <v>97.92</v>
      </c>
      <c r="R3567" t="b">
        <v>1</v>
      </c>
      <c r="S3567" t="s">
        <v>8273</v>
      </c>
      <c r="T3567" t="s">
        <v>8274</v>
      </c>
    </row>
    <row r="3568" spans="1:20" ht="42.8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9">
        <f t="shared" si="276"/>
        <v>42027.507905092592</v>
      </c>
      <c r="L3568">
        <v>1419423083</v>
      </c>
      <c r="M3568" s="9">
        <f t="shared" si="277"/>
        <v>41997.507905092592</v>
      </c>
      <c r="N3568" s="13">
        <f t="shared" si="278"/>
        <v>30</v>
      </c>
      <c r="O3568" t="b">
        <v>0</v>
      </c>
      <c r="P3568">
        <v>38</v>
      </c>
      <c r="Q3568" s="8">
        <f t="shared" si="279"/>
        <v>55.13</v>
      </c>
      <c r="R3568" t="b">
        <v>1</v>
      </c>
      <c r="S3568" t="s">
        <v>8273</v>
      </c>
      <c r="T3568" t="s">
        <v>8274</v>
      </c>
    </row>
    <row r="3569" spans="1:20" ht="42.8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9">
        <f t="shared" si="276"/>
        <v>42165.810694444444</v>
      </c>
      <c r="L3569">
        <v>1431372444</v>
      </c>
      <c r="M3569" s="9">
        <f t="shared" si="277"/>
        <v>42135.810694444444</v>
      </c>
      <c r="N3569" s="13">
        <f t="shared" si="278"/>
        <v>30</v>
      </c>
      <c r="O3569" t="b">
        <v>0</v>
      </c>
      <c r="P3569">
        <v>41</v>
      </c>
      <c r="Q3569" s="8">
        <f t="shared" si="279"/>
        <v>26.54</v>
      </c>
      <c r="R3569" t="b">
        <v>1</v>
      </c>
      <c r="S3569" t="s">
        <v>8273</v>
      </c>
      <c r="T3569" t="s">
        <v>8274</v>
      </c>
    </row>
    <row r="3570" spans="1:20" ht="42.8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9">
        <f t="shared" si="276"/>
        <v>41899.740671296298</v>
      </c>
      <c r="L3570">
        <v>1408383994</v>
      </c>
      <c r="M3570" s="9">
        <f t="shared" si="277"/>
        <v>41869.740671296298</v>
      </c>
      <c r="N3570" s="13">
        <f t="shared" si="278"/>
        <v>30</v>
      </c>
      <c r="O3570" t="b">
        <v>0</v>
      </c>
      <c r="P3570">
        <v>19</v>
      </c>
      <c r="Q3570" s="8">
        <f t="shared" si="279"/>
        <v>58.42</v>
      </c>
      <c r="R3570" t="b">
        <v>1</v>
      </c>
      <c r="S3570" t="s">
        <v>8273</v>
      </c>
      <c r="T3570" t="s">
        <v>8274</v>
      </c>
    </row>
    <row r="3571" spans="1:20" ht="42.8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9">
        <f t="shared" si="276"/>
        <v>42012.688611111109</v>
      </c>
      <c r="L3571">
        <v>1418142696</v>
      </c>
      <c r="M3571" s="9">
        <f t="shared" si="277"/>
        <v>41982.688611111109</v>
      </c>
      <c r="N3571" s="13">
        <f t="shared" si="278"/>
        <v>30</v>
      </c>
      <c r="O3571" t="b">
        <v>0</v>
      </c>
      <c r="P3571">
        <v>41</v>
      </c>
      <c r="Q3571" s="8">
        <f t="shared" si="279"/>
        <v>122.54</v>
      </c>
      <c r="R3571" t="b">
        <v>1</v>
      </c>
      <c r="S3571" t="s">
        <v>8273</v>
      </c>
      <c r="T3571" t="s">
        <v>8274</v>
      </c>
    </row>
    <row r="3572" spans="1:20" ht="42.8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9">
        <f t="shared" si="276"/>
        <v>42004.291666666672</v>
      </c>
      <c r="L3572">
        <v>1417593483</v>
      </c>
      <c r="M3572" s="9">
        <f t="shared" si="277"/>
        <v>41976.331979166673</v>
      </c>
      <c r="N3572" s="13">
        <f t="shared" si="278"/>
        <v>28</v>
      </c>
      <c r="O3572" t="b">
        <v>0</v>
      </c>
      <c r="P3572">
        <v>26</v>
      </c>
      <c r="Q3572" s="8">
        <f t="shared" si="279"/>
        <v>87.96</v>
      </c>
      <c r="R3572" t="b">
        <v>1</v>
      </c>
      <c r="S3572" t="s">
        <v>8273</v>
      </c>
      <c r="T3572" t="s">
        <v>8274</v>
      </c>
    </row>
    <row r="3573" spans="1:20" ht="42.8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9">
        <f t="shared" si="276"/>
        <v>41942.858946759261</v>
      </c>
      <c r="L3573">
        <v>1412109413</v>
      </c>
      <c r="M3573" s="9">
        <f t="shared" si="277"/>
        <v>41912.858946759261</v>
      </c>
      <c r="N3573" s="13">
        <f t="shared" si="278"/>
        <v>30</v>
      </c>
      <c r="O3573" t="b">
        <v>0</v>
      </c>
      <c r="P3573">
        <v>25</v>
      </c>
      <c r="Q3573" s="8">
        <f t="shared" si="279"/>
        <v>73.239999999999995</v>
      </c>
      <c r="R3573" t="b">
        <v>1</v>
      </c>
      <c r="S3573" t="s">
        <v>8273</v>
      </c>
      <c r="T3573" t="s">
        <v>8274</v>
      </c>
    </row>
    <row r="3574" spans="1:20" ht="28.55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9">
        <f t="shared" si="276"/>
        <v>42176.570393518516</v>
      </c>
      <c r="L3574">
        <v>1432302082</v>
      </c>
      <c r="M3574" s="9">
        <f t="shared" si="277"/>
        <v>42146.570393518516</v>
      </c>
      <c r="N3574" s="13">
        <f t="shared" si="278"/>
        <v>30</v>
      </c>
      <c r="O3574" t="b">
        <v>0</v>
      </c>
      <c r="P3574">
        <v>9</v>
      </c>
      <c r="Q3574" s="8">
        <f t="shared" si="279"/>
        <v>55.56</v>
      </c>
      <c r="R3574" t="b">
        <v>1</v>
      </c>
      <c r="S3574" t="s">
        <v>8273</v>
      </c>
      <c r="T3574" t="s">
        <v>8274</v>
      </c>
    </row>
    <row r="3575" spans="1:20" ht="28.5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9">
        <f t="shared" si="276"/>
        <v>41951.417199074072</v>
      </c>
      <c r="L3575">
        <v>1412845246</v>
      </c>
      <c r="M3575" s="9">
        <f t="shared" si="277"/>
        <v>41921.375532407408</v>
      </c>
      <c r="N3575" s="13">
        <f t="shared" si="278"/>
        <v>30</v>
      </c>
      <c r="O3575" t="b">
        <v>0</v>
      </c>
      <c r="P3575">
        <v>78</v>
      </c>
      <c r="Q3575" s="8">
        <f t="shared" si="279"/>
        <v>39.54</v>
      </c>
      <c r="R3575" t="b">
        <v>1</v>
      </c>
      <c r="S3575" t="s">
        <v>8273</v>
      </c>
      <c r="T3575" t="s">
        <v>8274</v>
      </c>
    </row>
    <row r="3576" spans="1:20" ht="42.8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9">
        <f t="shared" si="276"/>
        <v>41956.984351851846</v>
      </c>
      <c r="L3576">
        <v>1413326248</v>
      </c>
      <c r="M3576" s="9">
        <f t="shared" si="277"/>
        <v>41926.942685185182</v>
      </c>
      <c r="N3576" s="13">
        <f t="shared" si="278"/>
        <v>30</v>
      </c>
      <c r="O3576" t="b">
        <v>0</v>
      </c>
      <c r="P3576">
        <v>45</v>
      </c>
      <c r="Q3576" s="8">
        <f t="shared" si="279"/>
        <v>136.78</v>
      </c>
      <c r="R3576" t="b">
        <v>1</v>
      </c>
      <c r="S3576" t="s">
        <v>8273</v>
      </c>
      <c r="T3576" t="s">
        <v>8274</v>
      </c>
    </row>
    <row r="3577" spans="1:20" ht="42.8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9">
        <f t="shared" si="276"/>
        <v>42593.165972222225</v>
      </c>
      <c r="L3577">
        <v>1468176527</v>
      </c>
      <c r="M3577" s="9">
        <f t="shared" si="277"/>
        <v>42561.783877314811</v>
      </c>
      <c r="N3577" s="13">
        <f t="shared" si="278"/>
        <v>31</v>
      </c>
      <c r="O3577" t="b">
        <v>0</v>
      </c>
      <c r="P3577">
        <v>102</v>
      </c>
      <c r="Q3577" s="8">
        <f t="shared" si="279"/>
        <v>99.34</v>
      </c>
      <c r="R3577" t="b">
        <v>1</v>
      </c>
      <c r="S3577" t="s">
        <v>8273</v>
      </c>
      <c r="T3577" t="s">
        <v>8274</v>
      </c>
    </row>
    <row r="3578" spans="1:20" ht="42.8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9">
        <f t="shared" si="276"/>
        <v>42709.590902777782</v>
      </c>
      <c r="L3578">
        <v>1475759454</v>
      </c>
      <c r="M3578" s="9">
        <f t="shared" si="277"/>
        <v>42649.54923611111</v>
      </c>
      <c r="N3578" s="13">
        <f t="shared" si="278"/>
        <v>60</v>
      </c>
      <c r="O3578" t="b">
        <v>0</v>
      </c>
      <c r="P3578">
        <v>5</v>
      </c>
      <c r="Q3578" s="8">
        <f t="shared" si="279"/>
        <v>20</v>
      </c>
      <c r="R3578" t="b">
        <v>1</v>
      </c>
      <c r="S3578" t="s">
        <v>8273</v>
      </c>
      <c r="T3578" t="s">
        <v>8274</v>
      </c>
    </row>
    <row r="3579" spans="1:20" ht="42.8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9">
        <f t="shared" si="276"/>
        <v>42120.26944444445</v>
      </c>
      <c r="L3579">
        <v>1427741583</v>
      </c>
      <c r="M3579" s="9">
        <f t="shared" si="277"/>
        <v>42093.786840277782</v>
      </c>
      <c r="N3579" s="13">
        <f t="shared" si="278"/>
        <v>26</v>
      </c>
      <c r="O3579" t="b">
        <v>0</v>
      </c>
      <c r="P3579">
        <v>27</v>
      </c>
      <c r="Q3579" s="8">
        <f t="shared" si="279"/>
        <v>28.89</v>
      </c>
      <c r="R3579" t="b">
        <v>1</v>
      </c>
      <c r="S3579" t="s">
        <v>8273</v>
      </c>
      <c r="T3579" t="s">
        <v>8274</v>
      </c>
    </row>
    <row r="3580" spans="1:20" ht="42.8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9">
        <f t="shared" si="276"/>
        <v>42490.733530092592</v>
      </c>
      <c r="L3580">
        <v>1459445777</v>
      </c>
      <c r="M3580" s="9">
        <f t="shared" si="277"/>
        <v>42460.733530092592</v>
      </c>
      <c r="N3580" s="13">
        <f t="shared" si="278"/>
        <v>30</v>
      </c>
      <c r="O3580" t="b">
        <v>0</v>
      </c>
      <c r="P3580">
        <v>37</v>
      </c>
      <c r="Q3580" s="8">
        <f t="shared" si="279"/>
        <v>40.549999999999997</v>
      </c>
      <c r="R3580" t="b">
        <v>1</v>
      </c>
      <c r="S3580" t="s">
        <v>8273</v>
      </c>
      <c r="T3580" t="s">
        <v>8274</v>
      </c>
    </row>
    <row r="3581" spans="1:20" ht="42.8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9">
        <f t="shared" si="276"/>
        <v>42460.720555555556</v>
      </c>
      <c r="L3581">
        <v>1456856256</v>
      </c>
      <c r="M3581" s="9">
        <f t="shared" si="277"/>
        <v>42430.762222222227</v>
      </c>
      <c r="N3581" s="13">
        <f t="shared" si="278"/>
        <v>30</v>
      </c>
      <c r="O3581" t="b">
        <v>0</v>
      </c>
      <c r="P3581">
        <v>14</v>
      </c>
      <c r="Q3581" s="8">
        <f t="shared" si="279"/>
        <v>35.71</v>
      </c>
      <c r="R3581" t="b">
        <v>1</v>
      </c>
      <c r="S3581" t="s">
        <v>8273</v>
      </c>
      <c r="T3581" t="s">
        <v>8274</v>
      </c>
    </row>
    <row r="3582" spans="1:20" ht="42.8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9">
        <f t="shared" si="276"/>
        <v>42064.207638888889</v>
      </c>
      <c r="L3582">
        <v>1421900022</v>
      </c>
      <c r="M3582" s="9">
        <f t="shared" si="277"/>
        <v>42026.176180555558</v>
      </c>
      <c r="N3582" s="13">
        <f t="shared" si="278"/>
        <v>38</v>
      </c>
      <c r="O3582" t="b">
        <v>0</v>
      </c>
      <c r="P3582">
        <v>27</v>
      </c>
      <c r="Q3582" s="8">
        <f t="shared" si="279"/>
        <v>37.96</v>
      </c>
      <c r="R3582" t="b">
        <v>1</v>
      </c>
      <c r="S3582" t="s">
        <v>8273</v>
      </c>
      <c r="T3582" t="s">
        <v>8274</v>
      </c>
    </row>
    <row r="3583" spans="1:20" ht="42.8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9">
        <f t="shared" si="276"/>
        <v>41850.471180555556</v>
      </c>
      <c r="L3583">
        <v>1405509510</v>
      </c>
      <c r="M3583" s="9">
        <f t="shared" si="277"/>
        <v>41836.471180555556</v>
      </c>
      <c r="N3583" s="13">
        <f t="shared" si="278"/>
        <v>14</v>
      </c>
      <c r="O3583" t="b">
        <v>0</v>
      </c>
      <c r="P3583">
        <v>45</v>
      </c>
      <c r="Q3583" s="8">
        <f t="shared" si="279"/>
        <v>33.33</v>
      </c>
      <c r="R3583" t="b">
        <v>1</v>
      </c>
      <c r="S3583" t="s">
        <v>8273</v>
      </c>
      <c r="T3583" t="s">
        <v>8274</v>
      </c>
    </row>
    <row r="3584" spans="1:20" ht="42.8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9">
        <f t="shared" si="276"/>
        <v>42465.095856481479</v>
      </c>
      <c r="L3584">
        <v>1458613082</v>
      </c>
      <c r="M3584" s="9">
        <f t="shared" si="277"/>
        <v>42451.095856481479</v>
      </c>
      <c r="N3584" s="13">
        <f t="shared" si="278"/>
        <v>14</v>
      </c>
      <c r="O3584" t="b">
        <v>0</v>
      </c>
      <c r="P3584">
        <v>49</v>
      </c>
      <c r="Q3584" s="8">
        <f t="shared" si="279"/>
        <v>58.57</v>
      </c>
      <c r="R3584" t="b">
        <v>1</v>
      </c>
      <c r="S3584" t="s">
        <v>8273</v>
      </c>
      <c r="T3584" t="s">
        <v>8274</v>
      </c>
    </row>
    <row r="3585" spans="1:20" ht="42.8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9">
        <f t="shared" si="276"/>
        <v>42478.384317129632</v>
      </c>
      <c r="L3585">
        <v>1455790405</v>
      </c>
      <c r="M3585" s="9">
        <f t="shared" si="277"/>
        <v>42418.425983796296</v>
      </c>
      <c r="N3585" s="13">
        <f t="shared" si="278"/>
        <v>60</v>
      </c>
      <c r="O3585" t="b">
        <v>0</v>
      </c>
      <c r="P3585">
        <v>24</v>
      </c>
      <c r="Q3585" s="8">
        <f t="shared" si="279"/>
        <v>135.63</v>
      </c>
      <c r="R3585" t="b">
        <v>1</v>
      </c>
      <c r="S3585" t="s">
        <v>8273</v>
      </c>
      <c r="T3585" t="s">
        <v>8274</v>
      </c>
    </row>
    <row r="3586" spans="1:20" ht="85.6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>
        <f t="shared" ref="F3586:F3649" si="280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9">
        <f t="shared" si="276"/>
        <v>42198.316481481481</v>
      </c>
      <c r="L3586">
        <v>1434180944</v>
      </c>
      <c r="M3586" s="9">
        <f t="shared" si="277"/>
        <v>42168.316481481481</v>
      </c>
      <c r="N3586" s="13">
        <f t="shared" si="278"/>
        <v>30</v>
      </c>
      <c r="O3586" t="b">
        <v>0</v>
      </c>
      <c r="P3586">
        <v>112</v>
      </c>
      <c r="Q3586" s="8">
        <f t="shared" si="279"/>
        <v>30.94</v>
      </c>
      <c r="R3586" t="b">
        <v>1</v>
      </c>
      <c r="S3586" t="s">
        <v>8273</v>
      </c>
      <c r="T3586" t="s">
        <v>8274</v>
      </c>
    </row>
    <row r="3587" spans="1:20" ht="42.8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>
        <f t="shared" si="280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9">
        <f t="shared" ref="K3587:K3650" si="281">(((J3587/60)/60)/24)+DATE(1970,1,1)</f>
        <v>41994.716319444444</v>
      </c>
      <c r="L3587">
        <v>1416589890</v>
      </c>
      <c r="M3587" s="9">
        <f t="shared" ref="M3587:M3650" si="282">(((L3587/60)/60)/24)+DATE(1970,1,1)</f>
        <v>41964.716319444444</v>
      </c>
      <c r="N3587" s="13">
        <f t="shared" ref="N3587:N3650" si="283">ROUND(K3587-M3587,0)</f>
        <v>30</v>
      </c>
      <c r="O3587" t="b">
        <v>0</v>
      </c>
      <c r="P3587">
        <v>23</v>
      </c>
      <c r="Q3587" s="8">
        <f t="shared" ref="Q3587:Q3650" si="284">IFERROR(ROUND(E3587/P3587,2),0)</f>
        <v>176.09</v>
      </c>
      <c r="R3587" t="b">
        <v>1</v>
      </c>
      <c r="S3587" t="s">
        <v>8273</v>
      </c>
      <c r="T3587" t="s">
        <v>8274</v>
      </c>
    </row>
    <row r="3588" spans="1:2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9">
        <f t="shared" si="281"/>
        <v>42636.697569444441</v>
      </c>
      <c r="L3588">
        <v>1469465070</v>
      </c>
      <c r="M3588" s="9">
        <f t="shared" si="282"/>
        <v>42576.697569444441</v>
      </c>
      <c r="N3588" s="13">
        <f t="shared" si="283"/>
        <v>60</v>
      </c>
      <c r="O3588" t="b">
        <v>0</v>
      </c>
      <c r="P3588">
        <v>54</v>
      </c>
      <c r="Q3588" s="8">
        <f t="shared" si="284"/>
        <v>151.97999999999999</v>
      </c>
      <c r="R3588" t="b">
        <v>1</v>
      </c>
      <c r="S3588" t="s">
        <v>8273</v>
      </c>
      <c r="T3588" t="s">
        <v>8274</v>
      </c>
    </row>
    <row r="3589" spans="1:20" ht="42.8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9">
        <f t="shared" si="281"/>
        <v>42548.791666666672</v>
      </c>
      <c r="L3589">
        <v>1463144254</v>
      </c>
      <c r="M3589" s="9">
        <f t="shared" si="282"/>
        <v>42503.539976851855</v>
      </c>
      <c r="N3589" s="13">
        <f t="shared" si="283"/>
        <v>45</v>
      </c>
      <c r="O3589" t="b">
        <v>0</v>
      </c>
      <c r="P3589">
        <v>28</v>
      </c>
      <c r="Q3589" s="8">
        <f t="shared" si="284"/>
        <v>22.61</v>
      </c>
      <c r="R3589" t="b">
        <v>1</v>
      </c>
      <c r="S3589" t="s">
        <v>8273</v>
      </c>
      <c r="T3589" t="s">
        <v>8274</v>
      </c>
    </row>
    <row r="3590" spans="1:20" ht="42.8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9">
        <f t="shared" si="281"/>
        <v>42123.958333333328</v>
      </c>
      <c r="L3590">
        <v>1428436410</v>
      </c>
      <c r="M3590" s="9">
        <f t="shared" si="282"/>
        <v>42101.828819444447</v>
      </c>
      <c r="N3590" s="13">
        <f t="shared" si="283"/>
        <v>22</v>
      </c>
      <c r="O3590" t="b">
        <v>0</v>
      </c>
      <c r="P3590">
        <v>11</v>
      </c>
      <c r="Q3590" s="8">
        <f t="shared" si="284"/>
        <v>18.27</v>
      </c>
      <c r="R3590" t="b">
        <v>1</v>
      </c>
      <c r="S3590" t="s">
        <v>8273</v>
      </c>
      <c r="T3590" t="s">
        <v>8274</v>
      </c>
    </row>
    <row r="3591" spans="1:20" ht="42.8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9">
        <f t="shared" si="281"/>
        <v>42150.647534722222</v>
      </c>
      <c r="L3591">
        <v>1430494347</v>
      </c>
      <c r="M3591" s="9">
        <f t="shared" si="282"/>
        <v>42125.647534722222</v>
      </c>
      <c r="N3591" s="13">
        <f t="shared" si="283"/>
        <v>25</v>
      </c>
      <c r="O3591" t="b">
        <v>0</v>
      </c>
      <c r="P3591">
        <v>62</v>
      </c>
      <c r="Q3591" s="8">
        <f t="shared" si="284"/>
        <v>82.26</v>
      </c>
      <c r="R3591" t="b">
        <v>1</v>
      </c>
      <c r="S3591" t="s">
        <v>8273</v>
      </c>
      <c r="T3591" t="s">
        <v>8274</v>
      </c>
    </row>
    <row r="3592" spans="1:20" ht="42.8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9">
        <f t="shared" si="281"/>
        <v>41932.333726851852</v>
      </c>
      <c r="L3592">
        <v>1411200034</v>
      </c>
      <c r="M3592" s="9">
        <f t="shared" si="282"/>
        <v>41902.333726851852</v>
      </c>
      <c r="N3592" s="13">
        <f t="shared" si="283"/>
        <v>30</v>
      </c>
      <c r="O3592" t="b">
        <v>0</v>
      </c>
      <c r="P3592">
        <v>73</v>
      </c>
      <c r="Q3592" s="8">
        <f t="shared" si="284"/>
        <v>68.53</v>
      </c>
      <c r="R3592" t="b">
        <v>1</v>
      </c>
      <c r="S3592" t="s">
        <v>8273</v>
      </c>
      <c r="T3592" t="s">
        <v>8274</v>
      </c>
    </row>
    <row r="3593" spans="1:20" ht="42.8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9">
        <f t="shared" si="281"/>
        <v>42028.207638888889</v>
      </c>
      <c r="L3593">
        <v>1419979544</v>
      </c>
      <c r="M3593" s="9">
        <f t="shared" si="282"/>
        <v>42003.948425925926</v>
      </c>
      <c r="N3593" s="13">
        <f t="shared" si="283"/>
        <v>24</v>
      </c>
      <c r="O3593" t="b">
        <v>0</v>
      </c>
      <c r="P3593">
        <v>18</v>
      </c>
      <c r="Q3593" s="8">
        <f t="shared" si="284"/>
        <v>68.06</v>
      </c>
      <c r="R3593" t="b">
        <v>1</v>
      </c>
      <c r="S3593" t="s">
        <v>8273</v>
      </c>
      <c r="T3593" t="s">
        <v>8274</v>
      </c>
    </row>
    <row r="3594" spans="1:20" ht="42.8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9">
        <f t="shared" si="281"/>
        <v>42046.207638888889</v>
      </c>
      <c r="L3594">
        <v>1418673307</v>
      </c>
      <c r="M3594" s="9">
        <f t="shared" si="282"/>
        <v>41988.829942129625</v>
      </c>
      <c r="N3594" s="13">
        <f t="shared" si="283"/>
        <v>57</v>
      </c>
      <c r="O3594" t="b">
        <v>0</v>
      </c>
      <c r="P3594">
        <v>35</v>
      </c>
      <c r="Q3594" s="8">
        <f t="shared" si="284"/>
        <v>72.709999999999994</v>
      </c>
      <c r="R3594" t="b">
        <v>1</v>
      </c>
      <c r="S3594" t="s">
        <v>8273</v>
      </c>
      <c r="T3594" t="s">
        <v>8274</v>
      </c>
    </row>
    <row r="3595" spans="1:20" ht="42.8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9">
        <f t="shared" si="281"/>
        <v>42009.851388888885</v>
      </c>
      <c r="L3595">
        <v>1417469639</v>
      </c>
      <c r="M3595" s="9">
        <f t="shared" si="282"/>
        <v>41974.898599537039</v>
      </c>
      <c r="N3595" s="13">
        <f t="shared" si="283"/>
        <v>35</v>
      </c>
      <c r="O3595" t="b">
        <v>0</v>
      </c>
      <c r="P3595">
        <v>43</v>
      </c>
      <c r="Q3595" s="8">
        <f t="shared" si="284"/>
        <v>77.19</v>
      </c>
      <c r="R3595" t="b">
        <v>1</v>
      </c>
      <c r="S3595" t="s">
        <v>8273</v>
      </c>
      <c r="T3595" t="s">
        <v>8274</v>
      </c>
    </row>
    <row r="3596" spans="1:20" ht="57.1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9">
        <f t="shared" si="281"/>
        <v>42617.066921296297</v>
      </c>
      <c r="L3596">
        <v>1470792982</v>
      </c>
      <c r="M3596" s="9">
        <f t="shared" si="282"/>
        <v>42592.066921296297</v>
      </c>
      <c r="N3596" s="13">
        <f t="shared" si="283"/>
        <v>25</v>
      </c>
      <c r="O3596" t="b">
        <v>0</v>
      </c>
      <c r="P3596">
        <v>36</v>
      </c>
      <c r="Q3596" s="8">
        <f t="shared" si="284"/>
        <v>55.97</v>
      </c>
      <c r="R3596" t="b">
        <v>1</v>
      </c>
      <c r="S3596" t="s">
        <v>8273</v>
      </c>
      <c r="T3596" t="s">
        <v>8274</v>
      </c>
    </row>
    <row r="3597" spans="1:20" ht="28.55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9">
        <f t="shared" si="281"/>
        <v>42076.290972222225</v>
      </c>
      <c r="L3597">
        <v>1423959123</v>
      </c>
      <c r="M3597" s="9">
        <f t="shared" si="282"/>
        <v>42050.008368055554</v>
      </c>
      <c r="N3597" s="13">
        <f t="shared" si="283"/>
        <v>26</v>
      </c>
      <c r="O3597" t="b">
        <v>0</v>
      </c>
      <c r="P3597">
        <v>62</v>
      </c>
      <c r="Q3597" s="8">
        <f t="shared" si="284"/>
        <v>49.69</v>
      </c>
      <c r="R3597" t="b">
        <v>1</v>
      </c>
      <c r="S3597" t="s">
        <v>8273</v>
      </c>
      <c r="T3597" t="s">
        <v>8274</v>
      </c>
    </row>
    <row r="3598" spans="1:20" ht="42.8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9">
        <f t="shared" si="281"/>
        <v>41877.715069444443</v>
      </c>
      <c r="L3598">
        <v>1407258582</v>
      </c>
      <c r="M3598" s="9">
        <f t="shared" si="282"/>
        <v>41856.715069444443</v>
      </c>
      <c r="N3598" s="13">
        <f t="shared" si="283"/>
        <v>21</v>
      </c>
      <c r="O3598" t="b">
        <v>0</v>
      </c>
      <c r="P3598">
        <v>15</v>
      </c>
      <c r="Q3598" s="8">
        <f t="shared" si="284"/>
        <v>79</v>
      </c>
      <c r="R3598" t="b">
        <v>1</v>
      </c>
      <c r="S3598" t="s">
        <v>8273</v>
      </c>
      <c r="T3598" t="s">
        <v>8274</v>
      </c>
    </row>
    <row r="3599" spans="1:20" ht="28.55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9">
        <f t="shared" si="281"/>
        <v>42432.249305555553</v>
      </c>
      <c r="L3599">
        <v>1455717790</v>
      </c>
      <c r="M3599" s="9">
        <f t="shared" si="282"/>
        <v>42417.585532407407</v>
      </c>
      <c r="N3599" s="13">
        <f t="shared" si="283"/>
        <v>15</v>
      </c>
      <c r="O3599" t="b">
        <v>0</v>
      </c>
      <c r="P3599">
        <v>33</v>
      </c>
      <c r="Q3599" s="8">
        <f t="shared" si="284"/>
        <v>77.73</v>
      </c>
      <c r="R3599" t="b">
        <v>1</v>
      </c>
      <c r="S3599" t="s">
        <v>8273</v>
      </c>
      <c r="T3599" t="s">
        <v>8274</v>
      </c>
    </row>
    <row r="3600" spans="1:20" ht="42.8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9">
        <f t="shared" si="281"/>
        <v>41885.207638888889</v>
      </c>
      <c r="L3600">
        <v>1408129822</v>
      </c>
      <c r="M3600" s="9">
        <f t="shared" si="282"/>
        <v>41866.79886574074</v>
      </c>
      <c r="N3600" s="13">
        <f t="shared" si="283"/>
        <v>18</v>
      </c>
      <c r="O3600" t="b">
        <v>0</v>
      </c>
      <c r="P3600">
        <v>27</v>
      </c>
      <c r="Q3600" s="8">
        <f t="shared" si="284"/>
        <v>40.78</v>
      </c>
      <c r="R3600" t="b">
        <v>1</v>
      </c>
      <c r="S3600" t="s">
        <v>8273</v>
      </c>
      <c r="T3600" t="s">
        <v>8274</v>
      </c>
    </row>
    <row r="3601" spans="1:20" ht="42.8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9">
        <f t="shared" si="281"/>
        <v>42246</v>
      </c>
      <c r="L3601">
        <v>1438715077</v>
      </c>
      <c r="M3601" s="9">
        <f t="shared" si="282"/>
        <v>42220.79487268519</v>
      </c>
      <c r="N3601" s="13">
        <f t="shared" si="283"/>
        <v>25</v>
      </c>
      <c r="O3601" t="b">
        <v>0</v>
      </c>
      <c r="P3601">
        <v>17</v>
      </c>
      <c r="Q3601" s="8">
        <f t="shared" si="284"/>
        <v>59.41</v>
      </c>
      <c r="R3601" t="b">
        <v>1</v>
      </c>
      <c r="S3601" t="s">
        <v>8273</v>
      </c>
      <c r="T3601" t="s">
        <v>8274</v>
      </c>
    </row>
    <row r="3602" spans="1:20" ht="28.55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9">
        <f t="shared" si="281"/>
        <v>42656.849120370374</v>
      </c>
      <c r="L3602">
        <v>1473970964</v>
      </c>
      <c r="M3602" s="9">
        <f t="shared" si="282"/>
        <v>42628.849120370374</v>
      </c>
      <c r="N3602" s="13">
        <f t="shared" si="283"/>
        <v>28</v>
      </c>
      <c r="O3602" t="b">
        <v>0</v>
      </c>
      <c r="P3602">
        <v>4</v>
      </c>
      <c r="Q3602" s="8">
        <f t="shared" si="284"/>
        <v>3.25</v>
      </c>
      <c r="R3602" t="b">
        <v>1</v>
      </c>
      <c r="S3602" t="s">
        <v>8273</v>
      </c>
      <c r="T3602" t="s">
        <v>8274</v>
      </c>
    </row>
    <row r="3603" spans="1:20" ht="42.8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9">
        <f t="shared" si="281"/>
        <v>42020.99863425926</v>
      </c>
      <c r="L3603">
        <v>1418860682</v>
      </c>
      <c r="M3603" s="9">
        <f t="shared" si="282"/>
        <v>41990.99863425926</v>
      </c>
      <c r="N3603" s="13">
        <f t="shared" si="283"/>
        <v>30</v>
      </c>
      <c r="O3603" t="b">
        <v>0</v>
      </c>
      <c r="P3603">
        <v>53</v>
      </c>
      <c r="Q3603" s="8">
        <f t="shared" si="284"/>
        <v>39.380000000000003</v>
      </c>
      <c r="R3603" t="b">
        <v>1</v>
      </c>
      <c r="S3603" t="s">
        <v>8273</v>
      </c>
      <c r="T3603" t="s">
        <v>8274</v>
      </c>
    </row>
    <row r="3604" spans="1:20" ht="57.1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9">
        <f t="shared" si="281"/>
        <v>42507.894432870366</v>
      </c>
      <c r="L3604">
        <v>1458336479</v>
      </c>
      <c r="M3604" s="9">
        <f t="shared" si="282"/>
        <v>42447.894432870366</v>
      </c>
      <c r="N3604" s="13">
        <f t="shared" si="283"/>
        <v>60</v>
      </c>
      <c r="O3604" t="b">
        <v>0</v>
      </c>
      <c r="P3604">
        <v>49</v>
      </c>
      <c r="Q3604" s="8">
        <f t="shared" si="284"/>
        <v>81.67</v>
      </c>
      <c r="R3604" t="b">
        <v>1</v>
      </c>
      <c r="S3604" t="s">
        <v>8273</v>
      </c>
      <c r="T3604" t="s">
        <v>8274</v>
      </c>
    </row>
    <row r="3605" spans="1:20" ht="42.8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9">
        <f t="shared" si="281"/>
        <v>42313.906018518523</v>
      </c>
      <c r="L3605">
        <v>1444164280</v>
      </c>
      <c r="M3605" s="9">
        <f t="shared" si="282"/>
        <v>42283.864351851851</v>
      </c>
      <c r="N3605" s="13">
        <f t="shared" si="283"/>
        <v>30</v>
      </c>
      <c r="O3605" t="b">
        <v>0</v>
      </c>
      <c r="P3605">
        <v>57</v>
      </c>
      <c r="Q3605" s="8">
        <f t="shared" si="284"/>
        <v>44.91</v>
      </c>
      <c r="R3605" t="b">
        <v>1</v>
      </c>
      <c r="S3605" t="s">
        <v>8273</v>
      </c>
      <c r="T3605" t="s">
        <v>8274</v>
      </c>
    </row>
    <row r="3606" spans="1:20" ht="42.8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9">
        <f t="shared" si="281"/>
        <v>42489.290972222225</v>
      </c>
      <c r="L3606">
        <v>1461370956</v>
      </c>
      <c r="M3606" s="9">
        <f t="shared" si="282"/>
        <v>42483.015694444446</v>
      </c>
      <c r="N3606" s="13">
        <f t="shared" si="283"/>
        <v>6</v>
      </c>
      <c r="O3606" t="b">
        <v>0</v>
      </c>
      <c r="P3606">
        <v>69</v>
      </c>
      <c r="Q3606" s="8">
        <f t="shared" si="284"/>
        <v>49.06</v>
      </c>
      <c r="R3606" t="b">
        <v>1</v>
      </c>
      <c r="S3606" t="s">
        <v>8273</v>
      </c>
      <c r="T3606" t="s">
        <v>8274</v>
      </c>
    </row>
    <row r="3607" spans="1:20" ht="57.1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9">
        <f t="shared" si="281"/>
        <v>42413.793124999997</v>
      </c>
      <c r="L3607">
        <v>1452798126</v>
      </c>
      <c r="M3607" s="9">
        <f t="shared" si="282"/>
        <v>42383.793124999997</v>
      </c>
      <c r="N3607" s="13">
        <f t="shared" si="283"/>
        <v>30</v>
      </c>
      <c r="O3607" t="b">
        <v>0</v>
      </c>
      <c r="P3607">
        <v>15</v>
      </c>
      <c r="Q3607" s="8">
        <f t="shared" si="284"/>
        <v>30.67</v>
      </c>
      <c r="R3607" t="b">
        <v>1</v>
      </c>
      <c r="S3607" t="s">
        <v>8273</v>
      </c>
      <c r="T3607" t="s">
        <v>8274</v>
      </c>
    </row>
    <row r="3608" spans="1:20" ht="42.8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9">
        <f t="shared" si="281"/>
        <v>42596.604826388888</v>
      </c>
      <c r="L3608">
        <v>1468593057</v>
      </c>
      <c r="M3608" s="9">
        <f t="shared" si="282"/>
        <v>42566.604826388888</v>
      </c>
      <c r="N3608" s="13">
        <f t="shared" si="283"/>
        <v>30</v>
      </c>
      <c r="O3608" t="b">
        <v>0</v>
      </c>
      <c r="P3608">
        <v>64</v>
      </c>
      <c r="Q3608" s="8">
        <f t="shared" si="284"/>
        <v>61.06</v>
      </c>
      <c r="R3608" t="b">
        <v>1</v>
      </c>
      <c r="S3608" t="s">
        <v>8273</v>
      </c>
      <c r="T3608" t="s">
        <v>8274</v>
      </c>
    </row>
    <row r="3609" spans="1:20" ht="28.55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9">
        <f t="shared" si="281"/>
        <v>42353</v>
      </c>
      <c r="L3609">
        <v>1448924882</v>
      </c>
      <c r="M3609" s="9">
        <f t="shared" si="282"/>
        <v>42338.963912037041</v>
      </c>
      <c r="N3609" s="13">
        <f t="shared" si="283"/>
        <v>14</v>
      </c>
      <c r="O3609" t="b">
        <v>0</v>
      </c>
      <c r="P3609">
        <v>20</v>
      </c>
      <c r="Q3609" s="8">
        <f t="shared" si="284"/>
        <v>29</v>
      </c>
      <c r="R3609" t="b">
        <v>1</v>
      </c>
      <c r="S3609" t="s">
        <v>8273</v>
      </c>
      <c r="T3609" t="s">
        <v>8274</v>
      </c>
    </row>
    <row r="3610" spans="1:20" ht="42.8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9">
        <f t="shared" si="281"/>
        <v>42538.583333333328</v>
      </c>
      <c r="L3610">
        <v>1463418090</v>
      </c>
      <c r="M3610" s="9">
        <f t="shared" si="282"/>
        <v>42506.709375000006</v>
      </c>
      <c r="N3610" s="13">
        <f t="shared" si="283"/>
        <v>32</v>
      </c>
      <c r="O3610" t="b">
        <v>0</v>
      </c>
      <c r="P3610">
        <v>27</v>
      </c>
      <c r="Q3610" s="8">
        <f t="shared" si="284"/>
        <v>29.63</v>
      </c>
      <c r="R3610" t="b">
        <v>1</v>
      </c>
      <c r="S3610" t="s">
        <v>8273</v>
      </c>
      <c r="T3610" t="s">
        <v>8274</v>
      </c>
    </row>
    <row r="3611" spans="1:20" ht="42.8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9">
        <f t="shared" si="281"/>
        <v>42459.950057870374</v>
      </c>
      <c r="L3611">
        <v>1456789685</v>
      </c>
      <c r="M3611" s="9">
        <f t="shared" si="282"/>
        <v>42429.991724537031</v>
      </c>
      <c r="N3611" s="13">
        <f t="shared" si="283"/>
        <v>30</v>
      </c>
      <c r="O3611" t="b">
        <v>0</v>
      </c>
      <c r="P3611">
        <v>21</v>
      </c>
      <c r="Q3611" s="8">
        <f t="shared" si="284"/>
        <v>143.1</v>
      </c>
      <c r="R3611" t="b">
        <v>1</v>
      </c>
      <c r="S3611" t="s">
        <v>8273</v>
      </c>
      <c r="T3611" t="s">
        <v>8274</v>
      </c>
    </row>
    <row r="3612" spans="1:20" ht="42.8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9">
        <f t="shared" si="281"/>
        <v>42233.432129629626</v>
      </c>
      <c r="L3612">
        <v>1437214936</v>
      </c>
      <c r="M3612" s="9">
        <f t="shared" si="282"/>
        <v>42203.432129629626</v>
      </c>
      <c r="N3612" s="13">
        <f t="shared" si="283"/>
        <v>30</v>
      </c>
      <c r="O3612" t="b">
        <v>0</v>
      </c>
      <c r="P3612">
        <v>31</v>
      </c>
      <c r="Q3612" s="8">
        <f t="shared" si="284"/>
        <v>52.35</v>
      </c>
      <c r="R3612" t="b">
        <v>1</v>
      </c>
      <c r="S3612" t="s">
        <v>8273</v>
      </c>
      <c r="T3612" t="s">
        <v>8274</v>
      </c>
    </row>
    <row r="3613" spans="1:20" ht="42.8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9">
        <f t="shared" si="281"/>
        <v>42102.370381944449</v>
      </c>
      <c r="L3613">
        <v>1425891201</v>
      </c>
      <c r="M3613" s="9">
        <f t="shared" si="282"/>
        <v>42072.370381944449</v>
      </c>
      <c r="N3613" s="13">
        <f t="shared" si="283"/>
        <v>30</v>
      </c>
      <c r="O3613" t="b">
        <v>0</v>
      </c>
      <c r="P3613">
        <v>51</v>
      </c>
      <c r="Q3613" s="8">
        <f t="shared" si="284"/>
        <v>66.67</v>
      </c>
      <c r="R3613" t="b">
        <v>1</v>
      </c>
      <c r="S3613" t="s">
        <v>8273</v>
      </c>
      <c r="T3613" t="s">
        <v>8274</v>
      </c>
    </row>
    <row r="3614" spans="1:20" ht="42.8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9">
        <f t="shared" si="281"/>
        <v>41799.726979166669</v>
      </c>
      <c r="L3614">
        <v>1401470811</v>
      </c>
      <c r="M3614" s="9">
        <f t="shared" si="282"/>
        <v>41789.726979166669</v>
      </c>
      <c r="N3614" s="13">
        <f t="shared" si="283"/>
        <v>10</v>
      </c>
      <c r="O3614" t="b">
        <v>0</v>
      </c>
      <c r="P3614">
        <v>57</v>
      </c>
      <c r="Q3614" s="8">
        <f t="shared" si="284"/>
        <v>126.67</v>
      </c>
      <c r="R3614" t="b">
        <v>1</v>
      </c>
      <c r="S3614" t="s">
        <v>8273</v>
      </c>
      <c r="T3614" t="s">
        <v>8274</v>
      </c>
    </row>
    <row r="3615" spans="1:20" ht="42.8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9">
        <f t="shared" si="281"/>
        <v>41818.58997685185</v>
      </c>
      <c r="L3615">
        <v>1401372574</v>
      </c>
      <c r="M3615" s="9">
        <f t="shared" si="282"/>
        <v>41788.58997685185</v>
      </c>
      <c r="N3615" s="13">
        <f t="shared" si="283"/>
        <v>30</v>
      </c>
      <c r="O3615" t="b">
        <v>0</v>
      </c>
      <c r="P3615">
        <v>20</v>
      </c>
      <c r="Q3615" s="8">
        <f t="shared" si="284"/>
        <v>62.5</v>
      </c>
      <c r="R3615" t="b">
        <v>1</v>
      </c>
      <c r="S3615" t="s">
        <v>8273</v>
      </c>
      <c r="T3615" t="s">
        <v>8274</v>
      </c>
    </row>
    <row r="3616" spans="1:20" ht="42.8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9">
        <f t="shared" si="281"/>
        <v>42174.041851851856</v>
      </c>
      <c r="L3616">
        <v>1432083616</v>
      </c>
      <c r="M3616" s="9">
        <f t="shared" si="282"/>
        <v>42144.041851851856</v>
      </c>
      <c r="N3616" s="13">
        <f t="shared" si="283"/>
        <v>30</v>
      </c>
      <c r="O3616" t="b">
        <v>0</v>
      </c>
      <c r="P3616">
        <v>71</v>
      </c>
      <c r="Q3616" s="8">
        <f t="shared" si="284"/>
        <v>35.49</v>
      </c>
      <c r="R3616" t="b">
        <v>1</v>
      </c>
      <c r="S3616" t="s">
        <v>8273</v>
      </c>
      <c r="T3616" t="s">
        <v>8274</v>
      </c>
    </row>
    <row r="3617" spans="1:20" ht="42.8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9">
        <f t="shared" si="281"/>
        <v>42348.593703703707</v>
      </c>
      <c r="L3617">
        <v>1447164896</v>
      </c>
      <c r="M3617" s="9">
        <f t="shared" si="282"/>
        <v>42318.593703703707</v>
      </c>
      <c r="N3617" s="13">
        <f t="shared" si="283"/>
        <v>30</v>
      </c>
      <c r="O3617" t="b">
        <v>0</v>
      </c>
      <c r="P3617">
        <v>72</v>
      </c>
      <c r="Q3617" s="8">
        <f t="shared" si="284"/>
        <v>37.08</v>
      </c>
      <c r="R3617" t="b">
        <v>1</v>
      </c>
      <c r="S3617" t="s">
        <v>8273</v>
      </c>
      <c r="T3617" t="s">
        <v>8274</v>
      </c>
    </row>
    <row r="3618" spans="1:20" ht="42.8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9">
        <f t="shared" si="281"/>
        <v>42082.908148148148</v>
      </c>
      <c r="L3618">
        <v>1424213264</v>
      </c>
      <c r="M3618" s="9">
        <f t="shared" si="282"/>
        <v>42052.949814814812</v>
      </c>
      <c r="N3618" s="13">
        <f t="shared" si="283"/>
        <v>30</v>
      </c>
      <c r="O3618" t="b">
        <v>0</v>
      </c>
      <c r="P3618">
        <v>45</v>
      </c>
      <c r="Q3618" s="8">
        <f t="shared" si="284"/>
        <v>69.33</v>
      </c>
      <c r="R3618" t="b">
        <v>1</v>
      </c>
      <c r="S3618" t="s">
        <v>8273</v>
      </c>
      <c r="T3618" t="s">
        <v>8274</v>
      </c>
    </row>
    <row r="3619" spans="1:20" ht="42.8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9">
        <f t="shared" si="281"/>
        <v>42794</v>
      </c>
      <c r="L3619">
        <v>1486996729</v>
      </c>
      <c r="M3619" s="9">
        <f t="shared" si="282"/>
        <v>42779.610289351855</v>
      </c>
      <c r="N3619" s="13">
        <f t="shared" si="283"/>
        <v>14</v>
      </c>
      <c r="O3619" t="b">
        <v>0</v>
      </c>
      <c r="P3619">
        <v>51</v>
      </c>
      <c r="Q3619" s="8">
        <f t="shared" si="284"/>
        <v>17.25</v>
      </c>
      <c r="R3619" t="b">
        <v>1</v>
      </c>
      <c r="S3619" t="s">
        <v>8273</v>
      </c>
      <c r="T3619" t="s">
        <v>8274</v>
      </c>
    </row>
    <row r="3620" spans="1:20" ht="42.8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9">
        <f t="shared" si="281"/>
        <v>42158.627893518518</v>
      </c>
      <c r="L3620">
        <v>1430751850</v>
      </c>
      <c r="M3620" s="9">
        <f t="shared" si="282"/>
        <v>42128.627893518518</v>
      </c>
      <c r="N3620" s="13">
        <f t="shared" si="283"/>
        <v>30</v>
      </c>
      <c r="O3620" t="b">
        <v>0</v>
      </c>
      <c r="P3620">
        <v>56</v>
      </c>
      <c r="Q3620" s="8">
        <f t="shared" si="284"/>
        <v>36.07</v>
      </c>
      <c r="R3620" t="b">
        <v>1</v>
      </c>
      <c r="S3620" t="s">
        <v>8273</v>
      </c>
      <c r="T3620" t="s">
        <v>8274</v>
      </c>
    </row>
    <row r="3621" spans="1:20" ht="42.8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9">
        <f t="shared" si="281"/>
        <v>42693.916666666672</v>
      </c>
      <c r="L3621">
        <v>1476760226</v>
      </c>
      <c r="M3621" s="9">
        <f t="shared" si="282"/>
        <v>42661.132245370376</v>
      </c>
      <c r="N3621" s="13">
        <f t="shared" si="283"/>
        <v>33</v>
      </c>
      <c r="O3621" t="b">
        <v>0</v>
      </c>
      <c r="P3621">
        <v>17</v>
      </c>
      <c r="Q3621" s="8">
        <f t="shared" si="284"/>
        <v>66.47</v>
      </c>
      <c r="R3621" t="b">
        <v>1</v>
      </c>
      <c r="S3621" t="s">
        <v>8273</v>
      </c>
      <c r="T3621" t="s">
        <v>8274</v>
      </c>
    </row>
    <row r="3622" spans="1:20" ht="42.8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9">
        <f t="shared" si="281"/>
        <v>42068.166666666672</v>
      </c>
      <c r="L3622">
        <v>1422916261</v>
      </c>
      <c r="M3622" s="9">
        <f t="shared" si="282"/>
        <v>42037.938206018516</v>
      </c>
      <c r="N3622" s="13">
        <f t="shared" si="283"/>
        <v>30</v>
      </c>
      <c r="O3622" t="b">
        <v>0</v>
      </c>
      <c r="P3622">
        <v>197</v>
      </c>
      <c r="Q3622" s="8">
        <f t="shared" si="284"/>
        <v>56.07</v>
      </c>
      <c r="R3622" t="b">
        <v>1</v>
      </c>
      <c r="S3622" t="s">
        <v>8273</v>
      </c>
      <c r="T3622" t="s">
        <v>8274</v>
      </c>
    </row>
    <row r="3623" spans="1:20" ht="42.8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9">
        <f t="shared" si="281"/>
        <v>42643.875</v>
      </c>
      <c r="L3623">
        <v>1473200844</v>
      </c>
      <c r="M3623" s="9">
        <f t="shared" si="282"/>
        <v>42619.935694444444</v>
      </c>
      <c r="N3623" s="13">
        <f t="shared" si="283"/>
        <v>24</v>
      </c>
      <c r="O3623" t="b">
        <v>0</v>
      </c>
      <c r="P3623">
        <v>70</v>
      </c>
      <c r="Q3623" s="8">
        <f t="shared" si="284"/>
        <v>47.03</v>
      </c>
      <c r="R3623" t="b">
        <v>1</v>
      </c>
      <c r="S3623" t="s">
        <v>8273</v>
      </c>
      <c r="T3623" t="s">
        <v>8274</v>
      </c>
    </row>
    <row r="3624" spans="1:20" ht="28.55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9">
        <f t="shared" si="281"/>
        <v>41910.140972222223</v>
      </c>
      <c r="L3624">
        <v>1409030371</v>
      </c>
      <c r="M3624" s="9">
        <f t="shared" si="282"/>
        <v>41877.221886574072</v>
      </c>
      <c r="N3624" s="13">
        <f t="shared" si="283"/>
        <v>33</v>
      </c>
      <c r="O3624" t="b">
        <v>0</v>
      </c>
      <c r="P3624">
        <v>21</v>
      </c>
      <c r="Q3624" s="8">
        <f t="shared" si="284"/>
        <v>47.67</v>
      </c>
      <c r="R3624" t="b">
        <v>1</v>
      </c>
      <c r="S3624" t="s">
        <v>8273</v>
      </c>
      <c r="T3624" t="s">
        <v>8274</v>
      </c>
    </row>
    <row r="3625" spans="1:20" ht="28.5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9">
        <f t="shared" si="281"/>
        <v>41846.291666666664</v>
      </c>
      <c r="L3625">
        <v>1404841270</v>
      </c>
      <c r="M3625" s="9">
        <f t="shared" si="282"/>
        <v>41828.736921296295</v>
      </c>
      <c r="N3625" s="13">
        <f t="shared" si="283"/>
        <v>18</v>
      </c>
      <c r="O3625" t="b">
        <v>0</v>
      </c>
      <c r="P3625">
        <v>34</v>
      </c>
      <c r="Q3625" s="8">
        <f t="shared" si="284"/>
        <v>88.24</v>
      </c>
      <c r="R3625" t="b">
        <v>1</v>
      </c>
      <c r="S3625" t="s">
        <v>8273</v>
      </c>
      <c r="T3625" t="s">
        <v>8274</v>
      </c>
    </row>
    <row r="3626" spans="1:20" ht="71.349999999999994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9">
        <f t="shared" si="281"/>
        <v>42605.774189814809</v>
      </c>
      <c r="L3626">
        <v>1466793290</v>
      </c>
      <c r="M3626" s="9">
        <f t="shared" si="282"/>
        <v>42545.774189814809</v>
      </c>
      <c r="N3626" s="13">
        <f t="shared" si="283"/>
        <v>60</v>
      </c>
      <c r="O3626" t="b">
        <v>0</v>
      </c>
      <c r="P3626">
        <v>39</v>
      </c>
      <c r="Q3626" s="8">
        <f t="shared" si="284"/>
        <v>80.72</v>
      </c>
      <c r="R3626" t="b">
        <v>1</v>
      </c>
      <c r="S3626" t="s">
        <v>8273</v>
      </c>
      <c r="T3626" t="s">
        <v>8274</v>
      </c>
    </row>
    <row r="3627" spans="1:20" ht="57.1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9">
        <f t="shared" si="281"/>
        <v>42187.652511574073</v>
      </c>
      <c r="L3627">
        <v>1433259577</v>
      </c>
      <c r="M3627" s="9">
        <f t="shared" si="282"/>
        <v>42157.652511574073</v>
      </c>
      <c r="N3627" s="13">
        <f t="shared" si="283"/>
        <v>30</v>
      </c>
      <c r="O3627" t="b">
        <v>0</v>
      </c>
      <c r="P3627">
        <v>78</v>
      </c>
      <c r="Q3627" s="8">
        <f t="shared" si="284"/>
        <v>39.49</v>
      </c>
      <c r="R3627" t="b">
        <v>1</v>
      </c>
      <c r="S3627" t="s">
        <v>8273</v>
      </c>
      <c r="T3627" t="s">
        <v>8274</v>
      </c>
    </row>
    <row r="3628" spans="1:20" ht="42.8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9">
        <f t="shared" si="281"/>
        <v>41867.667326388888</v>
      </c>
      <c r="L3628">
        <v>1406390457</v>
      </c>
      <c r="M3628" s="9">
        <f t="shared" si="282"/>
        <v>41846.667326388888</v>
      </c>
      <c r="N3628" s="13">
        <f t="shared" si="283"/>
        <v>21</v>
      </c>
      <c r="O3628" t="b">
        <v>0</v>
      </c>
      <c r="P3628">
        <v>48</v>
      </c>
      <c r="Q3628" s="8">
        <f t="shared" si="284"/>
        <v>84.85</v>
      </c>
      <c r="R3628" t="b">
        <v>1</v>
      </c>
      <c r="S3628" t="s">
        <v>8273</v>
      </c>
      <c r="T3628" t="s">
        <v>8274</v>
      </c>
    </row>
    <row r="3629" spans="1:20" ht="42.8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9">
        <f t="shared" si="281"/>
        <v>42511.165972222225</v>
      </c>
      <c r="L3629">
        <v>1459446487</v>
      </c>
      <c r="M3629" s="9">
        <f t="shared" si="282"/>
        <v>42460.741747685184</v>
      </c>
      <c r="N3629" s="13">
        <f t="shared" si="283"/>
        <v>50</v>
      </c>
      <c r="O3629" t="b">
        <v>0</v>
      </c>
      <c r="P3629">
        <v>29</v>
      </c>
      <c r="Q3629" s="8">
        <f t="shared" si="284"/>
        <v>68.97</v>
      </c>
      <c r="R3629" t="b">
        <v>1</v>
      </c>
      <c r="S3629" t="s">
        <v>8273</v>
      </c>
      <c r="T3629" t="s">
        <v>8274</v>
      </c>
    </row>
    <row r="3630" spans="1:20" ht="42.8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9">
        <f t="shared" si="281"/>
        <v>42351.874953703707</v>
      </c>
      <c r="L3630">
        <v>1444852796</v>
      </c>
      <c r="M3630" s="9">
        <f t="shared" si="282"/>
        <v>42291.833287037036</v>
      </c>
      <c r="N3630" s="13">
        <f t="shared" si="283"/>
        <v>60</v>
      </c>
      <c r="O3630" t="b">
        <v>0</v>
      </c>
      <c r="P3630">
        <v>0</v>
      </c>
      <c r="Q3630" s="8">
        <f t="shared" si="284"/>
        <v>0</v>
      </c>
      <c r="R3630" t="b">
        <v>0</v>
      </c>
      <c r="S3630" t="s">
        <v>8273</v>
      </c>
      <c r="T3630" t="s">
        <v>8315</v>
      </c>
    </row>
    <row r="3631" spans="1:20" ht="57.1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9">
        <f t="shared" si="281"/>
        <v>42495.708333333328</v>
      </c>
      <c r="L3631">
        <v>1457403364</v>
      </c>
      <c r="M3631" s="9">
        <f t="shared" si="282"/>
        <v>42437.094490740739</v>
      </c>
      <c r="N3631" s="13">
        <f t="shared" si="283"/>
        <v>59</v>
      </c>
      <c r="O3631" t="b">
        <v>0</v>
      </c>
      <c r="P3631">
        <v>2</v>
      </c>
      <c r="Q3631" s="8">
        <f t="shared" si="284"/>
        <v>1</v>
      </c>
      <c r="R3631" t="b">
        <v>0</v>
      </c>
      <c r="S3631" t="s">
        <v>8273</v>
      </c>
      <c r="T3631" t="s">
        <v>8315</v>
      </c>
    </row>
    <row r="3632" spans="1:20" ht="42.8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9">
        <f t="shared" si="281"/>
        <v>41972.888773148152</v>
      </c>
      <c r="L3632">
        <v>1414700390</v>
      </c>
      <c r="M3632" s="9">
        <f t="shared" si="282"/>
        <v>41942.84710648148</v>
      </c>
      <c r="N3632" s="13">
        <f t="shared" si="283"/>
        <v>30</v>
      </c>
      <c r="O3632" t="b">
        <v>0</v>
      </c>
      <c r="P3632">
        <v>1</v>
      </c>
      <c r="Q3632" s="8">
        <f t="shared" si="284"/>
        <v>1</v>
      </c>
      <c r="R3632" t="b">
        <v>0</v>
      </c>
      <c r="S3632" t="s">
        <v>8273</v>
      </c>
      <c r="T3632" t="s">
        <v>8315</v>
      </c>
    </row>
    <row r="3633" spans="1:20" ht="57.1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9">
        <f t="shared" si="281"/>
        <v>41905.165972222225</v>
      </c>
      <c r="L3633">
        <v>1409335497</v>
      </c>
      <c r="M3633" s="9">
        <f t="shared" si="282"/>
        <v>41880.753437499996</v>
      </c>
      <c r="N3633" s="13">
        <f t="shared" si="283"/>
        <v>24</v>
      </c>
      <c r="O3633" t="b">
        <v>0</v>
      </c>
      <c r="P3633">
        <v>59</v>
      </c>
      <c r="Q3633" s="8">
        <f t="shared" si="284"/>
        <v>147.88</v>
      </c>
      <c r="R3633" t="b">
        <v>0</v>
      </c>
      <c r="S3633" t="s">
        <v>8273</v>
      </c>
      <c r="T3633" t="s">
        <v>8315</v>
      </c>
    </row>
    <row r="3634" spans="1:20" ht="42.8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9">
        <f t="shared" si="281"/>
        <v>41966.936909722222</v>
      </c>
      <c r="L3634">
        <v>1415053749</v>
      </c>
      <c r="M3634" s="9">
        <f t="shared" si="282"/>
        <v>41946.936909722222</v>
      </c>
      <c r="N3634" s="13">
        <f t="shared" si="283"/>
        <v>20</v>
      </c>
      <c r="O3634" t="b">
        <v>0</v>
      </c>
      <c r="P3634">
        <v>1</v>
      </c>
      <c r="Q3634" s="8">
        <f t="shared" si="284"/>
        <v>100</v>
      </c>
      <c r="R3634" t="b">
        <v>0</v>
      </c>
      <c r="S3634" t="s">
        <v>8273</v>
      </c>
      <c r="T3634" t="s">
        <v>8315</v>
      </c>
    </row>
    <row r="3635" spans="1:20" ht="42.8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9">
        <f t="shared" si="281"/>
        <v>42693.041666666672</v>
      </c>
      <c r="L3635">
        <v>1475765867</v>
      </c>
      <c r="M3635" s="9">
        <f t="shared" si="282"/>
        <v>42649.623460648145</v>
      </c>
      <c r="N3635" s="13">
        <f t="shared" si="283"/>
        <v>43</v>
      </c>
      <c r="O3635" t="b">
        <v>0</v>
      </c>
      <c r="P3635">
        <v>31</v>
      </c>
      <c r="Q3635" s="8">
        <f t="shared" si="284"/>
        <v>56.84</v>
      </c>
      <c r="R3635" t="b">
        <v>0</v>
      </c>
      <c r="S3635" t="s">
        <v>8273</v>
      </c>
      <c r="T3635" t="s">
        <v>8315</v>
      </c>
    </row>
    <row r="3636" spans="1:20" ht="42.8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9">
        <f t="shared" si="281"/>
        <v>42749.165972222225</v>
      </c>
      <c r="L3636">
        <v>1480219174</v>
      </c>
      <c r="M3636" s="9">
        <f t="shared" si="282"/>
        <v>42701.166365740741</v>
      </c>
      <c r="N3636" s="13">
        <f t="shared" si="283"/>
        <v>48</v>
      </c>
      <c r="O3636" t="b">
        <v>0</v>
      </c>
      <c r="P3636">
        <v>18</v>
      </c>
      <c r="Q3636" s="8">
        <f t="shared" si="284"/>
        <v>176.94</v>
      </c>
      <c r="R3636" t="b">
        <v>0</v>
      </c>
      <c r="S3636" t="s">
        <v>8273</v>
      </c>
      <c r="T3636" t="s">
        <v>8315</v>
      </c>
    </row>
    <row r="3637" spans="1:20" ht="28.55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9">
        <f t="shared" si="281"/>
        <v>42480.88282407407</v>
      </c>
      <c r="L3637">
        <v>1458594676</v>
      </c>
      <c r="M3637" s="9">
        <f t="shared" si="282"/>
        <v>42450.88282407407</v>
      </c>
      <c r="N3637" s="13">
        <f t="shared" si="283"/>
        <v>30</v>
      </c>
      <c r="O3637" t="b">
        <v>0</v>
      </c>
      <c r="P3637">
        <v>10</v>
      </c>
      <c r="Q3637" s="8">
        <f t="shared" si="284"/>
        <v>127.6</v>
      </c>
      <c r="R3637" t="b">
        <v>0</v>
      </c>
      <c r="S3637" t="s">
        <v>8273</v>
      </c>
      <c r="T3637" t="s">
        <v>8315</v>
      </c>
    </row>
    <row r="3638" spans="1:20" ht="42.8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9">
        <f t="shared" si="281"/>
        <v>42261.694780092599</v>
      </c>
      <c r="L3638">
        <v>1439224829</v>
      </c>
      <c r="M3638" s="9">
        <f t="shared" si="282"/>
        <v>42226.694780092599</v>
      </c>
      <c r="N3638" s="13">
        <f t="shared" si="283"/>
        <v>35</v>
      </c>
      <c r="O3638" t="b">
        <v>0</v>
      </c>
      <c r="P3638">
        <v>0</v>
      </c>
      <c r="Q3638" s="8">
        <f t="shared" si="284"/>
        <v>0</v>
      </c>
      <c r="R3638" t="b">
        <v>0</v>
      </c>
      <c r="S3638" t="s">
        <v>8273</v>
      </c>
      <c r="T3638" t="s">
        <v>8315</v>
      </c>
    </row>
    <row r="3639" spans="1:20" ht="57.1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9">
        <f t="shared" si="281"/>
        <v>42005.700636574074</v>
      </c>
      <c r="L3639">
        <v>1417538935</v>
      </c>
      <c r="M3639" s="9">
        <f t="shared" si="282"/>
        <v>41975.700636574074</v>
      </c>
      <c r="N3639" s="13">
        <f t="shared" si="283"/>
        <v>30</v>
      </c>
      <c r="O3639" t="b">
        <v>0</v>
      </c>
      <c r="P3639">
        <v>14</v>
      </c>
      <c r="Q3639" s="8">
        <f t="shared" si="284"/>
        <v>66.14</v>
      </c>
      <c r="R3639" t="b">
        <v>0</v>
      </c>
      <c r="S3639" t="s">
        <v>8273</v>
      </c>
      <c r="T3639" t="s">
        <v>8315</v>
      </c>
    </row>
    <row r="3640" spans="1:20" ht="28.55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9">
        <f t="shared" si="281"/>
        <v>42113.631157407406</v>
      </c>
      <c r="L3640">
        <v>1424275732</v>
      </c>
      <c r="M3640" s="9">
        <f t="shared" si="282"/>
        <v>42053.672824074078</v>
      </c>
      <c r="N3640" s="13">
        <f t="shared" si="283"/>
        <v>60</v>
      </c>
      <c r="O3640" t="b">
        <v>0</v>
      </c>
      <c r="P3640">
        <v>2</v>
      </c>
      <c r="Q3640" s="8">
        <f t="shared" si="284"/>
        <v>108</v>
      </c>
      <c r="R3640" t="b">
        <v>0</v>
      </c>
      <c r="S3640" t="s">
        <v>8273</v>
      </c>
      <c r="T3640" t="s">
        <v>8315</v>
      </c>
    </row>
    <row r="3641" spans="1:20" ht="42.8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9">
        <f t="shared" si="281"/>
        <v>42650.632638888885</v>
      </c>
      <c r="L3641">
        <v>1470672906</v>
      </c>
      <c r="M3641" s="9">
        <f t="shared" si="282"/>
        <v>42590.677152777775</v>
      </c>
      <c r="N3641" s="13">
        <f t="shared" si="283"/>
        <v>60</v>
      </c>
      <c r="O3641" t="b">
        <v>0</v>
      </c>
      <c r="P3641">
        <v>1</v>
      </c>
      <c r="Q3641" s="8">
        <f t="shared" si="284"/>
        <v>1</v>
      </c>
      <c r="R3641" t="b">
        <v>0</v>
      </c>
      <c r="S3641" t="s">
        <v>8273</v>
      </c>
      <c r="T3641" t="s">
        <v>8315</v>
      </c>
    </row>
    <row r="3642" spans="1:20" ht="71.349999999999994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9">
        <f t="shared" si="281"/>
        <v>42134.781597222223</v>
      </c>
      <c r="L3642">
        <v>1428691530</v>
      </c>
      <c r="M3642" s="9">
        <f t="shared" si="282"/>
        <v>42104.781597222223</v>
      </c>
      <c r="N3642" s="13">
        <f t="shared" si="283"/>
        <v>30</v>
      </c>
      <c r="O3642" t="b">
        <v>0</v>
      </c>
      <c r="P3642">
        <v>3</v>
      </c>
      <c r="Q3642" s="8">
        <f t="shared" si="284"/>
        <v>18.329999999999998</v>
      </c>
      <c r="R3642" t="b">
        <v>0</v>
      </c>
      <c r="S3642" t="s">
        <v>8273</v>
      </c>
      <c r="T3642" t="s">
        <v>8315</v>
      </c>
    </row>
    <row r="3643" spans="1:20" ht="42.8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9">
        <f t="shared" si="281"/>
        <v>41917.208333333336</v>
      </c>
      <c r="L3643">
        <v>1410966179</v>
      </c>
      <c r="M3643" s="9">
        <f t="shared" si="282"/>
        <v>41899.627071759263</v>
      </c>
      <c r="N3643" s="13">
        <f t="shared" si="283"/>
        <v>18</v>
      </c>
      <c r="O3643" t="b">
        <v>0</v>
      </c>
      <c r="P3643">
        <v>0</v>
      </c>
      <c r="Q3643" s="8">
        <f t="shared" si="284"/>
        <v>0</v>
      </c>
      <c r="R3643" t="b">
        <v>0</v>
      </c>
      <c r="S3643" t="s">
        <v>8273</v>
      </c>
      <c r="T3643" t="s">
        <v>8315</v>
      </c>
    </row>
    <row r="3644" spans="1:20" ht="57.1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9">
        <f t="shared" si="281"/>
        <v>42338.708333333328</v>
      </c>
      <c r="L3644">
        <v>1445369727</v>
      </c>
      <c r="M3644" s="9">
        <f t="shared" si="282"/>
        <v>42297.816284722227</v>
      </c>
      <c r="N3644" s="13">
        <f t="shared" si="283"/>
        <v>41</v>
      </c>
      <c r="O3644" t="b">
        <v>0</v>
      </c>
      <c r="P3644">
        <v>2</v>
      </c>
      <c r="Q3644" s="8">
        <f t="shared" si="284"/>
        <v>7.5</v>
      </c>
      <c r="R3644" t="b">
        <v>0</v>
      </c>
      <c r="S3644" t="s">
        <v>8273</v>
      </c>
      <c r="T3644" t="s">
        <v>8315</v>
      </c>
    </row>
    <row r="3645" spans="1:20" ht="42.8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9">
        <f t="shared" si="281"/>
        <v>42325.185636574075</v>
      </c>
      <c r="L3645">
        <v>1444274839</v>
      </c>
      <c r="M3645" s="9">
        <f t="shared" si="282"/>
        <v>42285.143969907411</v>
      </c>
      <c r="N3645" s="13">
        <f t="shared" si="283"/>
        <v>40</v>
      </c>
      <c r="O3645" t="b">
        <v>0</v>
      </c>
      <c r="P3645">
        <v>0</v>
      </c>
      <c r="Q3645" s="8">
        <f t="shared" si="284"/>
        <v>0</v>
      </c>
      <c r="R3645" t="b">
        <v>0</v>
      </c>
      <c r="S3645" t="s">
        <v>8273</v>
      </c>
      <c r="T3645" t="s">
        <v>8315</v>
      </c>
    </row>
    <row r="3646" spans="1:20" ht="42.8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9">
        <f t="shared" si="281"/>
        <v>42437.207638888889</v>
      </c>
      <c r="L3646">
        <v>1454996887</v>
      </c>
      <c r="M3646" s="9">
        <f t="shared" si="282"/>
        <v>42409.241747685184</v>
      </c>
      <c r="N3646" s="13">
        <f t="shared" si="283"/>
        <v>28</v>
      </c>
      <c r="O3646" t="b">
        <v>0</v>
      </c>
      <c r="P3646">
        <v>12</v>
      </c>
      <c r="Q3646" s="8">
        <f t="shared" si="284"/>
        <v>68.42</v>
      </c>
      <c r="R3646" t="b">
        <v>0</v>
      </c>
      <c r="S3646" t="s">
        <v>8273</v>
      </c>
      <c r="T3646" t="s">
        <v>8315</v>
      </c>
    </row>
    <row r="3647" spans="1:20" ht="42.8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9">
        <f t="shared" si="281"/>
        <v>42696.012013888889</v>
      </c>
      <c r="L3647">
        <v>1477178238</v>
      </c>
      <c r="M3647" s="9">
        <f t="shared" si="282"/>
        <v>42665.970347222217</v>
      </c>
      <c r="N3647" s="13">
        <f t="shared" si="283"/>
        <v>30</v>
      </c>
      <c r="O3647" t="b">
        <v>0</v>
      </c>
      <c r="P3647">
        <v>1</v>
      </c>
      <c r="Q3647" s="8">
        <f t="shared" si="284"/>
        <v>1</v>
      </c>
      <c r="R3647" t="b">
        <v>0</v>
      </c>
      <c r="S3647" t="s">
        <v>8273</v>
      </c>
      <c r="T3647" t="s">
        <v>8315</v>
      </c>
    </row>
    <row r="3648" spans="1:20" ht="42.8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9">
        <f t="shared" si="281"/>
        <v>42171.979166666672</v>
      </c>
      <c r="L3648">
        <v>1431770802</v>
      </c>
      <c r="M3648" s="9">
        <f t="shared" si="282"/>
        <v>42140.421319444446</v>
      </c>
      <c r="N3648" s="13">
        <f t="shared" si="283"/>
        <v>32</v>
      </c>
      <c r="O3648" t="b">
        <v>0</v>
      </c>
      <c r="P3648">
        <v>8</v>
      </c>
      <c r="Q3648" s="8">
        <f t="shared" si="284"/>
        <v>60.13</v>
      </c>
      <c r="R3648" t="b">
        <v>0</v>
      </c>
      <c r="S3648" t="s">
        <v>8273</v>
      </c>
      <c r="T3648" t="s">
        <v>8315</v>
      </c>
    </row>
    <row r="3649" spans="1:20" ht="42.8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9">
        <f t="shared" si="281"/>
        <v>42643.749155092592</v>
      </c>
      <c r="L3649">
        <v>1471370327</v>
      </c>
      <c r="M3649" s="9">
        <f t="shared" si="282"/>
        <v>42598.749155092592</v>
      </c>
      <c r="N3649" s="13">
        <f t="shared" si="283"/>
        <v>45</v>
      </c>
      <c r="O3649" t="b">
        <v>0</v>
      </c>
      <c r="P3649">
        <v>2</v>
      </c>
      <c r="Q3649" s="8">
        <f t="shared" si="284"/>
        <v>15</v>
      </c>
      <c r="R3649" t="b">
        <v>0</v>
      </c>
      <c r="S3649" t="s">
        <v>8273</v>
      </c>
      <c r="T3649" t="s">
        <v>8315</v>
      </c>
    </row>
    <row r="3650" spans="1:20" ht="28.55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>
        <f t="shared" ref="F3650:F3713" si="285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9">
        <f t="shared" si="281"/>
        <v>41917.292187500003</v>
      </c>
      <c r="L3650">
        <v>1409900445</v>
      </c>
      <c r="M3650" s="9">
        <f t="shared" si="282"/>
        <v>41887.292187500003</v>
      </c>
      <c r="N3650" s="13">
        <f t="shared" si="283"/>
        <v>30</v>
      </c>
      <c r="O3650" t="b">
        <v>0</v>
      </c>
      <c r="P3650">
        <v>73</v>
      </c>
      <c r="Q3650" s="8">
        <f t="shared" si="284"/>
        <v>550.04</v>
      </c>
      <c r="R3650" t="b">
        <v>1</v>
      </c>
      <c r="S3650" t="s">
        <v>8273</v>
      </c>
      <c r="T3650" t="s">
        <v>8274</v>
      </c>
    </row>
    <row r="3651" spans="1:20" ht="42.8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>
        <f t="shared" si="28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9">
        <f t="shared" ref="K3651:K3714" si="286">(((J3651/60)/60)/24)+DATE(1970,1,1)</f>
        <v>41806.712893518517</v>
      </c>
      <c r="L3651">
        <v>1400691994</v>
      </c>
      <c r="M3651" s="9">
        <f t="shared" ref="M3651:M3714" si="287">(((L3651/60)/60)/24)+DATE(1970,1,1)</f>
        <v>41780.712893518517</v>
      </c>
      <c r="N3651" s="13">
        <f t="shared" ref="N3651:N3714" si="288">ROUND(K3651-M3651,0)</f>
        <v>26</v>
      </c>
      <c r="O3651" t="b">
        <v>0</v>
      </c>
      <c r="P3651">
        <v>8</v>
      </c>
      <c r="Q3651" s="8">
        <f t="shared" ref="Q3651:Q3714" si="289">IFERROR(ROUND(E3651/P3651,2),0)</f>
        <v>97.5</v>
      </c>
      <c r="R3651" t="b">
        <v>1</v>
      </c>
      <c r="S3651" t="s">
        <v>8273</v>
      </c>
      <c r="T3651" t="s">
        <v>8274</v>
      </c>
    </row>
    <row r="3652" spans="1:20" ht="42.8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9">
        <f t="shared" si="286"/>
        <v>42402.478981481487</v>
      </c>
      <c r="L3652">
        <v>1452598184</v>
      </c>
      <c r="M3652" s="9">
        <f t="shared" si="287"/>
        <v>42381.478981481487</v>
      </c>
      <c r="N3652" s="13">
        <f t="shared" si="288"/>
        <v>21</v>
      </c>
      <c r="O3652" t="b">
        <v>0</v>
      </c>
      <c r="P3652">
        <v>17</v>
      </c>
      <c r="Q3652" s="8">
        <f t="shared" si="289"/>
        <v>29.41</v>
      </c>
      <c r="R3652" t="b">
        <v>1</v>
      </c>
      <c r="S3652" t="s">
        <v>8273</v>
      </c>
      <c r="T3652" t="s">
        <v>8274</v>
      </c>
    </row>
    <row r="3653" spans="1:20" ht="42.8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9">
        <f t="shared" si="286"/>
        <v>41861.665972222225</v>
      </c>
      <c r="L3653">
        <v>1404833442</v>
      </c>
      <c r="M3653" s="9">
        <f t="shared" si="287"/>
        <v>41828.646319444444</v>
      </c>
      <c r="N3653" s="13">
        <f t="shared" si="288"/>
        <v>33</v>
      </c>
      <c r="O3653" t="b">
        <v>0</v>
      </c>
      <c r="P3653">
        <v>9</v>
      </c>
      <c r="Q3653" s="8">
        <f t="shared" si="289"/>
        <v>57.78</v>
      </c>
      <c r="R3653" t="b">
        <v>1</v>
      </c>
      <c r="S3653" t="s">
        <v>8273</v>
      </c>
      <c r="T3653" t="s">
        <v>8274</v>
      </c>
    </row>
    <row r="3654" spans="1:20" ht="42.8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9">
        <f t="shared" si="286"/>
        <v>42607.165972222225</v>
      </c>
      <c r="L3654">
        <v>1471188502</v>
      </c>
      <c r="M3654" s="9">
        <f t="shared" si="287"/>
        <v>42596.644699074073</v>
      </c>
      <c r="N3654" s="13">
        <f t="shared" si="288"/>
        <v>11</v>
      </c>
      <c r="O3654" t="b">
        <v>0</v>
      </c>
      <c r="P3654">
        <v>17</v>
      </c>
      <c r="Q3654" s="8">
        <f t="shared" si="289"/>
        <v>44.24</v>
      </c>
      <c r="R3654" t="b">
        <v>1</v>
      </c>
      <c r="S3654" t="s">
        <v>8273</v>
      </c>
      <c r="T3654" t="s">
        <v>8274</v>
      </c>
    </row>
    <row r="3655" spans="1:20" ht="42.8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9">
        <f t="shared" si="286"/>
        <v>42221.363506944443</v>
      </c>
      <c r="L3655">
        <v>1436172207</v>
      </c>
      <c r="M3655" s="9">
        <f t="shared" si="287"/>
        <v>42191.363506944443</v>
      </c>
      <c r="N3655" s="13">
        <f t="shared" si="288"/>
        <v>30</v>
      </c>
      <c r="O3655" t="b">
        <v>0</v>
      </c>
      <c r="P3655">
        <v>33</v>
      </c>
      <c r="Q3655" s="8">
        <f t="shared" si="289"/>
        <v>60.91</v>
      </c>
      <c r="R3655" t="b">
        <v>1</v>
      </c>
      <c r="S3655" t="s">
        <v>8273</v>
      </c>
      <c r="T3655" t="s">
        <v>8274</v>
      </c>
    </row>
    <row r="3656" spans="1:20" ht="57.1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9">
        <f t="shared" si="286"/>
        <v>42463.708333333328</v>
      </c>
      <c r="L3656">
        <v>1457690386</v>
      </c>
      <c r="M3656" s="9">
        <f t="shared" si="287"/>
        <v>42440.416504629626</v>
      </c>
      <c r="N3656" s="13">
        <f t="shared" si="288"/>
        <v>23</v>
      </c>
      <c r="O3656" t="b">
        <v>0</v>
      </c>
      <c r="P3656">
        <v>38</v>
      </c>
      <c r="Q3656" s="8">
        <f t="shared" si="289"/>
        <v>68.84</v>
      </c>
      <c r="R3656" t="b">
        <v>1</v>
      </c>
      <c r="S3656" t="s">
        <v>8273</v>
      </c>
      <c r="T3656" t="s">
        <v>8274</v>
      </c>
    </row>
    <row r="3657" spans="1:20" ht="57.1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9">
        <f t="shared" si="286"/>
        <v>42203.290972222225</v>
      </c>
      <c r="L3657">
        <v>1434654998</v>
      </c>
      <c r="M3657" s="9">
        <f t="shared" si="287"/>
        <v>42173.803217592591</v>
      </c>
      <c r="N3657" s="13">
        <f t="shared" si="288"/>
        <v>29</v>
      </c>
      <c r="O3657" t="b">
        <v>0</v>
      </c>
      <c r="P3657">
        <v>79</v>
      </c>
      <c r="Q3657" s="8">
        <f t="shared" si="289"/>
        <v>73.58</v>
      </c>
      <c r="R3657" t="b">
        <v>1</v>
      </c>
      <c r="S3657" t="s">
        <v>8273</v>
      </c>
      <c r="T3657" t="s">
        <v>8274</v>
      </c>
    </row>
    <row r="3658" spans="1:20" ht="42.8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9">
        <f t="shared" si="286"/>
        <v>42767.957638888889</v>
      </c>
      <c r="L3658">
        <v>1483393836</v>
      </c>
      <c r="M3658" s="9">
        <f t="shared" si="287"/>
        <v>42737.910138888896</v>
      </c>
      <c r="N3658" s="13">
        <f t="shared" si="288"/>
        <v>30</v>
      </c>
      <c r="O3658" t="b">
        <v>0</v>
      </c>
      <c r="P3658">
        <v>46</v>
      </c>
      <c r="Q3658" s="8">
        <f t="shared" si="289"/>
        <v>115.02</v>
      </c>
      <c r="R3658" t="b">
        <v>1</v>
      </c>
      <c r="S3658" t="s">
        <v>8273</v>
      </c>
      <c r="T3658" t="s">
        <v>8274</v>
      </c>
    </row>
    <row r="3659" spans="1:20" ht="42.8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9">
        <f t="shared" si="286"/>
        <v>42522.904166666667</v>
      </c>
      <c r="L3659">
        <v>1462806419</v>
      </c>
      <c r="M3659" s="9">
        <f t="shared" si="287"/>
        <v>42499.629849537043</v>
      </c>
      <c r="N3659" s="13">
        <f t="shared" si="288"/>
        <v>23</v>
      </c>
      <c r="O3659" t="b">
        <v>0</v>
      </c>
      <c r="P3659">
        <v>20</v>
      </c>
      <c r="Q3659" s="8">
        <f t="shared" si="289"/>
        <v>110.75</v>
      </c>
      <c r="R3659" t="b">
        <v>1</v>
      </c>
      <c r="S3659" t="s">
        <v>8273</v>
      </c>
      <c r="T3659" t="s">
        <v>8274</v>
      </c>
    </row>
    <row r="3660" spans="1:20" ht="28.55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9">
        <f t="shared" si="286"/>
        <v>41822.165972222225</v>
      </c>
      <c r="L3660">
        <v>1400272580</v>
      </c>
      <c r="M3660" s="9">
        <f t="shared" si="287"/>
        <v>41775.858564814815</v>
      </c>
      <c r="N3660" s="13">
        <f t="shared" si="288"/>
        <v>46</v>
      </c>
      <c r="O3660" t="b">
        <v>0</v>
      </c>
      <c r="P3660">
        <v>20</v>
      </c>
      <c r="Q3660" s="8">
        <f t="shared" si="289"/>
        <v>75.5</v>
      </c>
      <c r="R3660" t="b">
        <v>1</v>
      </c>
      <c r="S3660" t="s">
        <v>8273</v>
      </c>
      <c r="T3660" t="s">
        <v>8274</v>
      </c>
    </row>
    <row r="3661" spans="1:20" ht="42.8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9">
        <f t="shared" si="286"/>
        <v>42082.610416666663</v>
      </c>
      <c r="L3661">
        <v>1424414350</v>
      </c>
      <c r="M3661" s="9">
        <f t="shared" si="287"/>
        <v>42055.277199074073</v>
      </c>
      <c r="N3661" s="13">
        <f t="shared" si="288"/>
        <v>27</v>
      </c>
      <c r="O3661" t="b">
        <v>0</v>
      </c>
      <c r="P3661">
        <v>13</v>
      </c>
      <c r="Q3661" s="8">
        <f t="shared" si="289"/>
        <v>235.46</v>
      </c>
      <c r="R3661" t="b">
        <v>1</v>
      </c>
      <c r="S3661" t="s">
        <v>8273</v>
      </c>
      <c r="T3661" t="s">
        <v>8274</v>
      </c>
    </row>
    <row r="3662" spans="1:20" ht="57.1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9">
        <f t="shared" si="286"/>
        <v>41996.881076388891</v>
      </c>
      <c r="L3662">
        <v>1417208925</v>
      </c>
      <c r="M3662" s="9">
        <f t="shared" si="287"/>
        <v>41971.881076388891</v>
      </c>
      <c r="N3662" s="13">
        <f t="shared" si="288"/>
        <v>25</v>
      </c>
      <c r="O3662" t="b">
        <v>0</v>
      </c>
      <c r="P3662">
        <v>22</v>
      </c>
      <c r="Q3662" s="8">
        <f t="shared" si="289"/>
        <v>11.36</v>
      </c>
      <c r="R3662" t="b">
        <v>1</v>
      </c>
      <c r="S3662" t="s">
        <v>8273</v>
      </c>
      <c r="T3662" t="s">
        <v>8274</v>
      </c>
    </row>
    <row r="3663" spans="1:20" ht="42.8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9">
        <f t="shared" si="286"/>
        <v>42470.166666666672</v>
      </c>
      <c r="L3663">
        <v>1458336672</v>
      </c>
      <c r="M3663" s="9">
        <f t="shared" si="287"/>
        <v>42447.896666666667</v>
      </c>
      <c r="N3663" s="13">
        <f t="shared" si="288"/>
        <v>22</v>
      </c>
      <c r="O3663" t="b">
        <v>0</v>
      </c>
      <c r="P3663">
        <v>36</v>
      </c>
      <c r="Q3663" s="8">
        <f t="shared" si="289"/>
        <v>92.5</v>
      </c>
      <c r="R3663" t="b">
        <v>1</v>
      </c>
      <c r="S3663" t="s">
        <v>8273</v>
      </c>
      <c r="T3663" t="s">
        <v>8274</v>
      </c>
    </row>
    <row r="3664" spans="1:20" ht="57.1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9">
        <f t="shared" si="286"/>
        <v>42094.178402777776</v>
      </c>
      <c r="L3664">
        <v>1425187014</v>
      </c>
      <c r="M3664" s="9">
        <f t="shared" si="287"/>
        <v>42064.220069444447</v>
      </c>
      <c r="N3664" s="13">
        <f t="shared" si="288"/>
        <v>30</v>
      </c>
      <c r="O3664" t="b">
        <v>0</v>
      </c>
      <c r="P3664">
        <v>40</v>
      </c>
      <c r="Q3664" s="8">
        <f t="shared" si="289"/>
        <v>202.85</v>
      </c>
      <c r="R3664" t="b">
        <v>1</v>
      </c>
      <c r="S3664" t="s">
        <v>8273</v>
      </c>
      <c r="T3664" t="s">
        <v>8274</v>
      </c>
    </row>
    <row r="3665" spans="1:20" ht="42.8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9">
        <f t="shared" si="286"/>
        <v>42725.493402777778</v>
      </c>
      <c r="L3665">
        <v>1477133430</v>
      </c>
      <c r="M3665" s="9">
        <f t="shared" si="287"/>
        <v>42665.451736111107</v>
      </c>
      <c r="N3665" s="13">
        <f t="shared" si="288"/>
        <v>60</v>
      </c>
      <c r="O3665" t="b">
        <v>0</v>
      </c>
      <c r="P3665">
        <v>9</v>
      </c>
      <c r="Q3665" s="8">
        <f t="shared" si="289"/>
        <v>26</v>
      </c>
      <c r="R3665" t="b">
        <v>1</v>
      </c>
      <c r="S3665" t="s">
        <v>8273</v>
      </c>
      <c r="T3665" t="s">
        <v>8274</v>
      </c>
    </row>
    <row r="3666" spans="1:20" ht="42.8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9">
        <f t="shared" si="286"/>
        <v>42537.248715277776</v>
      </c>
      <c r="L3666">
        <v>1464847089</v>
      </c>
      <c r="M3666" s="9">
        <f t="shared" si="287"/>
        <v>42523.248715277776</v>
      </c>
      <c r="N3666" s="13">
        <f t="shared" si="288"/>
        <v>14</v>
      </c>
      <c r="O3666" t="b">
        <v>0</v>
      </c>
      <c r="P3666">
        <v>19</v>
      </c>
      <c r="Q3666" s="8">
        <f t="shared" si="289"/>
        <v>46.05</v>
      </c>
      <c r="R3666" t="b">
        <v>1</v>
      </c>
      <c r="S3666" t="s">
        <v>8273</v>
      </c>
      <c r="T3666" t="s">
        <v>8274</v>
      </c>
    </row>
    <row r="3667" spans="1:20" ht="42.8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9">
        <f t="shared" si="286"/>
        <v>42305.829166666663</v>
      </c>
      <c r="L3667">
        <v>1445109822</v>
      </c>
      <c r="M3667" s="9">
        <f t="shared" si="287"/>
        <v>42294.808124999996</v>
      </c>
      <c r="N3667" s="13">
        <f t="shared" si="288"/>
        <v>11</v>
      </c>
      <c r="O3667" t="b">
        <v>0</v>
      </c>
      <c r="P3667">
        <v>14</v>
      </c>
      <c r="Q3667" s="8">
        <f t="shared" si="289"/>
        <v>51</v>
      </c>
      <c r="R3667" t="b">
        <v>1</v>
      </c>
      <c r="S3667" t="s">
        <v>8273</v>
      </c>
      <c r="T3667" t="s">
        <v>8274</v>
      </c>
    </row>
    <row r="3668" spans="1:20" ht="28.55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9">
        <f t="shared" si="286"/>
        <v>41844.291666666664</v>
      </c>
      <c r="L3668">
        <v>1404337382</v>
      </c>
      <c r="M3668" s="9">
        <f t="shared" si="287"/>
        <v>41822.90488425926</v>
      </c>
      <c r="N3668" s="13">
        <f t="shared" si="288"/>
        <v>21</v>
      </c>
      <c r="O3668" t="b">
        <v>0</v>
      </c>
      <c r="P3668">
        <v>38</v>
      </c>
      <c r="Q3668" s="8">
        <f t="shared" si="289"/>
        <v>31.58</v>
      </c>
      <c r="R3668" t="b">
        <v>1</v>
      </c>
      <c r="S3668" t="s">
        <v>8273</v>
      </c>
      <c r="T3668" t="s">
        <v>8274</v>
      </c>
    </row>
    <row r="3669" spans="1:20" ht="42.8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9">
        <f t="shared" si="286"/>
        <v>42203.970127314817</v>
      </c>
      <c r="L3669">
        <v>1434669419</v>
      </c>
      <c r="M3669" s="9">
        <f t="shared" si="287"/>
        <v>42173.970127314817</v>
      </c>
      <c r="N3669" s="13">
        <f t="shared" si="288"/>
        <v>30</v>
      </c>
      <c r="O3669" t="b">
        <v>0</v>
      </c>
      <c r="P3669">
        <v>58</v>
      </c>
      <c r="Q3669" s="8">
        <f t="shared" si="289"/>
        <v>53.36</v>
      </c>
      <c r="R3669" t="b">
        <v>1</v>
      </c>
      <c r="S3669" t="s">
        <v>8273</v>
      </c>
      <c r="T3669" t="s">
        <v>8274</v>
      </c>
    </row>
    <row r="3670" spans="1:20" ht="42.8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9">
        <f t="shared" si="286"/>
        <v>42208.772916666669</v>
      </c>
      <c r="L3670">
        <v>1435670452</v>
      </c>
      <c r="M3670" s="9">
        <f t="shared" si="287"/>
        <v>42185.556157407409</v>
      </c>
      <c r="N3670" s="13">
        <f t="shared" si="288"/>
        <v>23</v>
      </c>
      <c r="O3670" t="b">
        <v>0</v>
      </c>
      <c r="P3670">
        <v>28</v>
      </c>
      <c r="Q3670" s="8">
        <f t="shared" si="289"/>
        <v>36.96</v>
      </c>
      <c r="R3670" t="b">
        <v>1</v>
      </c>
      <c r="S3670" t="s">
        <v>8273</v>
      </c>
      <c r="T3670" t="s">
        <v>8274</v>
      </c>
    </row>
    <row r="3671" spans="1:20" ht="42.8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9">
        <f t="shared" si="286"/>
        <v>42166.675196759257</v>
      </c>
      <c r="L3671">
        <v>1431447137</v>
      </c>
      <c r="M3671" s="9">
        <f t="shared" si="287"/>
        <v>42136.675196759257</v>
      </c>
      <c r="N3671" s="13">
        <f t="shared" si="288"/>
        <v>30</v>
      </c>
      <c r="O3671" t="b">
        <v>0</v>
      </c>
      <c r="P3671">
        <v>17</v>
      </c>
      <c r="Q3671" s="8">
        <f t="shared" si="289"/>
        <v>81.290000000000006</v>
      </c>
      <c r="R3671" t="b">
        <v>1</v>
      </c>
      <c r="S3671" t="s">
        <v>8273</v>
      </c>
      <c r="T3671" t="s">
        <v>8274</v>
      </c>
    </row>
    <row r="3672" spans="1:20" ht="42.8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9">
        <f t="shared" si="286"/>
        <v>42155.958333333328</v>
      </c>
      <c r="L3672">
        <v>1431951611</v>
      </c>
      <c r="M3672" s="9">
        <f t="shared" si="287"/>
        <v>42142.514016203699</v>
      </c>
      <c r="N3672" s="13">
        <f t="shared" si="288"/>
        <v>13</v>
      </c>
      <c r="O3672" t="b">
        <v>0</v>
      </c>
      <c r="P3672">
        <v>12</v>
      </c>
      <c r="Q3672" s="8">
        <f t="shared" si="289"/>
        <v>20.079999999999998</v>
      </c>
      <c r="R3672" t="b">
        <v>1</v>
      </c>
      <c r="S3672" t="s">
        <v>8273</v>
      </c>
      <c r="T3672" t="s">
        <v>8274</v>
      </c>
    </row>
    <row r="3673" spans="1:20" ht="42.8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9">
        <f t="shared" si="286"/>
        <v>41841.165972222225</v>
      </c>
      <c r="L3673">
        <v>1404140667</v>
      </c>
      <c r="M3673" s="9">
        <f t="shared" si="287"/>
        <v>41820.62809027778</v>
      </c>
      <c r="N3673" s="13">
        <f t="shared" si="288"/>
        <v>21</v>
      </c>
      <c r="O3673" t="b">
        <v>0</v>
      </c>
      <c r="P3673">
        <v>40</v>
      </c>
      <c r="Q3673" s="8">
        <f t="shared" si="289"/>
        <v>88.25</v>
      </c>
      <c r="R3673" t="b">
        <v>1</v>
      </c>
      <c r="S3673" t="s">
        <v>8273</v>
      </c>
      <c r="T3673" t="s">
        <v>8274</v>
      </c>
    </row>
    <row r="3674" spans="1:20" ht="57.1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9">
        <f t="shared" si="286"/>
        <v>41908.946574074071</v>
      </c>
      <c r="L3674">
        <v>1409179384</v>
      </c>
      <c r="M3674" s="9">
        <f t="shared" si="287"/>
        <v>41878.946574074071</v>
      </c>
      <c r="N3674" s="13">
        <f t="shared" si="288"/>
        <v>30</v>
      </c>
      <c r="O3674" t="b">
        <v>0</v>
      </c>
      <c r="P3674">
        <v>57</v>
      </c>
      <c r="Q3674" s="8">
        <f t="shared" si="289"/>
        <v>53.44</v>
      </c>
      <c r="R3674" t="b">
        <v>1</v>
      </c>
      <c r="S3674" t="s">
        <v>8273</v>
      </c>
      <c r="T3674" t="s">
        <v>8274</v>
      </c>
    </row>
    <row r="3675" spans="1:20" ht="42.8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9">
        <f t="shared" si="286"/>
        <v>41948.536111111112</v>
      </c>
      <c r="L3675">
        <v>1412233497</v>
      </c>
      <c r="M3675" s="9">
        <f t="shared" si="287"/>
        <v>41914.295104166667</v>
      </c>
      <c r="N3675" s="13">
        <f t="shared" si="288"/>
        <v>34</v>
      </c>
      <c r="O3675" t="b">
        <v>0</v>
      </c>
      <c r="P3675">
        <v>114</v>
      </c>
      <c r="Q3675" s="8">
        <f t="shared" si="289"/>
        <v>39.869999999999997</v>
      </c>
      <c r="R3675" t="b">
        <v>1</v>
      </c>
      <c r="S3675" t="s">
        <v>8273</v>
      </c>
      <c r="T3675" t="s">
        <v>8274</v>
      </c>
    </row>
    <row r="3676" spans="1:20" ht="42.8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9">
        <f t="shared" si="286"/>
        <v>42616.873020833329</v>
      </c>
      <c r="L3676">
        <v>1467752229</v>
      </c>
      <c r="M3676" s="9">
        <f t="shared" si="287"/>
        <v>42556.873020833329</v>
      </c>
      <c r="N3676" s="13">
        <f t="shared" si="288"/>
        <v>60</v>
      </c>
      <c r="O3676" t="b">
        <v>0</v>
      </c>
      <c r="P3676">
        <v>31</v>
      </c>
      <c r="Q3676" s="8">
        <f t="shared" si="289"/>
        <v>145.16</v>
      </c>
      <c r="R3676" t="b">
        <v>1</v>
      </c>
      <c r="S3676" t="s">
        <v>8273</v>
      </c>
      <c r="T3676" t="s">
        <v>8274</v>
      </c>
    </row>
    <row r="3677" spans="1:20" ht="42.8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9">
        <f t="shared" si="286"/>
        <v>42505.958333333328</v>
      </c>
      <c r="L3677">
        <v>1462285182</v>
      </c>
      <c r="M3677" s="9">
        <f t="shared" si="287"/>
        <v>42493.597013888888</v>
      </c>
      <c r="N3677" s="13">
        <f t="shared" si="288"/>
        <v>12</v>
      </c>
      <c r="O3677" t="b">
        <v>0</v>
      </c>
      <c r="P3677">
        <v>3</v>
      </c>
      <c r="Q3677" s="8">
        <f t="shared" si="289"/>
        <v>23.33</v>
      </c>
      <c r="R3677" t="b">
        <v>1</v>
      </c>
      <c r="S3677" t="s">
        <v>8273</v>
      </c>
      <c r="T3677" t="s">
        <v>8274</v>
      </c>
    </row>
    <row r="3678" spans="1:20" ht="42.8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9">
        <f t="shared" si="286"/>
        <v>41894.815787037034</v>
      </c>
      <c r="L3678">
        <v>1408995284</v>
      </c>
      <c r="M3678" s="9">
        <f t="shared" si="287"/>
        <v>41876.815787037034</v>
      </c>
      <c r="N3678" s="13">
        <f t="shared" si="288"/>
        <v>18</v>
      </c>
      <c r="O3678" t="b">
        <v>0</v>
      </c>
      <c r="P3678">
        <v>16</v>
      </c>
      <c r="Q3678" s="8">
        <f t="shared" si="289"/>
        <v>64.38</v>
      </c>
      <c r="R3678" t="b">
        <v>1</v>
      </c>
      <c r="S3678" t="s">
        <v>8273</v>
      </c>
      <c r="T3678" t="s">
        <v>8274</v>
      </c>
    </row>
    <row r="3679" spans="1:20" ht="42.8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9">
        <f t="shared" si="286"/>
        <v>41823.165972222225</v>
      </c>
      <c r="L3679">
        <v>1402580818</v>
      </c>
      <c r="M3679" s="9">
        <f t="shared" si="287"/>
        <v>41802.574282407404</v>
      </c>
      <c r="N3679" s="13">
        <f t="shared" si="288"/>
        <v>21</v>
      </c>
      <c r="O3679" t="b">
        <v>0</v>
      </c>
      <c r="P3679">
        <v>199</v>
      </c>
      <c r="Q3679" s="8">
        <f t="shared" si="289"/>
        <v>62.05</v>
      </c>
      <c r="R3679" t="b">
        <v>1</v>
      </c>
      <c r="S3679" t="s">
        <v>8273</v>
      </c>
      <c r="T3679" t="s">
        <v>8274</v>
      </c>
    </row>
    <row r="3680" spans="1:20" ht="42.8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9">
        <f t="shared" si="286"/>
        <v>42155.531226851846</v>
      </c>
      <c r="L3680">
        <v>1430052298</v>
      </c>
      <c r="M3680" s="9">
        <f t="shared" si="287"/>
        <v>42120.531226851846</v>
      </c>
      <c r="N3680" s="13">
        <f t="shared" si="288"/>
        <v>35</v>
      </c>
      <c r="O3680" t="b">
        <v>0</v>
      </c>
      <c r="P3680">
        <v>31</v>
      </c>
      <c r="Q3680" s="8">
        <f t="shared" si="289"/>
        <v>66.13</v>
      </c>
      <c r="R3680" t="b">
        <v>1</v>
      </c>
      <c r="S3680" t="s">
        <v>8273</v>
      </c>
      <c r="T3680" t="s">
        <v>8274</v>
      </c>
    </row>
    <row r="3681" spans="1:20" ht="42.8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9">
        <f t="shared" si="286"/>
        <v>41821.207638888889</v>
      </c>
      <c r="L3681">
        <v>1401214581</v>
      </c>
      <c r="M3681" s="9">
        <f t="shared" si="287"/>
        <v>41786.761354166665</v>
      </c>
      <c r="N3681" s="13">
        <f t="shared" si="288"/>
        <v>34</v>
      </c>
      <c r="O3681" t="b">
        <v>0</v>
      </c>
      <c r="P3681">
        <v>30</v>
      </c>
      <c r="Q3681" s="8">
        <f t="shared" si="289"/>
        <v>73.400000000000006</v>
      </c>
      <c r="R3681" t="b">
        <v>1</v>
      </c>
      <c r="S3681" t="s">
        <v>8273</v>
      </c>
      <c r="T3681" t="s">
        <v>8274</v>
      </c>
    </row>
    <row r="3682" spans="1:20" ht="42.8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9">
        <f t="shared" si="286"/>
        <v>42648.454097222217</v>
      </c>
      <c r="L3682">
        <v>1473850434</v>
      </c>
      <c r="M3682" s="9">
        <f t="shared" si="287"/>
        <v>42627.454097222217</v>
      </c>
      <c r="N3682" s="13">
        <f t="shared" si="288"/>
        <v>21</v>
      </c>
      <c r="O3682" t="b">
        <v>0</v>
      </c>
      <c r="P3682">
        <v>34</v>
      </c>
      <c r="Q3682" s="8">
        <f t="shared" si="289"/>
        <v>99.5</v>
      </c>
      <c r="R3682" t="b">
        <v>1</v>
      </c>
      <c r="S3682" t="s">
        <v>8273</v>
      </c>
      <c r="T3682" t="s">
        <v>8274</v>
      </c>
    </row>
    <row r="3683" spans="1:20" ht="57.1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9">
        <f t="shared" si="286"/>
        <v>42384.651504629626</v>
      </c>
      <c r="L3683">
        <v>1452008290</v>
      </c>
      <c r="M3683" s="9">
        <f t="shared" si="287"/>
        <v>42374.651504629626</v>
      </c>
      <c r="N3683" s="13">
        <f t="shared" si="288"/>
        <v>10</v>
      </c>
      <c r="O3683" t="b">
        <v>0</v>
      </c>
      <c r="P3683">
        <v>18</v>
      </c>
      <c r="Q3683" s="8">
        <f t="shared" si="289"/>
        <v>62.17</v>
      </c>
      <c r="R3683" t="b">
        <v>1</v>
      </c>
      <c r="S3683" t="s">
        <v>8273</v>
      </c>
      <c r="T3683" t="s">
        <v>8274</v>
      </c>
    </row>
    <row r="3684" spans="1:20" ht="42.8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9">
        <f t="shared" si="286"/>
        <v>41806.290972222225</v>
      </c>
      <c r="L3684">
        <v>1399998418</v>
      </c>
      <c r="M3684" s="9">
        <f t="shared" si="287"/>
        <v>41772.685393518521</v>
      </c>
      <c r="N3684" s="13">
        <f t="shared" si="288"/>
        <v>34</v>
      </c>
      <c r="O3684" t="b">
        <v>0</v>
      </c>
      <c r="P3684">
        <v>67</v>
      </c>
      <c r="Q3684" s="8">
        <f t="shared" si="289"/>
        <v>62.33</v>
      </c>
      <c r="R3684" t="b">
        <v>1</v>
      </c>
      <c r="S3684" t="s">
        <v>8273</v>
      </c>
      <c r="T3684" t="s">
        <v>8274</v>
      </c>
    </row>
    <row r="3685" spans="1:20" ht="42.8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9">
        <f t="shared" si="286"/>
        <v>42663.116851851853</v>
      </c>
      <c r="L3685">
        <v>1474339696</v>
      </c>
      <c r="M3685" s="9">
        <f t="shared" si="287"/>
        <v>42633.116851851853</v>
      </c>
      <c r="N3685" s="13">
        <f t="shared" si="288"/>
        <v>30</v>
      </c>
      <c r="O3685" t="b">
        <v>0</v>
      </c>
      <c r="P3685">
        <v>66</v>
      </c>
      <c r="Q3685" s="8">
        <f t="shared" si="289"/>
        <v>58.79</v>
      </c>
      <c r="R3685" t="b">
        <v>1</v>
      </c>
      <c r="S3685" t="s">
        <v>8273</v>
      </c>
      <c r="T3685" t="s">
        <v>8274</v>
      </c>
    </row>
    <row r="3686" spans="1:20" ht="42.8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9">
        <f t="shared" si="286"/>
        <v>42249.180393518516</v>
      </c>
      <c r="L3686">
        <v>1438575586</v>
      </c>
      <c r="M3686" s="9">
        <f t="shared" si="287"/>
        <v>42219.180393518516</v>
      </c>
      <c r="N3686" s="13">
        <f t="shared" si="288"/>
        <v>30</v>
      </c>
      <c r="O3686" t="b">
        <v>0</v>
      </c>
      <c r="P3686">
        <v>23</v>
      </c>
      <c r="Q3686" s="8">
        <f t="shared" si="289"/>
        <v>45.35</v>
      </c>
      <c r="R3686" t="b">
        <v>1</v>
      </c>
      <c r="S3686" t="s">
        <v>8273</v>
      </c>
      <c r="T3686" t="s">
        <v>8274</v>
      </c>
    </row>
    <row r="3687" spans="1:20" ht="42.8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9">
        <f t="shared" si="286"/>
        <v>41778.875</v>
      </c>
      <c r="L3687">
        <v>1398348859</v>
      </c>
      <c r="M3687" s="9">
        <f t="shared" si="287"/>
        <v>41753.593275462961</v>
      </c>
      <c r="N3687" s="13">
        <f t="shared" si="288"/>
        <v>25</v>
      </c>
      <c r="O3687" t="b">
        <v>0</v>
      </c>
      <c r="P3687">
        <v>126</v>
      </c>
      <c r="Q3687" s="8">
        <f t="shared" si="289"/>
        <v>41.94</v>
      </c>
      <c r="R3687" t="b">
        <v>1</v>
      </c>
      <c r="S3687" t="s">
        <v>8273</v>
      </c>
      <c r="T3687" t="s">
        <v>8274</v>
      </c>
    </row>
    <row r="3688" spans="1:20" ht="42.8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9">
        <f t="shared" si="286"/>
        <v>42245.165972222225</v>
      </c>
      <c r="L3688">
        <v>1439567660</v>
      </c>
      <c r="M3688" s="9">
        <f t="shared" si="287"/>
        <v>42230.662731481483</v>
      </c>
      <c r="N3688" s="13">
        <f t="shared" si="288"/>
        <v>15</v>
      </c>
      <c r="O3688" t="b">
        <v>0</v>
      </c>
      <c r="P3688">
        <v>6</v>
      </c>
      <c r="Q3688" s="8">
        <f t="shared" si="289"/>
        <v>59.17</v>
      </c>
      <c r="R3688" t="b">
        <v>1</v>
      </c>
      <c r="S3688" t="s">
        <v>8273</v>
      </c>
      <c r="T3688" t="s">
        <v>8274</v>
      </c>
    </row>
    <row r="3689" spans="1:20" ht="42.8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9">
        <f t="shared" si="286"/>
        <v>41817.218229166669</v>
      </c>
      <c r="L3689">
        <v>1401254055</v>
      </c>
      <c r="M3689" s="9">
        <f t="shared" si="287"/>
        <v>41787.218229166669</v>
      </c>
      <c r="N3689" s="13">
        <f t="shared" si="288"/>
        <v>30</v>
      </c>
      <c r="O3689" t="b">
        <v>0</v>
      </c>
      <c r="P3689">
        <v>25</v>
      </c>
      <c r="Q3689" s="8">
        <f t="shared" si="289"/>
        <v>200.49</v>
      </c>
      <c r="R3689" t="b">
        <v>1</v>
      </c>
      <c r="S3689" t="s">
        <v>8273</v>
      </c>
      <c r="T3689" t="s">
        <v>8274</v>
      </c>
    </row>
    <row r="3690" spans="1:20" ht="42.8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9">
        <f t="shared" si="286"/>
        <v>41859.787083333329</v>
      </c>
      <c r="L3690">
        <v>1404932004</v>
      </c>
      <c r="M3690" s="9">
        <f t="shared" si="287"/>
        <v>41829.787083333329</v>
      </c>
      <c r="N3690" s="13">
        <f t="shared" si="288"/>
        <v>30</v>
      </c>
      <c r="O3690" t="b">
        <v>0</v>
      </c>
      <c r="P3690">
        <v>39</v>
      </c>
      <c r="Q3690" s="8">
        <f t="shared" si="289"/>
        <v>83.97</v>
      </c>
      <c r="R3690" t="b">
        <v>1</v>
      </c>
      <c r="S3690" t="s">
        <v>8273</v>
      </c>
      <c r="T3690" t="s">
        <v>8274</v>
      </c>
    </row>
    <row r="3691" spans="1:20" ht="42.8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9">
        <f t="shared" si="286"/>
        <v>42176.934027777781</v>
      </c>
      <c r="L3691">
        <v>1432410639</v>
      </c>
      <c r="M3691" s="9">
        <f t="shared" si="287"/>
        <v>42147.826840277776</v>
      </c>
      <c r="N3691" s="13">
        <f t="shared" si="288"/>
        <v>29</v>
      </c>
      <c r="O3691" t="b">
        <v>0</v>
      </c>
      <c r="P3691">
        <v>62</v>
      </c>
      <c r="Q3691" s="8">
        <f t="shared" si="289"/>
        <v>57.26</v>
      </c>
      <c r="R3691" t="b">
        <v>1</v>
      </c>
      <c r="S3691" t="s">
        <v>8273</v>
      </c>
      <c r="T3691" t="s">
        <v>8274</v>
      </c>
    </row>
    <row r="3692" spans="1:20" ht="42.8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9">
        <f t="shared" si="286"/>
        <v>41970.639849537038</v>
      </c>
      <c r="L3692">
        <v>1414506083</v>
      </c>
      <c r="M3692" s="9">
        <f t="shared" si="287"/>
        <v>41940.598182870373</v>
      </c>
      <c r="N3692" s="13">
        <f t="shared" si="288"/>
        <v>30</v>
      </c>
      <c r="O3692" t="b">
        <v>0</v>
      </c>
      <c r="P3692">
        <v>31</v>
      </c>
      <c r="Q3692" s="8">
        <f t="shared" si="289"/>
        <v>58.06</v>
      </c>
      <c r="R3692" t="b">
        <v>1</v>
      </c>
      <c r="S3692" t="s">
        <v>8273</v>
      </c>
      <c r="T3692" t="s">
        <v>8274</v>
      </c>
    </row>
    <row r="3693" spans="1:20" ht="28.55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9">
        <f t="shared" si="286"/>
        <v>42065.207638888889</v>
      </c>
      <c r="L3693">
        <v>1421426929</v>
      </c>
      <c r="M3693" s="9">
        <f t="shared" si="287"/>
        <v>42020.700567129628</v>
      </c>
      <c r="N3693" s="13">
        <f t="shared" si="288"/>
        <v>45</v>
      </c>
      <c r="O3693" t="b">
        <v>0</v>
      </c>
      <c r="P3693">
        <v>274</v>
      </c>
      <c r="Q3693" s="8">
        <f t="shared" si="289"/>
        <v>186.8</v>
      </c>
      <c r="R3693" t="b">
        <v>1</v>
      </c>
      <c r="S3693" t="s">
        <v>8273</v>
      </c>
      <c r="T3693" t="s">
        <v>8274</v>
      </c>
    </row>
    <row r="3694" spans="1:20" ht="28.55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9">
        <f t="shared" si="286"/>
        <v>41901</v>
      </c>
      <c r="L3694">
        <v>1410304179</v>
      </c>
      <c r="M3694" s="9">
        <f t="shared" si="287"/>
        <v>41891.96503472222</v>
      </c>
      <c r="N3694" s="13">
        <f t="shared" si="288"/>
        <v>9</v>
      </c>
      <c r="O3694" t="b">
        <v>0</v>
      </c>
      <c r="P3694">
        <v>17</v>
      </c>
      <c r="Q3694" s="8">
        <f t="shared" si="289"/>
        <v>74.12</v>
      </c>
      <c r="R3694" t="b">
        <v>1</v>
      </c>
      <c r="S3694" t="s">
        <v>8273</v>
      </c>
      <c r="T3694" t="s">
        <v>8274</v>
      </c>
    </row>
    <row r="3695" spans="1:20" ht="42.8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9">
        <f t="shared" si="286"/>
        <v>42338.9375</v>
      </c>
      <c r="L3695">
        <v>1446352529</v>
      </c>
      <c r="M3695" s="9">
        <f t="shared" si="287"/>
        <v>42309.191307870366</v>
      </c>
      <c r="N3695" s="13">
        <f t="shared" si="288"/>
        <v>30</v>
      </c>
      <c r="O3695" t="b">
        <v>0</v>
      </c>
      <c r="P3695">
        <v>14</v>
      </c>
      <c r="Q3695" s="8">
        <f t="shared" si="289"/>
        <v>30.71</v>
      </c>
      <c r="R3695" t="b">
        <v>1</v>
      </c>
      <c r="S3695" t="s">
        <v>8273</v>
      </c>
      <c r="T3695" t="s">
        <v>8274</v>
      </c>
    </row>
    <row r="3696" spans="1:20" ht="57.1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9">
        <f t="shared" si="286"/>
        <v>42527.083333333328</v>
      </c>
      <c r="L3696">
        <v>1461985967</v>
      </c>
      <c r="M3696" s="9">
        <f t="shared" si="287"/>
        <v>42490.133877314816</v>
      </c>
      <c r="N3696" s="13">
        <f t="shared" si="288"/>
        <v>37</v>
      </c>
      <c r="O3696" t="b">
        <v>0</v>
      </c>
      <c r="P3696">
        <v>60</v>
      </c>
      <c r="Q3696" s="8">
        <f t="shared" si="289"/>
        <v>62.67</v>
      </c>
      <c r="R3696" t="b">
        <v>1</v>
      </c>
      <c r="S3696" t="s">
        <v>8273</v>
      </c>
      <c r="T3696" t="s">
        <v>8274</v>
      </c>
    </row>
    <row r="3697" spans="1:20" ht="57.1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9">
        <f t="shared" si="286"/>
        <v>42015.870486111111</v>
      </c>
      <c r="L3697">
        <v>1419281610</v>
      </c>
      <c r="M3697" s="9">
        <f t="shared" si="287"/>
        <v>41995.870486111111</v>
      </c>
      <c r="N3697" s="13">
        <f t="shared" si="288"/>
        <v>20</v>
      </c>
      <c r="O3697" t="b">
        <v>0</v>
      </c>
      <c r="P3697">
        <v>33</v>
      </c>
      <c r="Q3697" s="8">
        <f t="shared" si="289"/>
        <v>121.36</v>
      </c>
      <c r="R3697" t="b">
        <v>1</v>
      </c>
      <c r="S3697" t="s">
        <v>8273</v>
      </c>
      <c r="T3697" t="s">
        <v>8274</v>
      </c>
    </row>
    <row r="3698" spans="1:20" ht="42.8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9">
        <f t="shared" si="286"/>
        <v>42048.617083333331</v>
      </c>
      <c r="L3698">
        <v>1418654916</v>
      </c>
      <c r="M3698" s="9">
        <f t="shared" si="287"/>
        <v>41988.617083333331</v>
      </c>
      <c r="N3698" s="13">
        <f t="shared" si="288"/>
        <v>60</v>
      </c>
      <c r="O3698" t="b">
        <v>0</v>
      </c>
      <c r="P3698">
        <v>78</v>
      </c>
      <c r="Q3698" s="8">
        <f t="shared" si="289"/>
        <v>39.74</v>
      </c>
      <c r="R3698" t="b">
        <v>1</v>
      </c>
      <c r="S3698" t="s">
        <v>8273</v>
      </c>
      <c r="T3698" t="s">
        <v>8274</v>
      </c>
    </row>
    <row r="3699" spans="1:20" ht="42.8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9">
        <f t="shared" si="286"/>
        <v>42500.465833333335</v>
      </c>
      <c r="L3699">
        <v>1461064248</v>
      </c>
      <c r="M3699" s="9">
        <f t="shared" si="287"/>
        <v>42479.465833333335</v>
      </c>
      <c r="N3699" s="13">
        <f t="shared" si="288"/>
        <v>21</v>
      </c>
      <c r="O3699" t="b">
        <v>0</v>
      </c>
      <c r="P3699">
        <v>30</v>
      </c>
      <c r="Q3699" s="8">
        <f t="shared" si="289"/>
        <v>72</v>
      </c>
      <c r="R3699" t="b">
        <v>1</v>
      </c>
      <c r="S3699" t="s">
        <v>8273</v>
      </c>
      <c r="T3699" t="s">
        <v>8274</v>
      </c>
    </row>
    <row r="3700" spans="1:20" ht="42.8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9">
        <f t="shared" si="286"/>
        <v>42431.806562500002</v>
      </c>
      <c r="L3700">
        <v>1454354487</v>
      </c>
      <c r="M3700" s="9">
        <f t="shared" si="287"/>
        <v>42401.806562500002</v>
      </c>
      <c r="N3700" s="13">
        <f t="shared" si="288"/>
        <v>30</v>
      </c>
      <c r="O3700" t="b">
        <v>0</v>
      </c>
      <c r="P3700">
        <v>136</v>
      </c>
      <c r="Q3700" s="8">
        <f t="shared" si="289"/>
        <v>40.630000000000003</v>
      </c>
      <c r="R3700" t="b">
        <v>1</v>
      </c>
      <c r="S3700" t="s">
        <v>8273</v>
      </c>
      <c r="T3700" t="s">
        <v>8274</v>
      </c>
    </row>
    <row r="3701" spans="1:20" ht="42.8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9">
        <f t="shared" si="286"/>
        <v>41927.602037037039</v>
      </c>
      <c r="L3701">
        <v>1410791216</v>
      </c>
      <c r="M3701" s="9">
        <f t="shared" si="287"/>
        <v>41897.602037037039</v>
      </c>
      <c r="N3701" s="13">
        <f t="shared" si="288"/>
        <v>30</v>
      </c>
      <c r="O3701" t="b">
        <v>0</v>
      </c>
      <c r="P3701">
        <v>40</v>
      </c>
      <c r="Q3701" s="8">
        <f t="shared" si="289"/>
        <v>63</v>
      </c>
      <c r="R3701" t="b">
        <v>1</v>
      </c>
      <c r="S3701" t="s">
        <v>8273</v>
      </c>
      <c r="T3701" t="s">
        <v>8274</v>
      </c>
    </row>
    <row r="3702" spans="1:20" ht="28.55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9">
        <f t="shared" si="286"/>
        <v>41912.666666666664</v>
      </c>
      <c r="L3702">
        <v>1409493800</v>
      </c>
      <c r="M3702" s="9">
        <f t="shared" si="287"/>
        <v>41882.585648148146</v>
      </c>
      <c r="N3702" s="13">
        <f t="shared" si="288"/>
        <v>30</v>
      </c>
      <c r="O3702" t="b">
        <v>0</v>
      </c>
      <c r="P3702">
        <v>18</v>
      </c>
      <c r="Q3702" s="8">
        <f t="shared" si="289"/>
        <v>33.67</v>
      </c>
      <c r="R3702" t="b">
        <v>1</v>
      </c>
      <c r="S3702" t="s">
        <v>8273</v>
      </c>
      <c r="T3702" t="s">
        <v>8274</v>
      </c>
    </row>
    <row r="3703" spans="1:20" ht="42.8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9">
        <f t="shared" si="286"/>
        <v>42159.541585648149</v>
      </c>
      <c r="L3703">
        <v>1430830793</v>
      </c>
      <c r="M3703" s="9">
        <f t="shared" si="287"/>
        <v>42129.541585648149</v>
      </c>
      <c r="N3703" s="13">
        <f t="shared" si="288"/>
        <v>30</v>
      </c>
      <c r="O3703" t="b">
        <v>0</v>
      </c>
      <c r="P3703">
        <v>39</v>
      </c>
      <c r="Q3703" s="8">
        <f t="shared" si="289"/>
        <v>38.590000000000003</v>
      </c>
      <c r="R3703" t="b">
        <v>1</v>
      </c>
      <c r="S3703" t="s">
        <v>8273</v>
      </c>
      <c r="T3703" t="s">
        <v>8274</v>
      </c>
    </row>
    <row r="3704" spans="1:20" ht="57.1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9">
        <f t="shared" si="286"/>
        <v>42561.957638888889</v>
      </c>
      <c r="L3704">
        <v>1464958484</v>
      </c>
      <c r="M3704" s="9">
        <f t="shared" si="287"/>
        <v>42524.53800925926</v>
      </c>
      <c r="N3704" s="13">
        <f t="shared" si="288"/>
        <v>37</v>
      </c>
      <c r="O3704" t="b">
        <v>0</v>
      </c>
      <c r="P3704">
        <v>21</v>
      </c>
      <c r="Q3704" s="8">
        <f t="shared" si="289"/>
        <v>155.94999999999999</v>
      </c>
      <c r="R3704" t="b">
        <v>1</v>
      </c>
      <c r="S3704" t="s">
        <v>8273</v>
      </c>
      <c r="T3704" t="s">
        <v>8274</v>
      </c>
    </row>
    <row r="3705" spans="1:20" ht="42.8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9">
        <f t="shared" si="286"/>
        <v>42595.290972222225</v>
      </c>
      <c r="L3705">
        <v>1467720388</v>
      </c>
      <c r="M3705" s="9">
        <f t="shared" si="287"/>
        <v>42556.504490740743</v>
      </c>
      <c r="N3705" s="13">
        <f t="shared" si="288"/>
        <v>39</v>
      </c>
      <c r="O3705" t="b">
        <v>0</v>
      </c>
      <c r="P3705">
        <v>30</v>
      </c>
      <c r="Q3705" s="8">
        <f t="shared" si="289"/>
        <v>43.2</v>
      </c>
      <c r="R3705" t="b">
        <v>1</v>
      </c>
      <c r="S3705" t="s">
        <v>8273</v>
      </c>
      <c r="T3705" t="s">
        <v>8274</v>
      </c>
    </row>
    <row r="3706" spans="1:20" ht="42.8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9">
        <f t="shared" si="286"/>
        <v>42521.689745370371</v>
      </c>
      <c r="L3706">
        <v>1459528394</v>
      </c>
      <c r="M3706" s="9">
        <f t="shared" si="287"/>
        <v>42461.689745370371</v>
      </c>
      <c r="N3706" s="13">
        <f t="shared" si="288"/>
        <v>60</v>
      </c>
      <c r="O3706" t="b">
        <v>0</v>
      </c>
      <c r="P3706">
        <v>27</v>
      </c>
      <c r="Q3706" s="8">
        <f t="shared" si="289"/>
        <v>15.15</v>
      </c>
      <c r="R3706" t="b">
        <v>1</v>
      </c>
      <c r="S3706" t="s">
        <v>8273</v>
      </c>
      <c r="T3706" t="s">
        <v>8274</v>
      </c>
    </row>
    <row r="3707" spans="1:20" ht="42.8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9">
        <f t="shared" si="286"/>
        <v>41813.75</v>
      </c>
      <c r="L3707">
        <v>1401714114</v>
      </c>
      <c r="M3707" s="9">
        <f t="shared" si="287"/>
        <v>41792.542986111112</v>
      </c>
      <c r="N3707" s="13">
        <f t="shared" si="288"/>
        <v>21</v>
      </c>
      <c r="O3707" t="b">
        <v>0</v>
      </c>
      <c r="P3707">
        <v>35</v>
      </c>
      <c r="Q3707" s="8">
        <f t="shared" si="289"/>
        <v>83.57</v>
      </c>
      <c r="R3707" t="b">
        <v>1</v>
      </c>
      <c r="S3707" t="s">
        <v>8273</v>
      </c>
      <c r="T3707" t="s">
        <v>8274</v>
      </c>
    </row>
    <row r="3708" spans="1:20" ht="42.8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9">
        <f t="shared" si="286"/>
        <v>41894.913761574076</v>
      </c>
      <c r="L3708">
        <v>1409262949</v>
      </c>
      <c r="M3708" s="9">
        <f t="shared" si="287"/>
        <v>41879.913761574076</v>
      </c>
      <c r="N3708" s="13">
        <f t="shared" si="288"/>
        <v>15</v>
      </c>
      <c r="O3708" t="b">
        <v>0</v>
      </c>
      <c r="P3708">
        <v>13</v>
      </c>
      <c r="Q3708" s="8">
        <f t="shared" si="289"/>
        <v>140</v>
      </c>
      <c r="R3708" t="b">
        <v>1</v>
      </c>
      <c r="S3708" t="s">
        <v>8273</v>
      </c>
      <c r="T3708" t="s">
        <v>8274</v>
      </c>
    </row>
    <row r="3709" spans="1:20" ht="42.8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9">
        <f t="shared" si="286"/>
        <v>42573.226388888885</v>
      </c>
      <c r="L3709">
        <v>1467335378</v>
      </c>
      <c r="M3709" s="9">
        <f t="shared" si="287"/>
        <v>42552.048356481479</v>
      </c>
      <c r="N3709" s="13">
        <f t="shared" si="288"/>
        <v>21</v>
      </c>
      <c r="O3709" t="b">
        <v>0</v>
      </c>
      <c r="P3709">
        <v>23</v>
      </c>
      <c r="Q3709" s="8">
        <f t="shared" si="289"/>
        <v>80.87</v>
      </c>
      <c r="R3709" t="b">
        <v>1</v>
      </c>
      <c r="S3709" t="s">
        <v>8273</v>
      </c>
      <c r="T3709" t="s">
        <v>8274</v>
      </c>
    </row>
    <row r="3710" spans="1:20" ht="57.1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9">
        <f t="shared" si="286"/>
        <v>41824.142199074071</v>
      </c>
      <c r="L3710">
        <v>1403234686</v>
      </c>
      <c r="M3710" s="9">
        <f t="shared" si="287"/>
        <v>41810.142199074071</v>
      </c>
      <c r="N3710" s="13">
        <f t="shared" si="288"/>
        <v>14</v>
      </c>
      <c r="O3710" t="b">
        <v>0</v>
      </c>
      <c r="P3710">
        <v>39</v>
      </c>
      <c r="Q3710" s="8">
        <f t="shared" si="289"/>
        <v>53.85</v>
      </c>
      <c r="R3710" t="b">
        <v>1</v>
      </c>
      <c r="S3710" t="s">
        <v>8273</v>
      </c>
      <c r="T3710" t="s">
        <v>8274</v>
      </c>
    </row>
    <row r="3711" spans="1:20" ht="42.8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9">
        <f t="shared" si="286"/>
        <v>41815.707708333335</v>
      </c>
      <c r="L3711">
        <v>1401123546</v>
      </c>
      <c r="M3711" s="9">
        <f t="shared" si="287"/>
        <v>41785.707708333335</v>
      </c>
      <c r="N3711" s="13">
        <f t="shared" si="288"/>
        <v>30</v>
      </c>
      <c r="O3711" t="b">
        <v>0</v>
      </c>
      <c r="P3711">
        <v>35</v>
      </c>
      <c r="Q3711" s="8">
        <f t="shared" si="289"/>
        <v>30.93</v>
      </c>
      <c r="R3711" t="b">
        <v>1</v>
      </c>
      <c r="S3711" t="s">
        <v>8273</v>
      </c>
      <c r="T3711" t="s">
        <v>8274</v>
      </c>
    </row>
    <row r="3712" spans="1:20" ht="28.55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9">
        <f t="shared" si="286"/>
        <v>42097.576249999998</v>
      </c>
      <c r="L3712">
        <v>1425908988</v>
      </c>
      <c r="M3712" s="9">
        <f t="shared" si="287"/>
        <v>42072.576249999998</v>
      </c>
      <c r="N3712" s="13">
        <f t="shared" si="288"/>
        <v>25</v>
      </c>
      <c r="O3712" t="b">
        <v>0</v>
      </c>
      <c r="P3712">
        <v>27</v>
      </c>
      <c r="Q3712" s="8">
        <f t="shared" si="289"/>
        <v>67.959999999999994</v>
      </c>
      <c r="R3712" t="b">
        <v>1</v>
      </c>
      <c r="S3712" t="s">
        <v>8273</v>
      </c>
      <c r="T3712" t="s">
        <v>8274</v>
      </c>
    </row>
    <row r="3713" spans="1:20" ht="28.55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9">
        <f t="shared" si="286"/>
        <v>41805.666666666664</v>
      </c>
      <c r="L3713">
        <v>1400606573</v>
      </c>
      <c r="M3713" s="9">
        <f t="shared" si="287"/>
        <v>41779.724224537036</v>
      </c>
      <c r="N3713" s="13">
        <f t="shared" si="288"/>
        <v>26</v>
      </c>
      <c r="O3713" t="b">
        <v>0</v>
      </c>
      <c r="P3713">
        <v>21</v>
      </c>
      <c r="Q3713" s="8">
        <f t="shared" si="289"/>
        <v>27.14</v>
      </c>
      <c r="R3713" t="b">
        <v>1</v>
      </c>
      <c r="S3713" t="s">
        <v>8273</v>
      </c>
      <c r="T3713" t="s">
        <v>8274</v>
      </c>
    </row>
    <row r="3714" spans="1:20" ht="57.1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>
        <f t="shared" ref="F3714:F3777" si="290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9">
        <f t="shared" si="286"/>
        <v>42155.290972222225</v>
      </c>
      <c r="L3714">
        <v>1431230867</v>
      </c>
      <c r="M3714" s="9">
        <f t="shared" si="287"/>
        <v>42134.172071759262</v>
      </c>
      <c r="N3714" s="13">
        <f t="shared" si="288"/>
        <v>21</v>
      </c>
      <c r="O3714" t="b">
        <v>0</v>
      </c>
      <c r="P3714">
        <v>104</v>
      </c>
      <c r="Q3714" s="8">
        <f t="shared" si="289"/>
        <v>110.87</v>
      </c>
      <c r="R3714" t="b">
        <v>1</v>
      </c>
      <c r="S3714" t="s">
        <v>8273</v>
      </c>
      <c r="T3714" t="s">
        <v>8274</v>
      </c>
    </row>
    <row r="3715" spans="1:20" ht="42.8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>
        <f t="shared" si="29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9">
        <f t="shared" ref="K3715:K3778" si="291">(((J3715/60)/60)/24)+DATE(1970,1,1)</f>
        <v>42525.738032407404</v>
      </c>
      <c r="L3715">
        <v>1463334166</v>
      </c>
      <c r="M3715" s="9">
        <f t="shared" ref="M3715:M3778" si="292">(((L3715/60)/60)/24)+DATE(1970,1,1)</f>
        <v>42505.738032407404</v>
      </c>
      <c r="N3715" s="13">
        <f t="shared" ref="N3715:N3778" si="293">ROUND(K3715-M3715,0)</f>
        <v>20</v>
      </c>
      <c r="O3715" t="b">
        <v>0</v>
      </c>
      <c r="P3715">
        <v>19</v>
      </c>
      <c r="Q3715" s="8">
        <f t="shared" ref="Q3715:Q3778" si="294">IFERROR(ROUND(E3715/P3715,2),0)</f>
        <v>106.84</v>
      </c>
      <c r="R3715" t="b">
        <v>1</v>
      </c>
      <c r="S3715" t="s">
        <v>8273</v>
      </c>
      <c r="T3715" t="s">
        <v>8274</v>
      </c>
    </row>
    <row r="3716" spans="1:20" ht="42.8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9">
        <f t="shared" si="291"/>
        <v>42150.165972222225</v>
      </c>
      <c r="L3716">
        <v>1429881667</v>
      </c>
      <c r="M3716" s="9">
        <f t="shared" si="292"/>
        <v>42118.556331018524</v>
      </c>
      <c r="N3716" s="13">
        <f t="shared" si="293"/>
        <v>32</v>
      </c>
      <c r="O3716" t="b">
        <v>0</v>
      </c>
      <c r="P3716">
        <v>97</v>
      </c>
      <c r="Q3716" s="8">
        <f t="shared" si="294"/>
        <v>105.52</v>
      </c>
      <c r="R3716" t="b">
        <v>1</v>
      </c>
      <c r="S3716" t="s">
        <v>8273</v>
      </c>
      <c r="T3716" t="s">
        <v>8274</v>
      </c>
    </row>
    <row r="3717" spans="1:20" ht="42.8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9">
        <f t="shared" si="291"/>
        <v>42094.536111111112</v>
      </c>
      <c r="L3717">
        <v>1422834819</v>
      </c>
      <c r="M3717" s="9">
        <f t="shared" si="292"/>
        <v>42036.995590277773</v>
      </c>
      <c r="N3717" s="13">
        <f t="shared" si="293"/>
        <v>58</v>
      </c>
      <c r="O3717" t="b">
        <v>0</v>
      </c>
      <c r="P3717">
        <v>27</v>
      </c>
      <c r="Q3717" s="8">
        <f t="shared" si="294"/>
        <v>132.96</v>
      </c>
      <c r="R3717" t="b">
        <v>1</v>
      </c>
      <c r="S3717" t="s">
        <v>8273</v>
      </c>
      <c r="T3717" t="s">
        <v>8274</v>
      </c>
    </row>
    <row r="3718" spans="1:20" ht="42.8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9">
        <f t="shared" si="291"/>
        <v>42390.887835648144</v>
      </c>
      <c r="L3718">
        <v>1450819109</v>
      </c>
      <c r="M3718" s="9">
        <f t="shared" si="292"/>
        <v>42360.887835648144</v>
      </c>
      <c r="N3718" s="13">
        <f t="shared" si="293"/>
        <v>30</v>
      </c>
      <c r="O3718" t="b">
        <v>0</v>
      </c>
      <c r="P3718">
        <v>24</v>
      </c>
      <c r="Q3718" s="8">
        <f t="shared" si="294"/>
        <v>51.92</v>
      </c>
      <c r="R3718" t="b">
        <v>1</v>
      </c>
      <c r="S3718" t="s">
        <v>8273</v>
      </c>
      <c r="T3718" t="s">
        <v>8274</v>
      </c>
    </row>
    <row r="3719" spans="1:20" ht="42.8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9">
        <f t="shared" si="291"/>
        <v>42133.866307870368</v>
      </c>
      <c r="L3719">
        <v>1428526049</v>
      </c>
      <c r="M3719" s="9">
        <f t="shared" si="292"/>
        <v>42102.866307870368</v>
      </c>
      <c r="N3719" s="13">
        <f t="shared" si="293"/>
        <v>31</v>
      </c>
      <c r="O3719" t="b">
        <v>0</v>
      </c>
      <c r="P3719">
        <v>13</v>
      </c>
      <c r="Q3719" s="8">
        <f t="shared" si="294"/>
        <v>310</v>
      </c>
      <c r="R3719" t="b">
        <v>1</v>
      </c>
      <c r="S3719" t="s">
        <v>8273</v>
      </c>
      <c r="T3719" t="s">
        <v>8274</v>
      </c>
    </row>
    <row r="3720" spans="1:20" ht="42.8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9">
        <f t="shared" si="291"/>
        <v>42062.716145833328</v>
      </c>
      <c r="L3720">
        <v>1422465075</v>
      </c>
      <c r="M3720" s="9">
        <f t="shared" si="292"/>
        <v>42032.716145833328</v>
      </c>
      <c r="N3720" s="13">
        <f t="shared" si="293"/>
        <v>30</v>
      </c>
      <c r="O3720" t="b">
        <v>0</v>
      </c>
      <c r="P3720">
        <v>46</v>
      </c>
      <c r="Q3720" s="8">
        <f t="shared" si="294"/>
        <v>26.02</v>
      </c>
      <c r="R3720" t="b">
        <v>1</v>
      </c>
      <c r="S3720" t="s">
        <v>8273</v>
      </c>
      <c r="T3720" t="s">
        <v>8274</v>
      </c>
    </row>
    <row r="3721" spans="1:20" ht="28.55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9">
        <f t="shared" si="291"/>
        <v>42177.729930555557</v>
      </c>
      <c r="L3721">
        <v>1432402266</v>
      </c>
      <c r="M3721" s="9">
        <f t="shared" si="292"/>
        <v>42147.729930555557</v>
      </c>
      <c r="N3721" s="13">
        <f t="shared" si="293"/>
        <v>30</v>
      </c>
      <c r="O3721" t="b">
        <v>0</v>
      </c>
      <c r="P3721">
        <v>4</v>
      </c>
      <c r="Q3721" s="8">
        <f t="shared" si="294"/>
        <v>105</v>
      </c>
      <c r="R3721" t="b">
        <v>1</v>
      </c>
      <c r="S3721" t="s">
        <v>8273</v>
      </c>
      <c r="T3721" t="s">
        <v>8274</v>
      </c>
    </row>
    <row r="3722" spans="1:20" ht="28.55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9">
        <f t="shared" si="291"/>
        <v>42187.993125000001</v>
      </c>
      <c r="L3722">
        <v>1433980206</v>
      </c>
      <c r="M3722" s="9">
        <f t="shared" si="292"/>
        <v>42165.993125000001</v>
      </c>
      <c r="N3722" s="13">
        <f t="shared" si="293"/>
        <v>22</v>
      </c>
      <c r="O3722" t="b">
        <v>0</v>
      </c>
      <c r="P3722">
        <v>40</v>
      </c>
      <c r="Q3722" s="8">
        <f t="shared" si="294"/>
        <v>86.23</v>
      </c>
      <c r="R3722" t="b">
        <v>1</v>
      </c>
      <c r="S3722" t="s">
        <v>8273</v>
      </c>
      <c r="T3722" t="s">
        <v>8274</v>
      </c>
    </row>
    <row r="3723" spans="1:20" ht="57.1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9">
        <f t="shared" si="291"/>
        <v>41948.977824074071</v>
      </c>
      <c r="L3723">
        <v>1413412084</v>
      </c>
      <c r="M3723" s="9">
        <f t="shared" si="292"/>
        <v>41927.936157407406</v>
      </c>
      <c r="N3723" s="13">
        <f t="shared" si="293"/>
        <v>21</v>
      </c>
      <c r="O3723" t="b">
        <v>0</v>
      </c>
      <c r="P3723">
        <v>44</v>
      </c>
      <c r="Q3723" s="8">
        <f t="shared" si="294"/>
        <v>114.55</v>
      </c>
      <c r="R3723" t="b">
        <v>1</v>
      </c>
      <c r="S3723" t="s">
        <v>8273</v>
      </c>
      <c r="T3723" t="s">
        <v>8274</v>
      </c>
    </row>
    <row r="3724" spans="1:20" ht="57.1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9">
        <f t="shared" si="291"/>
        <v>42411.957638888889</v>
      </c>
      <c r="L3724">
        <v>1452614847</v>
      </c>
      <c r="M3724" s="9">
        <f t="shared" si="292"/>
        <v>42381.671840277777</v>
      </c>
      <c r="N3724" s="13">
        <f t="shared" si="293"/>
        <v>30</v>
      </c>
      <c r="O3724" t="b">
        <v>0</v>
      </c>
      <c r="P3724">
        <v>35</v>
      </c>
      <c r="Q3724" s="8">
        <f t="shared" si="294"/>
        <v>47.66</v>
      </c>
      <c r="R3724" t="b">
        <v>1</v>
      </c>
      <c r="S3724" t="s">
        <v>8273</v>
      </c>
      <c r="T3724" t="s">
        <v>8274</v>
      </c>
    </row>
    <row r="3725" spans="1:20" ht="28.55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9">
        <f t="shared" si="291"/>
        <v>41973.794699074075</v>
      </c>
      <c r="L3725">
        <v>1414778662</v>
      </c>
      <c r="M3725" s="9">
        <f t="shared" si="292"/>
        <v>41943.753032407411</v>
      </c>
      <c r="N3725" s="13">
        <f t="shared" si="293"/>
        <v>30</v>
      </c>
      <c r="O3725" t="b">
        <v>0</v>
      </c>
      <c r="P3725">
        <v>63</v>
      </c>
      <c r="Q3725" s="8">
        <f t="shared" si="294"/>
        <v>72.89</v>
      </c>
      <c r="R3725" t="b">
        <v>1</v>
      </c>
      <c r="S3725" t="s">
        <v>8273</v>
      </c>
      <c r="T3725" t="s">
        <v>8274</v>
      </c>
    </row>
    <row r="3726" spans="1:20" ht="42.8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9">
        <f t="shared" si="291"/>
        <v>42494.958333333328</v>
      </c>
      <c r="L3726">
        <v>1459856860</v>
      </c>
      <c r="M3726" s="9">
        <f t="shared" si="292"/>
        <v>42465.491435185191</v>
      </c>
      <c r="N3726" s="13">
        <f t="shared" si="293"/>
        <v>29</v>
      </c>
      <c r="O3726" t="b">
        <v>0</v>
      </c>
      <c r="P3726">
        <v>89</v>
      </c>
      <c r="Q3726" s="8">
        <f t="shared" si="294"/>
        <v>49.55</v>
      </c>
      <c r="R3726" t="b">
        <v>1</v>
      </c>
      <c r="S3726" t="s">
        <v>8273</v>
      </c>
      <c r="T3726" t="s">
        <v>8274</v>
      </c>
    </row>
    <row r="3727" spans="1:20" ht="42.8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9">
        <f t="shared" si="291"/>
        <v>42418.895833333328</v>
      </c>
      <c r="L3727">
        <v>1454366467</v>
      </c>
      <c r="M3727" s="9">
        <f t="shared" si="292"/>
        <v>42401.945219907408</v>
      </c>
      <c r="N3727" s="13">
        <f t="shared" si="293"/>
        <v>17</v>
      </c>
      <c r="O3727" t="b">
        <v>0</v>
      </c>
      <c r="P3727">
        <v>15</v>
      </c>
      <c r="Q3727" s="8">
        <f t="shared" si="294"/>
        <v>25.4</v>
      </c>
      <c r="R3727" t="b">
        <v>1</v>
      </c>
      <c r="S3727" t="s">
        <v>8273</v>
      </c>
      <c r="T3727" t="s">
        <v>8274</v>
      </c>
    </row>
    <row r="3728" spans="1:20" ht="42.8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9">
        <f t="shared" si="291"/>
        <v>42489.875</v>
      </c>
      <c r="L3728">
        <v>1459567371</v>
      </c>
      <c r="M3728" s="9">
        <f t="shared" si="292"/>
        <v>42462.140868055561</v>
      </c>
      <c r="N3728" s="13">
        <f t="shared" si="293"/>
        <v>28</v>
      </c>
      <c r="O3728" t="b">
        <v>0</v>
      </c>
      <c r="P3728">
        <v>46</v>
      </c>
      <c r="Q3728" s="8">
        <f t="shared" si="294"/>
        <v>62.59</v>
      </c>
      <c r="R3728" t="b">
        <v>1</v>
      </c>
      <c r="S3728" t="s">
        <v>8273</v>
      </c>
      <c r="T3728" t="s">
        <v>8274</v>
      </c>
    </row>
    <row r="3729" spans="1:20" ht="42.8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9">
        <f t="shared" si="291"/>
        <v>42663.204861111109</v>
      </c>
      <c r="L3729">
        <v>1474273294</v>
      </c>
      <c r="M3729" s="9">
        <f t="shared" si="292"/>
        <v>42632.348310185189</v>
      </c>
      <c r="N3729" s="13">
        <f t="shared" si="293"/>
        <v>31</v>
      </c>
      <c r="O3729" t="b">
        <v>0</v>
      </c>
      <c r="P3729">
        <v>33</v>
      </c>
      <c r="Q3729" s="8">
        <f t="shared" si="294"/>
        <v>61.06</v>
      </c>
      <c r="R3729" t="b">
        <v>1</v>
      </c>
      <c r="S3729" t="s">
        <v>8273</v>
      </c>
      <c r="T3729" t="s">
        <v>8274</v>
      </c>
    </row>
    <row r="3730" spans="1:20" ht="42.8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9">
        <f t="shared" si="291"/>
        <v>42235.171018518522</v>
      </c>
      <c r="L3730">
        <v>1437365176</v>
      </c>
      <c r="M3730" s="9">
        <f t="shared" si="292"/>
        <v>42205.171018518522</v>
      </c>
      <c r="N3730" s="13">
        <f t="shared" si="293"/>
        <v>30</v>
      </c>
      <c r="O3730" t="b">
        <v>0</v>
      </c>
      <c r="P3730">
        <v>31</v>
      </c>
      <c r="Q3730" s="8">
        <f t="shared" si="294"/>
        <v>60.06</v>
      </c>
      <c r="R3730" t="b">
        <v>0</v>
      </c>
      <c r="S3730" t="s">
        <v>8273</v>
      </c>
      <c r="T3730" t="s">
        <v>8274</v>
      </c>
    </row>
    <row r="3731" spans="1:20" ht="42.8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9">
        <f t="shared" si="291"/>
        <v>42086.16333333333</v>
      </c>
      <c r="L3731">
        <v>1423198512</v>
      </c>
      <c r="M3731" s="9">
        <f t="shared" si="292"/>
        <v>42041.205000000002</v>
      </c>
      <c r="N3731" s="13">
        <f t="shared" si="293"/>
        <v>45</v>
      </c>
      <c r="O3731" t="b">
        <v>0</v>
      </c>
      <c r="P3731">
        <v>5</v>
      </c>
      <c r="Q3731" s="8">
        <f t="shared" si="294"/>
        <v>72.400000000000006</v>
      </c>
      <c r="R3731" t="b">
        <v>0</v>
      </c>
      <c r="S3731" t="s">
        <v>8273</v>
      </c>
      <c r="T3731" t="s">
        <v>8274</v>
      </c>
    </row>
    <row r="3732" spans="1:20" ht="42.8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9">
        <f t="shared" si="291"/>
        <v>42233.677766203706</v>
      </c>
      <c r="L3732">
        <v>1437236159</v>
      </c>
      <c r="M3732" s="9">
        <f t="shared" si="292"/>
        <v>42203.677766203706</v>
      </c>
      <c r="N3732" s="13">
        <f t="shared" si="293"/>
        <v>30</v>
      </c>
      <c r="O3732" t="b">
        <v>0</v>
      </c>
      <c r="P3732">
        <v>1</v>
      </c>
      <c r="Q3732" s="8">
        <f t="shared" si="294"/>
        <v>100</v>
      </c>
      <c r="R3732" t="b">
        <v>0</v>
      </c>
      <c r="S3732" t="s">
        <v>8273</v>
      </c>
      <c r="T3732" t="s">
        <v>8274</v>
      </c>
    </row>
    <row r="3733" spans="1:20" ht="42.8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9">
        <f t="shared" si="291"/>
        <v>42014.140972222223</v>
      </c>
      <c r="L3733">
        <v>1418234646</v>
      </c>
      <c r="M3733" s="9">
        <f t="shared" si="292"/>
        <v>41983.752847222218</v>
      </c>
      <c r="N3733" s="13">
        <f t="shared" si="293"/>
        <v>30</v>
      </c>
      <c r="O3733" t="b">
        <v>0</v>
      </c>
      <c r="P3733">
        <v>12</v>
      </c>
      <c r="Q3733" s="8">
        <f t="shared" si="294"/>
        <v>51.67</v>
      </c>
      <c r="R3733" t="b">
        <v>0</v>
      </c>
      <c r="S3733" t="s">
        <v>8273</v>
      </c>
      <c r="T3733" t="s">
        <v>8274</v>
      </c>
    </row>
    <row r="3734" spans="1:20" ht="42.8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9">
        <f t="shared" si="291"/>
        <v>42028.5</v>
      </c>
      <c r="L3734">
        <v>1416932133</v>
      </c>
      <c r="M3734" s="9">
        <f t="shared" si="292"/>
        <v>41968.677465277782</v>
      </c>
      <c r="N3734" s="13">
        <f t="shared" si="293"/>
        <v>60</v>
      </c>
      <c r="O3734" t="b">
        <v>0</v>
      </c>
      <c r="P3734">
        <v>4</v>
      </c>
      <c r="Q3734" s="8">
        <f t="shared" si="294"/>
        <v>32.75</v>
      </c>
      <c r="R3734" t="b">
        <v>0</v>
      </c>
      <c r="S3734" t="s">
        <v>8273</v>
      </c>
      <c r="T3734" t="s">
        <v>8274</v>
      </c>
    </row>
    <row r="3735" spans="1:20" ht="42.8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9">
        <f t="shared" si="291"/>
        <v>42112.9375</v>
      </c>
      <c r="L3735">
        <v>1428539708</v>
      </c>
      <c r="M3735" s="9">
        <f t="shared" si="292"/>
        <v>42103.024398148147</v>
      </c>
      <c r="N3735" s="13">
        <f t="shared" si="293"/>
        <v>10</v>
      </c>
      <c r="O3735" t="b">
        <v>0</v>
      </c>
      <c r="P3735">
        <v>0</v>
      </c>
      <c r="Q3735" s="8">
        <f t="shared" si="294"/>
        <v>0</v>
      </c>
      <c r="R3735" t="b">
        <v>0</v>
      </c>
      <c r="S3735" t="s">
        <v>8273</v>
      </c>
      <c r="T3735" t="s">
        <v>8274</v>
      </c>
    </row>
    <row r="3736" spans="1:20" ht="57.1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9">
        <f t="shared" si="291"/>
        <v>42149.901574074072</v>
      </c>
      <c r="L3736">
        <v>1427405896</v>
      </c>
      <c r="M3736" s="9">
        <f t="shared" si="292"/>
        <v>42089.901574074072</v>
      </c>
      <c r="N3736" s="13">
        <f t="shared" si="293"/>
        <v>60</v>
      </c>
      <c r="O3736" t="b">
        <v>0</v>
      </c>
      <c r="P3736">
        <v>7</v>
      </c>
      <c r="Q3736" s="8">
        <f t="shared" si="294"/>
        <v>61</v>
      </c>
      <c r="R3736" t="b">
        <v>0</v>
      </c>
      <c r="S3736" t="s">
        <v>8273</v>
      </c>
      <c r="T3736" t="s">
        <v>8274</v>
      </c>
    </row>
    <row r="3737" spans="1:20" ht="28.55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9">
        <f t="shared" si="291"/>
        <v>42152.693159722221</v>
      </c>
      <c r="L3737">
        <v>1430239089</v>
      </c>
      <c r="M3737" s="9">
        <f t="shared" si="292"/>
        <v>42122.693159722221</v>
      </c>
      <c r="N3737" s="13">
        <f t="shared" si="293"/>
        <v>30</v>
      </c>
      <c r="O3737" t="b">
        <v>0</v>
      </c>
      <c r="P3737">
        <v>2</v>
      </c>
      <c r="Q3737" s="8">
        <f t="shared" si="294"/>
        <v>10</v>
      </c>
      <c r="R3737" t="b">
        <v>0</v>
      </c>
      <c r="S3737" t="s">
        <v>8273</v>
      </c>
      <c r="T3737" t="s">
        <v>8274</v>
      </c>
    </row>
    <row r="3738" spans="1:20" ht="42.8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9">
        <f t="shared" si="291"/>
        <v>42086.75</v>
      </c>
      <c r="L3738">
        <v>1423847093</v>
      </c>
      <c r="M3738" s="9">
        <f t="shared" si="292"/>
        <v>42048.711724537032</v>
      </c>
      <c r="N3738" s="13">
        <f t="shared" si="293"/>
        <v>38</v>
      </c>
      <c r="O3738" t="b">
        <v>0</v>
      </c>
      <c r="P3738">
        <v>1</v>
      </c>
      <c r="Q3738" s="8">
        <f t="shared" si="294"/>
        <v>10</v>
      </c>
      <c r="R3738" t="b">
        <v>0</v>
      </c>
      <c r="S3738" t="s">
        <v>8273</v>
      </c>
      <c r="T3738" t="s">
        <v>8274</v>
      </c>
    </row>
    <row r="3739" spans="1:20" ht="42.8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9">
        <f t="shared" si="291"/>
        <v>42320.290972222225</v>
      </c>
      <c r="L3739">
        <v>1445358903</v>
      </c>
      <c r="M3739" s="9">
        <f t="shared" si="292"/>
        <v>42297.691006944442</v>
      </c>
      <c r="N3739" s="13">
        <f t="shared" si="293"/>
        <v>23</v>
      </c>
      <c r="O3739" t="b">
        <v>0</v>
      </c>
      <c r="P3739">
        <v>4</v>
      </c>
      <c r="Q3739" s="8">
        <f t="shared" si="294"/>
        <v>37.5</v>
      </c>
      <c r="R3739" t="b">
        <v>0</v>
      </c>
      <c r="S3739" t="s">
        <v>8273</v>
      </c>
      <c r="T3739" t="s">
        <v>8274</v>
      </c>
    </row>
    <row r="3740" spans="1:20" ht="28.5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9">
        <f t="shared" si="291"/>
        <v>41835.916666666664</v>
      </c>
      <c r="L3740">
        <v>1403562705</v>
      </c>
      <c r="M3740" s="9">
        <f t="shared" si="292"/>
        <v>41813.938715277778</v>
      </c>
      <c r="N3740" s="13">
        <f t="shared" si="293"/>
        <v>22</v>
      </c>
      <c r="O3740" t="b">
        <v>0</v>
      </c>
      <c r="P3740">
        <v>6</v>
      </c>
      <c r="Q3740" s="8">
        <f t="shared" si="294"/>
        <v>45</v>
      </c>
      <c r="R3740" t="b">
        <v>0</v>
      </c>
      <c r="S3740" t="s">
        <v>8273</v>
      </c>
      <c r="T3740" t="s">
        <v>8274</v>
      </c>
    </row>
    <row r="3741" spans="1:20" ht="42.8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9">
        <f t="shared" si="291"/>
        <v>42568.449861111112</v>
      </c>
      <c r="L3741">
        <v>1467024468</v>
      </c>
      <c r="M3741" s="9">
        <f t="shared" si="292"/>
        <v>42548.449861111112</v>
      </c>
      <c r="N3741" s="13">
        <f t="shared" si="293"/>
        <v>20</v>
      </c>
      <c r="O3741" t="b">
        <v>0</v>
      </c>
      <c r="P3741">
        <v>8</v>
      </c>
      <c r="Q3741" s="8">
        <f t="shared" si="294"/>
        <v>100.63</v>
      </c>
      <c r="R3741" t="b">
        <v>0</v>
      </c>
      <c r="S3741" t="s">
        <v>8273</v>
      </c>
      <c r="T3741" t="s">
        <v>8274</v>
      </c>
    </row>
    <row r="3742" spans="1:20" ht="42.8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9">
        <f t="shared" si="291"/>
        <v>41863.079143518517</v>
      </c>
      <c r="L3742">
        <v>1405217355</v>
      </c>
      <c r="M3742" s="9">
        <f t="shared" si="292"/>
        <v>41833.089756944442</v>
      </c>
      <c r="N3742" s="13">
        <f t="shared" si="293"/>
        <v>30</v>
      </c>
      <c r="O3742" t="b">
        <v>0</v>
      </c>
      <c r="P3742">
        <v>14</v>
      </c>
      <c r="Q3742" s="8">
        <f t="shared" si="294"/>
        <v>25.57</v>
      </c>
      <c r="R3742" t="b">
        <v>0</v>
      </c>
      <c r="S3742" t="s">
        <v>8273</v>
      </c>
      <c r="T3742" t="s">
        <v>8274</v>
      </c>
    </row>
    <row r="3743" spans="1:20" ht="42.8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9">
        <f t="shared" si="291"/>
        <v>42355.920717592591</v>
      </c>
      <c r="L3743">
        <v>1447797950</v>
      </c>
      <c r="M3743" s="9">
        <f t="shared" si="292"/>
        <v>42325.920717592591</v>
      </c>
      <c r="N3743" s="13">
        <f t="shared" si="293"/>
        <v>30</v>
      </c>
      <c r="O3743" t="b">
        <v>0</v>
      </c>
      <c r="P3743">
        <v>0</v>
      </c>
      <c r="Q3743" s="8">
        <f t="shared" si="294"/>
        <v>0</v>
      </c>
      <c r="R3743" t="b">
        <v>0</v>
      </c>
      <c r="S3743" t="s">
        <v>8273</v>
      </c>
      <c r="T3743" t="s">
        <v>8274</v>
      </c>
    </row>
    <row r="3744" spans="1:20" ht="42.8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9">
        <f t="shared" si="291"/>
        <v>41888.214629629627</v>
      </c>
      <c r="L3744">
        <v>1407388144</v>
      </c>
      <c r="M3744" s="9">
        <f t="shared" si="292"/>
        <v>41858.214629629627</v>
      </c>
      <c r="N3744" s="13">
        <f t="shared" si="293"/>
        <v>30</v>
      </c>
      <c r="O3744" t="b">
        <v>0</v>
      </c>
      <c r="P3744">
        <v>4</v>
      </c>
      <c r="Q3744" s="8">
        <f t="shared" si="294"/>
        <v>25</v>
      </c>
      <c r="R3744" t="b">
        <v>0</v>
      </c>
      <c r="S3744" t="s">
        <v>8273</v>
      </c>
      <c r="T3744" t="s">
        <v>8274</v>
      </c>
    </row>
    <row r="3745" spans="1:20" ht="28.5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9">
        <f t="shared" si="291"/>
        <v>41823.710231481484</v>
      </c>
      <c r="L3745">
        <v>1401814964</v>
      </c>
      <c r="M3745" s="9">
        <f t="shared" si="292"/>
        <v>41793.710231481484</v>
      </c>
      <c r="N3745" s="13">
        <f t="shared" si="293"/>
        <v>30</v>
      </c>
      <c r="O3745" t="b">
        <v>0</v>
      </c>
      <c r="P3745">
        <v>0</v>
      </c>
      <c r="Q3745" s="8">
        <f t="shared" si="294"/>
        <v>0</v>
      </c>
      <c r="R3745" t="b">
        <v>0</v>
      </c>
      <c r="S3745" t="s">
        <v>8273</v>
      </c>
      <c r="T3745" t="s">
        <v>8274</v>
      </c>
    </row>
    <row r="3746" spans="1:20" ht="57.1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9">
        <f t="shared" si="291"/>
        <v>41825.165972222225</v>
      </c>
      <c r="L3746">
        <v>1401823952</v>
      </c>
      <c r="M3746" s="9">
        <f t="shared" si="292"/>
        <v>41793.814259259263</v>
      </c>
      <c r="N3746" s="13">
        <f t="shared" si="293"/>
        <v>31</v>
      </c>
      <c r="O3746" t="b">
        <v>0</v>
      </c>
      <c r="P3746">
        <v>0</v>
      </c>
      <c r="Q3746" s="8">
        <f t="shared" si="294"/>
        <v>0</v>
      </c>
      <c r="R3746" t="b">
        <v>0</v>
      </c>
      <c r="S3746" t="s">
        <v>8273</v>
      </c>
      <c r="T3746" t="s">
        <v>8274</v>
      </c>
    </row>
    <row r="3747" spans="1:20" ht="42.8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9">
        <f t="shared" si="291"/>
        <v>41861.697939814818</v>
      </c>
      <c r="L3747">
        <v>1405097102</v>
      </c>
      <c r="M3747" s="9">
        <f t="shared" si="292"/>
        <v>41831.697939814818</v>
      </c>
      <c r="N3747" s="13">
        <f t="shared" si="293"/>
        <v>30</v>
      </c>
      <c r="O3747" t="b">
        <v>0</v>
      </c>
      <c r="P3747">
        <v>1</v>
      </c>
      <c r="Q3747" s="8">
        <f t="shared" si="294"/>
        <v>10</v>
      </c>
      <c r="R3747" t="b">
        <v>0</v>
      </c>
      <c r="S3747" t="s">
        <v>8273</v>
      </c>
      <c r="T3747" t="s">
        <v>8274</v>
      </c>
    </row>
    <row r="3748" spans="1:2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9">
        <f t="shared" si="291"/>
        <v>42651.389340277776</v>
      </c>
      <c r="L3748">
        <v>1473326439</v>
      </c>
      <c r="M3748" s="9">
        <f t="shared" si="292"/>
        <v>42621.389340277776</v>
      </c>
      <c r="N3748" s="13">
        <f t="shared" si="293"/>
        <v>30</v>
      </c>
      <c r="O3748" t="b">
        <v>0</v>
      </c>
      <c r="P3748">
        <v>1</v>
      </c>
      <c r="Q3748" s="8">
        <f t="shared" si="294"/>
        <v>202</v>
      </c>
      <c r="R3748" t="b">
        <v>0</v>
      </c>
      <c r="S3748" t="s">
        <v>8273</v>
      </c>
      <c r="T3748" t="s">
        <v>8274</v>
      </c>
    </row>
    <row r="3749" spans="1:20" ht="28.55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9">
        <f t="shared" si="291"/>
        <v>42190.957638888889</v>
      </c>
      <c r="L3749">
        <v>1433833896</v>
      </c>
      <c r="M3749" s="9">
        <f t="shared" si="292"/>
        <v>42164.299722222218</v>
      </c>
      <c r="N3749" s="13">
        <f t="shared" si="293"/>
        <v>27</v>
      </c>
      <c r="O3749" t="b">
        <v>0</v>
      </c>
      <c r="P3749">
        <v>1</v>
      </c>
      <c r="Q3749" s="8">
        <f t="shared" si="294"/>
        <v>25</v>
      </c>
      <c r="R3749" t="b">
        <v>0</v>
      </c>
      <c r="S3749" t="s">
        <v>8273</v>
      </c>
      <c r="T3749" t="s">
        <v>8274</v>
      </c>
    </row>
    <row r="3750" spans="1:20" ht="42.8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9">
        <f t="shared" si="291"/>
        <v>42416.249305555553</v>
      </c>
      <c r="L3750">
        <v>1453827436</v>
      </c>
      <c r="M3750" s="9">
        <f t="shared" si="292"/>
        <v>42395.706435185188</v>
      </c>
      <c r="N3750" s="13">
        <f t="shared" si="293"/>
        <v>21</v>
      </c>
      <c r="O3750" t="b">
        <v>0</v>
      </c>
      <c r="P3750">
        <v>52</v>
      </c>
      <c r="Q3750" s="8">
        <f t="shared" si="294"/>
        <v>99.54</v>
      </c>
      <c r="R3750" t="b">
        <v>1</v>
      </c>
      <c r="S3750" t="s">
        <v>8273</v>
      </c>
      <c r="T3750" t="s">
        <v>8315</v>
      </c>
    </row>
    <row r="3751" spans="1:20" ht="42.8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9">
        <f t="shared" si="291"/>
        <v>42489.165972222225</v>
      </c>
      <c r="L3751">
        <v>1459220588</v>
      </c>
      <c r="M3751" s="9">
        <f t="shared" si="292"/>
        <v>42458.127175925925</v>
      </c>
      <c r="N3751" s="13">
        <f t="shared" si="293"/>
        <v>31</v>
      </c>
      <c r="O3751" t="b">
        <v>0</v>
      </c>
      <c r="P3751">
        <v>7</v>
      </c>
      <c r="Q3751" s="8">
        <f t="shared" si="294"/>
        <v>75</v>
      </c>
      <c r="R3751" t="b">
        <v>1</v>
      </c>
      <c r="S3751" t="s">
        <v>8273</v>
      </c>
      <c r="T3751" t="s">
        <v>8315</v>
      </c>
    </row>
    <row r="3752" spans="1:20" ht="85.6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9">
        <f t="shared" si="291"/>
        <v>42045.332638888889</v>
      </c>
      <c r="L3752">
        <v>1421105608</v>
      </c>
      <c r="M3752" s="9">
        <f t="shared" si="292"/>
        <v>42016.981574074074</v>
      </c>
      <c r="N3752" s="13">
        <f t="shared" si="293"/>
        <v>28</v>
      </c>
      <c r="O3752" t="b">
        <v>0</v>
      </c>
      <c r="P3752">
        <v>28</v>
      </c>
      <c r="Q3752" s="8">
        <f t="shared" si="294"/>
        <v>215.25</v>
      </c>
      <c r="R3752" t="b">
        <v>1</v>
      </c>
      <c r="S3752" t="s">
        <v>8273</v>
      </c>
      <c r="T3752" t="s">
        <v>8315</v>
      </c>
    </row>
    <row r="3753" spans="1:20" ht="42.8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9">
        <f t="shared" si="291"/>
        <v>42462.993900462956</v>
      </c>
      <c r="L3753">
        <v>1454460673</v>
      </c>
      <c r="M3753" s="9">
        <f t="shared" si="292"/>
        <v>42403.035567129627</v>
      </c>
      <c r="N3753" s="13">
        <f t="shared" si="293"/>
        <v>60</v>
      </c>
      <c r="O3753" t="b">
        <v>0</v>
      </c>
      <c r="P3753">
        <v>11</v>
      </c>
      <c r="Q3753" s="8">
        <f t="shared" si="294"/>
        <v>120.55</v>
      </c>
      <c r="R3753" t="b">
        <v>1</v>
      </c>
      <c r="S3753" t="s">
        <v>8273</v>
      </c>
      <c r="T3753" t="s">
        <v>8315</v>
      </c>
    </row>
    <row r="3754" spans="1:20" ht="57.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9">
        <f t="shared" si="291"/>
        <v>42659.875</v>
      </c>
      <c r="L3754">
        <v>1473189335</v>
      </c>
      <c r="M3754" s="9">
        <f t="shared" si="292"/>
        <v>42619.802488425921</v>
      </c>
      <c r="N3754" s="13">
        <f t="shared" si="293"/>
        <v>40</v>
      </c>
      <c r="O3754" t="b">
        <v>0</v>
      </c>
      <c r="P3754">
        <v>15</v>
      </c>
      <c r="Q3754" s="8">
        <f t="shared" si="294"/>
        <v>37.67</v>
      </c>
      <c r="R3754" t="b">
        <v>1</v>
      </c>
      <c r="S3754" t="s">
        <v>8273</v>
      </c>
      <c r="T3754" t="s">
        <v>8315</v>
      </c>
    </row>
    <row r="3755" spans="1:20" ht="42.8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9">
        <f t="shared" si="291"/>
        <v>42158</v>
      </c>
      <c r="L3755">
        <v>1430768800</v>
      </c>
      <c r="M3755" s="9">
        <f t="shared" si="292"/>
        <v>42128.824074074073</v>
      </c>
      <c r="N3755" s="13">
        <f t="shared" si="293"/>
        <v>29</v>
      </c>
      <c r="O3755" t="b">
        <v>0</v>
      </c>
      <c r="P3755">
        <v>30</v>
      </c>
      <c r="Q3755" s="8">
        <f t="shared" si="294"/>
        <v>172.23</v>
      </c>
      <c r="R3755" t="b">
        <v>1</v>
      </c>
      <c r="S3755" t="s">
        <v>8273</v>
      </c>
      <c r="T3755" t="s">
        <v>8315</v>
      </c>
    </row>
    <row r="3756" spans="1:20" ht="42.8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9">
        <f t="shared" si="291"/>
        <v>41846.207638888889</v>
      </c>
      <c r="L3756">
        <v>1403125737</v>
      </c>
      <c r="M3756" s="9">
        <f t="shared" si="292"/>
        <v>41808.881215277775</v>
      </c>
      <c r="N3756" s="13">
        <f t="shared" si="293"/>
        <v>37</v>
      </c>
      <c r="O3756" t="b">
        <v>0</v>
      </c>
      <c r="P3756">
        <v>27</v>
      </c>
      <c r="Q3756" s="8">
        <f t="shared" si="294"/>
        <v>111.11</v>
      </c>
      <c r="R3756" t="b">
        <v>1</v>
      </c>
      <c r="S3756" t="s">
        <v>8273</v>
      </c>
      <c r="T3756" t="s">
        <v>8315</v>
      </c>
    </row>
    <row r="3757" spans="1:20" ht="42.8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9">
        <f t="shared" si="291"/>
        <v>42475.866979166662</v>
      </c>
      <c r="L3757">
        <v>1458161307</v>
      </c>
      <c r="M3757" s="9">
        <f t="shared" si="292"/>
        <v>42445.866979166662</v>
      </c>
      <c r="N3757" s="13">
        <f t="shared" si="293"/>
        <v>30</v>
      </c>
      <c r="O3757" t="b">
        <v>0</v>
      </c>
      <c r="P3757">
        <v>28</v>
      </c>
      <c r="Q3757" s="8">
        <f t="shared" si="294"/>
        <v>25.46</v>
      </c>
      <c r="R3757" t="b">
        <v>1</v>
      </c>
      <c r="S3757" t="s">
        <v>8273</v>
      </c>
      <c r="T3757" t="s">
        <v>8315</v>
      </c>
    </row>
    <row r="3758" spans="1:20" ht="42.8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9">
        <f t="shared" si="291"/>
        <v>41801.814791666664</v>
      </c>
      <c r="L3758">
        <v>1399923198</v>
      </c>
      <c r="M3758" s="9">
        <f t="shared" si="292"/>
        <v>41771.814791666664</v>
      </c>
      <c r="N3758" s="13">
        <f t="shared" si="293"/>
        <v>30</v>
      </c>
      <c r="O3758" t="b">
        <v>0</v>
      </c>
      <c r="P3758">
        <v>17</v>
      </c>
      <c r="Q3758" s="8">
        <f t="shared" si="294"/>
        <v>267.64999999999998</v>
      </c>
      <c r="R3758" t="b">
        <v>1</v>
      </c>
      <c r="S3758" t="s">
        <v>8273</v>
      </c>
      <c r="T3758" t="s">
        <v>8315</v>
      </c>
    </row>
    <row r="3759" spans="1:20" ht="42.8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9">
        <f t="shared" si="291"/>
        <v>41974.850868055553</v>
      </c>
      <c r="L3759">
        <v>1415737515</v>
      </c>
      <c r="M3759" s="9">
        <f t="shared" si="292"/>
        <v>41954.850868055553</v>
      </c>
      <c r="N3759" s="13">
        <f t="shared" si="293"/>
        <v>20</v>
      </c>
      <c r="O3759" t="b">
        <v>0</v>
      </c>
      <c r="P3759">
        <v>50</v>
      </c>
      <c r="Q3759" s="8">
        <f t="shared" si="294"/>
        <v>75.959999999999994</v>
      </c>
      <c r="R3759" t="b">
        <v>1</v>
      </c>
      <c r="S3759" t="s">
        <v>8273</v>
      </c>
      <c r="T3759" t="s">
        <v>8315</v>
      </c>
    </row>
    <row r="3760" spans="1:20" ht="28.55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9">
        <f t="shared" si="291"/>
        <v>41778.208333333336</v>
      </c>
      <c r="L3760">
        <v>1397819938</v>
      </c>
      <c r="M3760" s="9">
        <f t="shared" si="292"/>
        <v>41747.471504629626</v>
      </c>
      <c r="N3760" s="13">
        <f t="shared" si="293"/>
        <v>31</v>
      </c>
      <c r="O3760" t="b">
        <v>0</v>
      </c>
      <c r="P3760">
        <v>26</v>
      </c>
      <c r="Q3760" s="8">
        <f t="shared" si="294"/>
        <v>59.04</v>
      </c>
      <c r="R3760" t="b">
        <v>1</v>
      </c>
      <c r="S3760" t="s">
        <v>8273</v>
      </c>
      <c r="T3760" t="s">
        <v>8315</v>
      </c>
    </row>
    <row r="3761" spans="1:20" ht="28.55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9">
        <f t="shared" si="291"/>
        <v>42242.108252314814</v>
      </c>
      <c r="L3761">
        <v>1435372553</v>
      </c>
      <c r="M3761" s="9">
        <f t="shared" si="292"/>
        <v>42182.108252314814</v>
      </c>
      <c r="N3761" s="13">
        <f t="shared" si="293"/>
        <v>60</v>
      </c>
      <c r="O3761" t="b">
        <v>0</v>
      </c>
      <c r="P3761">
        <v>88</v>
      </c>
      <c r="Q3761" s="8">
        <f t="shared" si="294"/>
        <v>50.11</v>
      </c>
      <c r="R3761" t="b">
        <v>1</v>
      </c>
      <c r="S3761" t="s">
        <v>8273</v>
      </c>
      <c r="T3761" t="s">
        <v>8315</v>
      </c>
    </row>
    <row r="3762" spans="1:20" ht="42.8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9">
        <f t="shared" si="291"/>
        <v>41764.525300925925</v>
      </c>
      <c r="L3762">
        <v>1397133386</v>
      </c>
      <c r="M3762" s="9">
        <f t="shared" si="292"/>
        <v>41739.525300925925</v>
      </c>
      <c r="N3762" s="13">
        <f t="shared" si="293"/>
        <v>25</v>
      </c>
      <c r="O3762" t="b">
        <v>0</v>
      </c>
      <c r="P3762">
        <v>91</v>
      </c>
      <c r="Q3762" s="8">
        <f t="shared" si="294"/>
        <v>55.5</v>
      </c>
      <c r="R3762" t="b">
        <v>1</v>
      </c>
      <c r="S3762" t="s">
        <v>8273</v>
      </c>
      <c r="T3762" t="s">
        <v>8315</v>
      </c>
    </row>
    <row r="3763" spans="1:20" ht="57.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9">
        <f t="shared" si="291"/>
        <v>42226.958333333328</v>
      </c>
      <c r="L3763">
        <v>1434625937</v>
      </c>
      <c r="M3763" s="9">
        <f t="shared" si="292"/>
        <v>42173.466863425929</v>
      </c>
      <c r="N3763" s="13">
        <f t="shared" si="293"/>
        <v>53</v>
      </c>
      <c r="O3763" t="b">
        <v>0</v>
      </c>
      <c r="P3763">
        <v>3</v>
      </c>
      <c r="Q3763" s="8">
        <f t="shared" si="294"/>
        <v>166.67</v>
      </c>
      <c r="R3763" t="b">
        <v>1</v>
      </c>
      <c r="S3763" t="s">
        <v>8273</v>
      </c>
      <c r="T3763" t="s">
        <v>8315</v>
      </c>
    </row>
    <row r="3764" spans="1:20" ht="42.8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9">
        <f t="shared" si="291"/>
        <v>42218.813530092593</v>
      </c>
      <c r="L3764">
        <v>1436383889</v>
      </c>
      <c r="M3764" s="9">
        <f t="shared" si="292"/>
        <v>42193.813530092593</v>
      </c>
      <c r="N3764" s="13">
        <f t="shared" si="293"/>
        <v>25</v>
      </c>
      <c r="O3764" t="b">
        <v>0</v>
      </c>
      <c r="P3764">
        <v>28</v>
      </c>
      <c r="Q3764" s="8">
        <f t="shared" si="294"/>
        <v>47.43</v>
      </c>
      <c r="R3764" t="b">
        <v>1</v>
      </c>
      <c r="S3764" t="s">
        <v>8273</v>
      </c>
      <c r="T3764" t="s">
        <v>8315</v>
      </c>
    </row>
    <row r="3765" spans="1:20" ht="28.55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9">
        <f t="shared" si="291"/>
        <v>42095.708634259259</v>
      </c>
      <c r="L3765">
        <v>1425319226</v>
      </c>
      <c r="M3765" s="9">
        <f t="shared" si="292"/>
        <v>42065.750300925924</v>
      </c>
      <c r="N3765" s="13">
        <f t="shared" si="293"/>
        <v>30</v>
      </c>
      <c r="O3765" t="b">
        <v>0</v>
      </c>
      <c r="P3765">
        <v>77</v>
      </c>
      <c r="Q3765" s="8">
        <f t="shared" si="294"/>
        <v>64.94</v>
      </c>
      <c r="R3765" t="b">
        <v>1</v>
      </c>
      <c r="S3765" t="s">
        <v>8273</v>
      </c>
      <c r="T3765" t="s">
        <v>8315</v>
      </c>
    </row>
    <row r="3766" spans="1:20" ht="42.8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9">
        <f t="shared" si="291"/>
        <v>42519.024999999994</v>
      </c>
      <c r="L3766">
        <v>1462824832</v>
      </c>
      <c r="M3766" s="9">
        <f t="shared" si="292"/>
        <v>42499.842962962968</v>
      </c>
      <c r="N3766" s="13">
        <f t="shared" si="293"/>
        <v>19</v>
      </c>
      <c r="O3766" t="b">
        <v>0</v>
      </c>
      <c r="P3766">
        <v>27</v>
      </c>
      <c r="Q3766" s="8">
        <f t="shared" si="294"/>
        <v>55.56</v>
      </c>
      <c r="R3766" t="b">
        <v>1</v>
      </c>
      <c r="S3766" t="s">
        <v>8273</v>
      </c>
      <c r="T3766" t="s">
        <v>8315</v>
      </c>
    </row>
    <row r="3767" spans="1:20" ht="42.8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9">
        <f t="shared" si="291"/>
        <v>41850.776412037041</v>
      </c>
      <c r="L3767">
        <v>1404153482</v>
      </c>
      <c r="M3767" s="9">
        <f t="shared" si="292"/>
        <v>41820.776412037041</v>
      </c>
      <c r="N3767" s="13">
        <f t="shared" si="293"/>
        <v>30</v>
      </c>
      <c r="O3767" t="b">
        <v>0</v>
      </c>
      <c r="P3767">
        <v>107</v>
      </c>
      <c r="Q3767" s="8">
        <f t="shared" si="294"/>
        <v>74.22</v>
      </c>
      <c r="R3767" t="b">
        <v>1</v>
      </c>
      <c r="S3767" t="s">
        <v>8273</v>
      </c>
      <c r="T3767" t="s">
        <v>8315</v>
      </c>
    </row>
    <row r="3768" spans="1:20" ht="42.8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9">
        <f t="shared" si="291"/>
        <v>41823.167187500003</v>
      </c>
      <c r="L3768">
        <v>1401336045</v>
      </c>
      <c r="M3768" s="9">
        <f t="shared" si="292"/>
        <v>41788.167187500003</v>
      </c>
      <c r="N3768" s="13">
        <f t="shared" si="293"/>
        <v>35</v>
      </c>
      <c r="O3768" t="b">
        <v>0</v>
      </c>
      <c r="P3768">
        <v>96</v>
      </c>
      <c r="Q3768" s="8">
        <f t="shared" si="294"/>
        <v>106.93</v>
      </c>
      <c r="R3768" t="b">
        <v>1</v>
      </c>
      <c r="S3768" t="s">
        <v>8273</v>
      </c>
      <c r="T3768" t="s">
        <v>8315</v>
      </c>
    </row>
    <row r="3769" spans="1:20" ht="42.8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9">
        <f t="shared" si="291"/>
        <v>42064.207638888889</v>
      </c>
      <c r="L3769">
        <v>1423960097</v>
      </c>
      <c r="M3769" s="9">
        <f t="shared" si="292"/>
        <v>42050.019641203704</v>
      </c>
      <c r="N3769" s="13">
        <f t="shared" si="293"/>
        <v>14</v>
      </c>
      <c r="O3769" t="b">
        <v>0</v>
      </c>
      <c r="P3769">
        <v>56</v>
      </c>
      <c r="Q3769" s="8">
        <f t="shared" si="294"/>
        <v>41.7</v>
      </c>
      <c r="R3769" t="b">
        <v>1</v>
      </c>
      <c r="S3769" t="s">
        <v>8273</v>
      </c>
      <c r="T3769" t="s">
        <v>8315</v>
      </c>
    </row>
    <row r="3770" spans="1:20" ht="42.8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9">
        <f t="shared" si="291"/>
        <v>41802.727893518517</v>
      </c>
      <c r="L3770">
        <v>1400002090</v>
      </c>
      <c r="M3770" s="9">
        <f t="shared" si="292"/>
        <v>41772.727893518517</v>
      </c>
      <c r="N3770" s="13">
        <f t="shared" si="293"/>
        <v>30</v>
      </c>
      <c r="O3770" t="b">
        <v>0</v>
      </c>
      <c r="P3770">
        <v>58</v>
      </c>
      <c r="Q3770" s="8">
        <f t="shared" si="294"/>
        <v>74.239999999999995</v>
      </c>
      <c r="R3770" t="b">
        <v>1</v>
      </c>
      <c r="S3770" t="s">
        <v>8273</v>
      </c>
      <c r="T3770" t="s">
        <v>8315</v>
      </c>
    </row>
    <row r="3771" spans="1:20" ht="42.8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9">
        <f t="shared" si="291"/>
        <v>42475.598136574074</v>
      </c>
      <c r="L3771">
        <v>1458138079</v>
      </c>
      <c r="M3771" s="9">
        <f t="shared" si="292"/>
        <v>42445.598136574074</v>
      </c>
      <c r="N3771" s="13">
        <f t="shared" si="293"/>
        <v>30</v>
      </c>
      <c r="O3771" t="b">
        <v>0</v>
      </c>
      <c r="P3771">
        <v>15</v>
      </c>
      <c r="Q3771" s="8">
        <f t="shared" si="294"/>
        <v>73.33</v>
      </c>
      <c r="R3771" t="b">
        <v>1</v>
      </c>
      <c r="S3771" t="s">
        <v>8273</v>
      </c>
      <c r="T3771" t="s">
        <v>8315</v>
      </c>
    </row>
    <row r="3772" spans="1:20" ht="42.8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9">
        <f t="shared" si="291"/>
        <v>42168.930671296301</v>
      </c>
      <c r="L3772">
        <v>1431642010</v>
      </c>
      <c r="M3772" s="9">
        <f t="shared" si="292"/>
        <v>42138.930671296301</v>
      </c>
      <c r="N3772" s="13">
        <f t="shared" si="293"/>
        <v>30</v>
      </c>
      <c r="O3772" t="b">
        <v>0</v>
      </c>
      <c r="P3772">
        <v>20</v>
      </c>
      <c r="Q3772" s="8">
        <f t="shared" si="294"/>
        <v>100</v>
      </c>
      <c r="R3772" t="b">
        <v>1</v>
      </c>
      <c r="S3772" t="s">
        <v>8273</v>
      </c>
      <c r="T3772" t="s">
        <v>8315</v>
      </c>
    </row>
    <row r="3773" spans="1:20" ht="28.55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9">
        <f t="shared" si="291"/>
        <v>42508</v>
      </c>
      <c r="L3773">
        <v>1462307652</v>
      </c>
      <c r="M3773" s="9">
        <f t="shared" si="292"/>
        <v>42493.857083333336</v>
      </c>
      <c r="N3773" s="13">
        <f t="shared" si="293"/>
        <v>14</v>
      </c>
      <c r="O3773" t="b">
        <v>0</v>
      </c>
      <c r="P3773">
        <v>38</v>
      </c>
      <c r="Q3773" s="8">
        <f t="shared" si="294"/>
        <v>38.42</v>
      </c>
      <c r="R3773" t="b">
        <v>1</v>
      </c>
      <c r="S3773" t="s">
        <v>8273</v>
      </c>
      <c r="T3773" t="s">
        <v>8315</v>
      </c>
    </row>
    <row r="3774" spans="1:20" ht="42.8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9">
        <f t="shared" si="291"/>
        <v>42703.25</v>
      </c>
      <c r="L3774">
        <v>1478616506</v>
      </c>
      <c r="M3774" s="9">
        <f t="shared" si="292"/>
        <v>42682.616967592592</v>
      </c>
      <c r="N3774" s="13">
        <f t="shared" si="293"/>
        <v>21</v>
      </c>
      <c r="O3774" t="b">
        <v>0</v>
      </c>
      <c r="P3774">
        <v>33</v>
      </c>
      <c r="Q3774" s="8">
        <f t="shared" si="294"/>
        <v>166.97</v>
      </c>
      <c r="R3774" t="b">
        <v>1</v>
      </c>
      <c r="S3774" t="s">
        <v>8273</v>
      </c>
      <c r="T3774" t="s">
        <v>8315</v>
      </c>
    </row>
    <row r="3775" spans="1:20" ht="28.55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9">
        <f t="shared" si="291"/>
        <v>42689.088888888888</v>
      </c>
      <c r="L3775">
        <v>1476317247</v>
      </c>
      <c r="M3775" s="9">
        <f t="shared" si="292"/>
        <v>42656.005173611105</v>
      </c>
      <c r="N3775" s="13">
        <f t="shared" si="293"/>
        <v>33</v>
      </c>
      <c r="O3775" t="b">
        <v>0</v>
      </c>
      <c r="P3775">
        <v>57</v>
      </c>
      <c r="Q3775" s="8">
        <f t="shared" si="294"/>
        <v>94.91</v>
      </c>
      <c r="R3775" t="b">
        <v>1</v>
      </c>
      <c r="S3775" t="s">
        <v>8273</v>
      </c>
      <c r="T3775" t="s">
        <v>8315</v>
      </c>
    </row>
    <row r="3776" spans="1:20" ht="57.1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9">
        <f t="shared" si="291"/>
        <v>42103.792303240742</v>
      </c>
      <c r="L3776">
        <v>1427223655</v>
      </c>
      <c r="M3776" s="9">
        <f t="shared" si="292"/>
        <v>42087.792303240742</v>
      </c>
      <c r="N3776" s="13">
        <f t="shared" si="293"/>
        <v>16</v>
      </c>
      <c r="O3776" t="b">
        <v>0</v>
      </c>
      <c r="P3776">
        <v>25</v>
      </c>
      <c r="Q3776" s="8">
        <f t="shared" si="294"/>
        <v>100</v>
      </c>
      <c r="R3776" t="b">
        <v>1</v>
      </c>
      <c r="S3776" t="s">
        <v>8273</v>
      </c>
      <c r="T3776" t="s">
        <v>8315</v>
      </c>
    </row>
    <row r="3777" spans="1:20" ht="42.8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9">
        <f t="shared" si="291"/>
        <v>42103.166666666672</v>
      </c>
      <c r="L3777">
        <v>1426199843</v>
      </c>
      <c r="M3777" s="9">
        <f t="shared" si="292"/>
        <v>42075.942627314813</v>
      </c>
      <c r="N3777" s="13">
        <f t="shared" si="293"/>
        <v>27</v>
      </c>
      <c r="O3777" t="b">
        <v>0</v>
      </c>
      <c r="P3777">
        <v>14</v>
      </c>
      <c r="Q3777" s="8">
        <f t="shared" si="294"/>
        <v>143.21</v>
      </c>
      <c r="R3777" t="b">
        <v>1</v>
      </c>
      <c r="S3777" t="s">
        <v>8273</v>
      </c>
      <c r="T3777" t="s">
        <v>8315</v>
      </c>
    </row>
    <row r="3778" spans="1:20" ht="57.1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>
        <f t="shared" ref="F3778:F3841" si="295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9">
        <f t="shared" si="291"/>
        <v>41852.041666666664</v>
      </c>
      <c r="L3778">
        <v>1403599778</v>
      </c>
      <c r="M3778" s="9">
        <f t="shared" si="292"/>
        <v>41814.367800925924</v>
      </c>
      <c r="N3778" s="13">
        <f t="shared" si="293"/>
        <v>38</v>
      </c>
      <c r="O3778" t="b">
        <v>0</v>
      </c>
      <c r="P3778">
        <v>94</v>
      </c>
      <c r="Q3778" s="8">
        <f t="shared" si="294"/>
        <v>90.82</v>
      </c>
      <c r="R3778" t="b">
        <v>1</v>
      </c>
      <c r="S3778" t="s">
        <v>8273</v>
      </c>
      <c r="T3778" t="s">
        <v>8315</v>
      </c>
    </row>
    <row r="3779" spans="1:20" ht="42.8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>
        <f t="shared" si="295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9">
        <f t="shared" ref="K3779:K3842" si="296">(((J3779/60)/60)/24)+DATE(1970,1,1)</f>
        <v>41909.166666666664</v>
      </c>
      <c r="L3779">
        <v>1409884821</v>
      </c>
      <c r="M3779" s="9">
        <f t="shared" ref="M3779:M3842" si="297">(((L3779/60)/60)/24)+DATE(1970,1,1)</f>
        <v>41887.111354166671</v>
      </c>
      <c r="N3779" s="13">
        <f t="shared" ref="N3779:N3842" si="298">ROUND(K3779-M3779,0)</f>
        <v>22</v>
      </c>
      <c r="O3779" t="b">
        <v>0</v>
      </c>
      <c r="P3779">
        <v>59</v>
      </c>
      <c r="Q3779" s="8">
        <f t="shared" ref="Q3779:Q3842" si="299">IFERROR(ROUND(E3779/P3779,2),0)</f>
        <v>48.54</v>
      </c>
      <c r="R3779" t="b">
        <v>1</v>
      </c>
      <c r="S3779" t="s">
        <v>8273</v>
      </c>
      <c r="T3779" t="s">
        <v>8315</v>
      </c>
    </row>
    <row r="3780" spans="1:20" ht="28.55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9">
        <f t="shared" si="296"/>
        <v>42049.819212962961</v>
      </c>
      <c r="L3780">
        <v>1418758780</v>
      </c>
      <c r="M3780" s="9">
        <f t="shared" si="297"/>
        <v>41989.819212962961</v>
      </c>
      <c r="N3780" s="13">
        <f t="shared" si="298"/>
        <v>60</v>
      </c>
      <c r="O3780" t="b">
        <v>0</v>
      </c>
      <c r="P3780">
        <v>36</v>
      </c>
      <c r="Q3780" s="8">
        <f t="shared" si="299"/>
        <v>70.03</v>
      </c>
      <c r="R3780" t="b">
        <v>1</v>
      </c>
      <c r="S3780" t="s">
        <v>8273</v>
      </c>
      <c r="T3780" t="s">
        <v>8315</v>
      </c>
    </row>
    <row r="3781" spans="1:20" ht="28.55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9">
        <f t="shared" si="296"/>
        <v>42455.693750000006</v>
      </c>
      <c r="L3781">
        <v>1456421940</v>
      </c>
      <c r="M3781" s="9">
        <f t="shared" si="297"/>
        <v>42425.735416666663</v>
      </c>
      <c r="N3781" s="13">
        <f t="shared" si="298"/>
        <v>30</v>
      </c>
      <c r="O3781" t="b">
        <v>0</v>
      </c>
      <c r="P3781">
        <v>115</v>
      </c>
      <c r="Q3781" s="8">
        <f t="shared" si="299"/>
        <v>135.63</v>
      </c>
      <c r="R3781" t="b">
        <v>1</v>
      </c>
      <c r="S3781" t="s">
        <v>8273</v>
      </c>
      <c r="T3781" t="s">
        <v>8315</v>
      </c>
    </row>
    <row r="3782" spans="1:20" ht="42.8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9">
        <f t="shared" si="296"/>
        <v>42198.837499999994</v>
      </c>
      <c r="L3782">
        <v>1433999785</v>
      </c>
      <c r="M3782" s="9">
        <f t="shared" si="297"/>
        <v>42166.219733796301</v>
      </c>
      <c r="N3782" s="13">
        <f t="shared" si="298"/>
        <v>33</v>
      </c>
      <c r="O3782" t="b">
        <v>0</v>
      </c>
      <c r="P3782">
        <v>30</v>
      </c>
      <c r="Q3782" s="8">
        <f t="shared" si="299"/>
        <v>100</v>
      </c>
      <c r="R3782" t="b">
        <v>1</v>
      </c>
      <c r="S3782" t="s">
        <v>8273</v>
      </c>
      <c r="T3782" t="s">
        <v>8315</v>
      </c>
    </row>
    <row r="3783" spans="1:20" ht="57.1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9">
        <f t="shared" si="296"/>
        <v>41890.882928240739</v>
      </c>
      <c r="L3783">
        <v>1408050685</v>
      </c>
      <c r="M3783" s="9">
        <f t="shared" si="297"/>
        <v>41865.882928240739</v>
      </c>
      <c r="N3783" s="13">
        <f t="shared" si="298"/>
        <v>25</v>
      </c>
      <c r="O3783" t="b">
        <v>0</v>
      </c>
      <c r="P3783">
        <v>52</v>
      </c>
      <c r="Q3783" s="8">
        <f t="shared" si="299"/>
        <v>94.9</v>
      </c>
      <c r="R3783" t="b">
        <v>1</v>
      </c>
      <c r="S3783" t="s">
        <v>8273</v>
      </c>
      <c r="T3783" t="s">
        <v>8315</v>
      </c>
    </row>
    <row r="3784" spans="1:20" ht="42.8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9">
        <f t="shared" si="296"/>
        <v>42575.958333333328</v>
      </c>
      <c r="L3784">
        <v>1466887297</v>
      </c>
      <c r="M3784" s="9">
        <f t="shared" si="297"/>
        <v>42546.862233796302</v>
      </c>
      <c r="N3784" s="13">
        <f t="shared" si="298"/>
        <v>29</v>
      </c>
      <c r="O3784" t="b">
        <v>0</v>
      </c>
      <c r="P3784">
        <v>27</v>
      </c>
      <c r="Q3784" s="8">
        <f t="shared" si="299"/>
        <v>75.37</v>
      </c>
      <c r="R3784" t="b">
        <v>1</v>
      </c>
      <c r="S3784" t="s">
        <v>8273</v>
      </c>
      <c r="T3784" t="s">
        <v>8315</v>
      </c>
    </row>
    <row r="3785" spans="1:20" ht="42.8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9">
        <f t="shared" si="296"/>
        <v>42444.666666666672</v>
      </c>
      <c r="L3785">
        <v>1455938520</v>
      </c>
      <c r="M3785" s="9">
        <f t="shared" si="297"/>
        <v>42420.140277777777</v>
      </c>
      <c r="N3785" s="13">
        <f t="shared" si="298"/>
        <v>25</v>
      </c>
      <c r="O3785" t="b">
        <v>0</v>
      </c>
      <c r="P3785">
        <v>24</v>
      </c>
      <c r="Q3785" s="8">
        <f t="shared" si="299"/>
        <v>64.459999999999994</v>
      </c>
      <c r="R3785" t="b">
        <v>1</v>
      </c>
      <c r="S3785" t="s">
        <v>8273</v>
      </c>
      <c r="T3785" t="s">
        <v>8315</v>
      </c>
    </row>
    <row r="3786" spans="1:20" ht="42.8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9">
        <f t="shared" si="296"/>
        <v>42561.980694444443</v>
      </c>
      <c r="L3786">
        <v>1465601532</v>
      </c>
      <c r="M3786" s="9">
        <f t="shared" si="297"/>
        <v>42531.980694444443</v>
      </c>
      <c r="N3786" s="13">
        <f t="shared" si="298"/>
        <v>30</v>
      </c>
      <c r="O3786" t="b">
        <v>0</v>
      </c>
      <c r="P3786">
        <v>10</v>
      </c>
      <c r="Q3786" s="8">
        <f t="shared" si="299"/>
        <v>115</v>
      </c>
      <c r="R3786" t="b">
        <v>1</v>
      </c>
      <c r="S3786" t="s">
        <v>8273</v>
      </c>
      <c r="T3786" t="s">
        <v>8315</v>
      </c>
    </row>
    <row r="3787" spans="1:20" ht="42.8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9">
        <f t="shared" si="296"/>
        <v>42584.418749999997</v>
      </c>
      <c r="L3787">
        <v>1467040769</v>
      </c>
      <c r="M3787" s="9">
        <f t="shared" si="297"/>
        <v>42548.63853009259</v>
      </c>
      <c r="N3787" s="13">
        <f t="shared" si="298"/>
        <v>36</v>
      </c>
      <c r="O3787" t="b">
        <v>0</v>
      </c>
      <c r="P3787">
        <v>30</v>
      </c>
      <c r="Q3787" s="8">
        <f t="shared" si="299"/>
        <v>100.5</v>
      </c>
      <c r="R3787" t="b">
        <v>1</v>
      </c>
      <c r="S3787" t="s">
        <v>8273</v>
      </c>
      <c r="T3787" t="s">
        <v>8315</v>
      </c>
    </row>
    <row r="3788" spans="1:20" ht="42.8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9">
        <f t="shared" si="296"/>
        <v>42517.037905092591</v>
      </c>
      <c r="L3788">
        <v>1461718475</v>
      </c>
      <c r="M3788" s="9">
        <f t="shared" si="297"/>
        <v>42487.037905092591</v>
      </c>
      <c r="N3788" s="13">
        <f t="shared" si="298"/>
        <v>30</v>
      </c>
      <c r="O3788" t="b">
        <v>0</v>
      </c>
      <c r="P3788">
        <v>71</v>
      </c>
      <c r="Q3788" s="8">
        <f t="shared" si="299"/>
        <v>93.77</v>
      </c>
      <c r="R3788" t="b">
        <v>1</v>
      </c>
      <c r="S3788" t="s">
        <v>8273</v>
      </c>
      <c r="T3788" t="s">
        <v>8315</v>
      </c>
    </row>
    <row r="3789" spans="1:20" ht="42.8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9">
        <f t="shared" si="296"/>
        <v>42196.165972222225</v>
      </c>
      <c r="L3789">
        <v>1434113406</v>
      </c>
      <c r="M3789" s="9">
        <f t="shared" si="297"/>
        <v>42167.534791666665</v>
      </c>
      <c r="N3789" s="13">
        <f t="shared" si="298"/>
        <v>29</v>
      </c>
      <c r="O3789" t="b">
        <v>0</v>
      </c>
      <c r="P3789">
        <v>10</v>
      </c>
      <c r="Q3789" s="8">
        <f t="shared" si="299"/>
        <v>35.1</v>
      </c>
      <c r="R3789" t="b">
        <v>1</v>
      </c>
      <c r="S3789" t="s">
        <v>8273</v>
      </c>
      <c r="T3789" t="s">
        <v>8315</v>
      </c>
    </row>
    <row r="3790" spans="1:20" ht="71.349999999999994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9">
        <f t="shared" si="296"/>
        <v>42361.679166666669</v>
      </c>
      <c r="L3790">
        <v>1448469719</v>
      </c>
      <c r="M3790" s="9">
        <f t="shared" si="297"/>
        <v>42333.695821759262</v>
      </c>
      <c r="N3790" s="13">
        <f t="shared" si="298"/>
        <v>28</v>
      </c>
      <c r="O3790" t="b">
        <v>0</v>
      </c>
      <c r="P3790">
        <v>1</v>
      </c>
      <c r="Q3790" s="8">
        <f t="shared" si="299"/>
        <v>500</v>
      </c>
      <c r="R3790" t="b">
        <v>0</v>
      </c>
      <c r="S3790" t="s">
        <v>8273</v>
      </c>
      <c r="T3790" t="s">
        <v>8315</v>
      </c>
    </row>
    <row r="3791" spans="1:20" ht="42.8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9">
        <f t="shared" si="296"/>
        <v>42170.798819444448</v>
      </c>
      <c r="L3791">
        <v>1431630618</v>
      </c>
      <c r="M3791" s="9">
        <f t="shared" si="297"/>
        <v>42138.798819444448</v>
      </c>
      <c r="N3791" s="13">
        <f t="shared" si="298"/>
        <v>32</v>
      </c>
      <c r="O3791" t="b">
        <v>0</v>
      </c>
      <c r="P3791">
        <v>4</v>
      </c>
      <c r="Q3791" s="8">
        <f t="shared" si="299"/>
        <v>29</v>
      </c>
      <c r="R3791" t="b">
        <v>0</v>
      </c>
      <c r="S3791" t="s">
        <v>8273</v>
      </c>
      <c r="T3791" t="s">
        <v>8315</v>
      </c>
    </row>
    <row r="3792" spans="1:20" ht="42.8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9">
        <f t="shared" si="296"/>
        <v>42696.708599537036</v>
      </c>
      <c r="L3792">
        <v>1477238423</v>
      </c>
      <c r="M3792" s="9">
        <f t="shared" si="297"/>
        <v>42666.666932870372</v>
      </c>
      <c r="N3792" s="13">
        <f t="shared" si="298"/>
        <v>30</v>
      </c>
      <c r="O3792" t="b">
        <v>0</v>
      </c>
      <c r="P3792">
        <v>0</v>
      </c>
      <c r="Q3792" s="8">
        <f t="shared" si="299"/>
        <v>0</v>
      </c>
      <c r="R3792" t="b">
        <v>0</v>
      </c>
      <c r="S3792" t="s">
        <v>8273</v>
      </c>
      <c r="T3792" t="s">
        <v>8315</v>
      </c>
    </row>
    <row r="3793" spans="1:20" ht="28.55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9">
        <f t="shared" si="296"/>
        <v>41826.692037037035</v>
      </c>
      <c r="L3793">
        <v>1399480592</v>
      </c>
      <c r="M3793" s="9">
        <f t="shared" si="297"/>
        <v>41766.692037037035</v>
      </c>
      <c r="N3793" s="13">
        <f t="shared" si="298"/>
        <v>60</v>
      </c>
      <c r="O3793" t="b">
        <v>0</v>
      </c>
      <c r="P3793">
        <v>0</v>
      </c>
      <c r="Q3793" s="8">
        <f t="shared" si="299"/>
        <v>0</v>
      </c>
      <c r="R3793" t="b">
        <v>0</v>
      </c>
      <c r="S3793" t="s">
        <v>8273</v>
      </c>
      <c r="T3793" t="s">
        <v>8315</v>
      </c>
    </row>
    <row r="3794" spans="1:20" ht="28.55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9">
        <f t="shared" si="296"/>
        <v>42200.447013888886</v>
      </c>
      <c r="L3794">
        <v>1434365022</v>
      </c>
      <c r="M3794" s="9">
        <f t="shared" si="297"/>
        <v>42170.447013888886</v>
      </c>
      <c r="N3794" s="13">
        <f t="shared" si="298"/>
        <v>30</v>
      </c>
      <c r="O3794" t="b">
        <v>0</v>
      </c>
      <c r="P3794">
        <v>2</v>
      </c>
      <c r="Q3794" s="8">
        <f t="shared" si="299"/>
        <v>17.5</v>
      </c>
      <c r="R3794" t="b">
        <v>0</v>
      </c>
      <c r="S3794" t="s">
        <v>8273</v>
      </c>
      <c r="T3794" t="s">
        <v>8315</v>
      </c>
    </row>
    <row r="3795" spans="1:20" ht="42.8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9">
        <f t="shared" si="296"/>
        <v>41989.938993055555</v>
      </c>
      <c r="L3795">
        <v>1416954729</v>
      </c>
      <c r="M3795" s="9">
        <f t="shared" si="297"/>
        <v>41968.938993055555</v>
      </c>
      <c r="N3795" s="13">
        <f t="shared" si="298"/>
        <v>21</v>
      </c>
      <c r="O3795" t="b">
        <v>0</v>
      </c>
      <c r="P3795">
        <v>24</v>
      </c>
      <c r="Q3795" s="8">
        <f t="shared" si="299"/>
        <v>174</v>
      </c>
      <c r="R3795" t="b">
        <v>0</v>
      </c>
      <c r="S3795" t="s">
        <v>8273</v>
      </c>
      <c r="T3795" t="s">
        <v>8315</v>
      </c>
    </row>
    <row r="3796" spans="1:20" ht="42.8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9">
        <f t="shared" si="296"/>
        <v>42162.58048611111</v>
      </c>
      <c r="L3796">
        <v>1431093354</v>
      </c>
      <c r="M3796" s="9">
        <f t="shared" si="297"/>
        <v>42132.58048611111</v>
      </c>
      <c r="N3796" s="13">
        <f t="shared" si="298"/>
        <v>30</v>
      </c>
      <c r="O3796" t="b">
        <v>0</v>
      </c>
      <c r="P3796">
        <v>1</v>
      </c>
      <c r="Q3796" s="8">
        <f t="shared" si="299"/>
        <v>50</v>
      </c>
      <c r="R3796" t="b">
        <v>0</v>
      </c>
      <c r="S3796" t="s">
        <v>8273</v>
      </c>
      <c r="T3796" t="s">
        <v>8315</v>
      </c>
    </row>
    <row r="3797" spans="1:20" ht="42.8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9">
        <f t="shared" si="296"/>
        <v>42244.9375</v>
      </c>
      <c r="L3797">
        <v>1437042490</v>
      </c>
      <c r="M3797" s="9">
        <f t="shared" si="297"/>
        <v>42201.436226851853</v>
      </c>
      <c r="N3797" s="13">
        <f t="shared" si="298"/>
        <v>44</v>
      </c>
      <c r="O3797" t="b">
        <v>0</v>
      </c>
      <c r="P3797">
        <v>2</v>
      </c>
      <c r="Q3797" s="8">
        <f t="shared" si="299"/>
        <v>5</v>
      </c>
      <c r="R3797" t="b">
        <v>0</v>
      </c>
      <c r="S3797" t="s">
        <v>8273</v>
      </c>
      <c r="T3797" t="s">
        <v>8315</v>
      </c>
    </row>
    <row r="3798" spans="1:20" ht="42.8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9">
        <f t="shared" si="296"/>
        <v>42749.029583333337</v>
      </c>
      <c r="L3798">
        <v>1479170556</v>
      </c>
      <c r="M3798" s="9">
        <f t="shared" si="297"/>
        <v>42689.029583333337</v>
      </c>
      <c r="N3798" s="13">
        <f t="shared" si="298"/>
        <v>60</v>
      </c>
      <c r="O3798" t="b">
        <v>0</v>
      </c>
      <c r="P3798">
        <v>1</v>
      </c>
      <c r="Q3798" s="8">
        <f t="shared" si="299"/>
        <v>1</v>
      </c>
      <c r="R3798" t="b">
        <v>0</v>
      </c>
      <c r="S3798" t="s">
        <v>8273</v>
      </c>
      <c r="T3798" t="s">
        <v>8315</v>
      </c>
    </row>
    <row r="3799" spans="1:20" ht="57.1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9">
        <f t="shared" si="296"/>
        <v>42114.881539351853</v>
      </c>
      <c r="L3799">
        <v>1426972165</v>
      </c>
      <c r="M3799" s="9">
        <f t="shared" si="297"/>
        <v>42084.881539351853</v>
      </c>
      <c r="N3799" s="13">
        <f t="shared" si="298"/>
        <v>30</v>
      </c>
      <c r="O3799" t="b">
        <v>0</v>
      </c>
      <c r="P3799">
        <v>37</v>
      </c>
      <c r="Q3799" s="8">
        <f t="shared" si="299"/>
        <v>145.41</v>
      </c>
      <c r="R3799" t="b">
        <v>0</v>
      </c>
      <c r="S3799" t="s">
        <v>8273</v>
      </c>
      <c r="T3799" t="s">
        <v>8315</v>
      </c>
    </row>
    <row r="3800" spans="1:20" ht="42.8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9">
        <f t="shared" si="296"/>
        <v>41861.722777777781</v>
      </c>
      <c r="L3800">
        <v>1405099248</v>
      </c>
      <c r="M3800" s="9">
        <f t="shared" si="297"/>
        <v>41831.722777777781</v>
      </c>
      <c r="N3800" s="13">
        <f t="shared" si="298"/>
        <v>30</v>
      </c>
      <c r="O3800" t="b">
        <v>0</v>
      </c>
      <c r="P3800">
        <v>5</v>
      </c>
      <c r="Q3800" s="8">
        <f t="shared" si="299"/>
        <v>205</v>
      </c>
      <c r="R3800" t="b">
        <v>0</v>
      </c>
      <c r="S3800" t="s">
        <v>8273</v>
      </c>
      <c r="T3800" t="s">
        <v>8315</v>
      </c>
    </row>
    <row r="3801" spans="1:20" ht="42.8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9">
        <f t="shared" si="296"/>
        <v>42440.93105324074</v>
      </c>
      <c r="L3801">
        <v>1455142843</v>
      </c>
      <c r="M3801" s="9">
        <f t="shared" si="297"/>
        <v>42410.93105324074</v>
      </c>
      <c r="N3801" s="13">
        <f t="shared" si="298"/>
        <v>30</v>
      </c>
      <c r="O3801" t="b">
        <v>0</v>
      </c>
      <c r="P3801">
        <v>4</v>
      </c>
      <c r="Q3801" s="8">
        <f t="shared" si="299"/>
        <v>100.5</v>
      </c>
      <c r="R3801" t="b">
        <v>0</v>
      </c>
      <c r="S3801" t="s">
        <v>8273</v>
      </c>
      <c r="T3801" t="s">
        <v>8315</v>
      </c>
    </row>
    <row r="3802" spans="1:20" ht="42.8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9">
        <f t="shared" si="296"/>
        <v>42015.207638888889</v>
      </c>
      <c r="L3802">
        <v>1418146883</v>
      </c>
      <c r="M3802" s="9">
        <f t="shared" si="297"/>
        <v>41982.737071759257</v>
      </c>
      <c r="N3802" s="13">
        <f t="shared" si="298"/>
        <v>32</v>
      </c>
      <c r="O3802" t="b">
        <v>0</v>
      </c>
      <c r="P3802">
        <v>16</v>
      </c>
      <c r="Q3802" s="8">
        <f t="shared" si="299"/>
        <v>55.06</v>
      </c>
      <c r="R3802" t="b">
        <v>0</v>
      </c>
      <c r="S3802" t="s">
        <v>8273</v>
      </c>
      <c r="T3802" t="s">
        <v>8315</v>
      </c>
    </row>
    <row r="3803" spans="1:20" ht="42.8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9">
        <f t="shared" si="296"/>
        <v>42006.676111111112</v>
      </c>
      <c r="L3803">
        <v>1417536816</v>
      </c>
      <c r="M3803" s="9">
        <f t="shared" si="297"/>
        <v>41975.676111111112</v>
      </c>
      <c r="N3803" s="13">
        <f t="shared" si="298"/>
        <v>31</v>
      </c>
      <c r="O3803" t="b">
        <v>0</v>
      </c>
      <c r="P3803">
        <v>9</v>
      </c>
      <c r="Q3803" s="8">
        <f t="shared" si="299"/>
        <v>47.33</v>
      </c>
      <c r="R3803" t="b">
        <v>0</v>
      </c>
      <c r="S3803" t="s">
        <v>8273</v>
      </c>
      <c r="T3803" t="s">
        <v>8315</v>
      </c>
    </row>
    <row r="3804" spans="1:20" ht="42.8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9">
        <f t="shared" si="296"/>
        <v>42299.126226851848</v>
      </c>
      <c r="L3804">
        <v>1442890906</v>
      </c>
      <c r="M3804" s="9">
        <f t="shared" si="297"/>
        <v>42269.126226851848</v>
      </c>
      <c r="N3804" s="13">
        <f t="shared" si="298"/>
        <v>30</v>
      </c>
      <c r="O3804" t="b">
        <v>0</v>
      </c>
      <c r="P3804">
        <v>0</v>
      </c>
      <c r="Q3804" s="8">
        <f t="shared" si="299"/>
        <v>0</v>
      </c>
      <c r="R3804" t="b">
        <v>0</v>
      </c>
      <c r="S3804" t="s">
        <v>8273</v>
      </c>
      <c r="T3804" t="s">
        <v>8315</v>
      </c>
    </row>
    <row r="3805" spans="1:20" ht="28.55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9">
        <f t="shared" si="296"/>
        <v>42433.971851851849</v>
      </c>
      <c r="L3805">
        <v>1454541568</v>
      </c>
      <c r="M3805" s="9">
        <f t="shared" si="297"/>
        <v>42403.971851851849</v>
      </c>
      <c r="N3805" s="13">
        <f t="shared" si="298"/>
        <v>30</v>
      </c>
      <c r="O3805" t="b">
        <v>0</v>
      </c>
      <c r="P3805">
        <v>40</v>
      </c>
      <c r="Q3805" s="8">
        <f t="shared" si="299"/>
        <v>58.95</v>
      </c>
      <c r="R3805" t="b">
        <v>0</v>
      </c>
      <c r="S3805" t="s">
        <v>8273</v>
      </c>
      <c r="T3805" t="s">
        <v>8315</v>
      </c>
    </row>
    <row r="3806" spans="1:20" ht="42.8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9">
        <f t="shared" si="296"/>
        <v>42582.291666666672</v>
      </c>
      <c r="L3806">
        <v>1465172024</v>
      </c>
      <c r="M3806" s="9">
        <f t="shared" si="297"/>
        <v>42527.00953703704</v>
      </c>
      <c r="N3806" s="13">
        <f t="shared" si="298"/>
        <v>55</v>
      </c>
      <c r="O3806" t="b">
        <v>0</v>
      </c>
      <c r="P3806">
        <v>0</v>
      </c>
      <c r="Q3806" s="8">
        <f t="shared" si="299"/>
        <v>0</v>
      </c>
      <c r="R3806" t="b">
        <v>0</v>
      </c>
      <c r="S3806" t="s">
        <v>8273</v>
      </c>
      <c r="T3806" t="s">
        <v>8315</v>
      </c>
    </row>
    <row r="3807" spans="1:20" ht="42.8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9">
        <f t="shared" si="296"/>
        <v>41909.887037037035</v>
      </c>
      <c r="L3807">
        <v>1406668640</v>
      </c>
      <c r="M3807" s="9">
        <f t="shared" si="297"/>
        <v>41849.887037037035</v>
      </c>
      <c r="N3807" s="13">
        <f t="shared" si="298"/>
        <v>60</v>
      </c>
      <c r="O3807" t="b">
        <v>0</v>
      </c>
      <c r="P3807">
        <v>2</v>
      </c>
      <c r="Q3807" s="8">
        <f t="shared" si="299"/>
        <v>1.5</v>
      </c>
      <c r="R3807" t="b">
        <v>0</v>
      </c>
      <c r="S3807" t="s">
        <v>8273</v>
      </c>
      <c r="T3807" t="s">
        <v>8315</v>
      </c>
    </row>
    <row r="3808" spans="1:20" ht="57.1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9">
        <f t="shared" si="296"/>
        <v>41819.259039351848</v>
      </c>
      <c r="L3808">
        <v>1402294381</v>
      </c>
      <c r="M3808" s="9">
        <f t="shared" si="297"/>
        <v>41799.259039351848</v>
      </c>
      <c r="N3808" s="13">
        <f t="shared" si="298"/>
        <v>20</v>
      </c>
      <c r="O3808" t="b">
        <v>0</v>
      </c>
      <c r="P3808">
        <v>1</v>
      </c>
      <c r="Q3808" s="8">
        <f t="shared" si="299"/>
        <v>5</v>
      </c>
      <c r="R3808" t="b">
        <v>0</v>
      </c>
      <c r="S3808" t="s">
        <v>8273</v>
      </c>
      <c r="T3808" t="s">
        <v>8315</v>
      </c>
    </row>
    <row r="3809" spans="1:20" ht="42.8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9">
        <f t="shared" si="296"/>
        <v>42097.909016203703</v>
      </c>
      <c r="L3809">
        <v>1427492939</v>
      </c>
      <c r="M3809" s="9">
        <f t="shared" si="297"/>
        <v>42090.909016203703</v>
      </c>
      <c r="N3809" s="13">
        <f t="shared" si="298"/>
        <v>7</v>
      </c>
      <c r="O3809" t="b">
        <v>0</v>
      </c>
      <c r="P3809">
        <v>9</v>
      </c>
      <c r="Q3809" s="8">
        <f t="shared" si="299"/>
        <v>50.56</v>
      </c>
      <c r="R3809" t="b">
        <v>0</v>
      </c>
      <c r="S3809" t="s">
        <v>8273</v>
      </c>
      <c r="T3809" t="s">
        <v>8315</v>
      </c>
    </row>
    <row r="3810" spans="1:20" ht="42.8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9">
        <f t="shared" si="296"/>
        <v>42119.412256944444</v>
      </c>
      <c r="L3810">
        <v>1424775219</v>
      </c>
      <c r="M3810" s="9">
        <f t="shared" si="297"/>
        <v>42059.453923611116</v>
      </c>
      <c r="N3810" s="13">
        <f t="shared" si="298"/>
        <v>60</v>
      </c>
      <c r="O3810" t="b">
        <v>0</v>
      </c>
      <c r="P3810">
        <v>24</v>
      </c>
      <c r="Q3810" s="8">
        <f t="shared" si="299"/>
        <v>41.67</v>
      </c>
      <c r="R3810" t="b">
        <v>1</v>
      </c>
      <c r="S3810" t="s">
        <v>8273</v>
      </c>
      <c r="T3810" t="s">
        <v>8274</v>
      </c>
    </row>
    <row r="3811" spans="1:20" ht="42.8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9">
        <f t="shared" si="296"/>
        <v>41850.958333333336</v>
      </c>
      <c r="L3811">
        <v>1402403907</v>
      </c>
      <c r="M3811" s="9">
        <f t="shared" si="297"/>
        <v>41800.526701388888</v>
      </c>
      <c r="N3811" s="13">
        <f t="shared" si="298"/>
        <v>50</v>
      </c>
      <c r="O3811" t="b">
        <v>0</v>
      </c>
      <c r="P3811">
        <v>38</v>
      </c>
      <c r="Q3811" s="8">
        <f t="shared" si="299"/>
        <v>53.29</v>
      </c>
      <c r="R3811" t="b">
        <v>1</v>
      </c>
      <c r="S3811" t="s">
        <v>8273</v>
      </c>
      <c r="T3811" t="s">
        <v>8274</v>
      </c>
    </row>
    <row r="3812" spans="1:20" ht="42.8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9">
        <f t="shared" si="296"/>
        <v>42084.807384259257</v>
      </c>
      <c r="L3812">
        <v>1424377358</v>
      </c>
      <c r="M3812" s="9">
        <f t="shared" si="297"/>
        <v>42054.849050925928</v>
      </c>
      <c r="N3812" s="13">
        <f t="shared" si="298"/>
        <v>30</v>
      </c>
      <c r="O3812" t="b">
        <v>0</v>
      </c>
      <c r="P3812">
        <v>26</v>
      </c>
      <c r="Q3812" s="8">
        <f t="shared" si="299"/>
        <v>70.23</v>
      </c>
      <c r="R3812" t="b">
        <v>1</v>
      </c>
      <c r="S3812" t="s">
        <v>8273</v>
      </c>
      <c r="T3812" t="s">
        <v>8274</v>
      </c>
    </row>
    <row r="3813" spans="1:20" ht="42.8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9">
        <f t="shared" si="296"/>
        <v>42521.458333333328</v>
      </c>
      <c r="L3813">
        <v>1461769373</v>
      </c>
      <c r="M3813" s="9">
        <f t="shared" si="297"/>
        <v>42487.62700231481</v>
      </c>
      <c r="N3813" s="13">
        <f t="shared" si="298"/>
        <v>34</v>
      </c>
      <c r="O3813" t="b">
        <v>0</v>
      </c>
      <c r="P3813">
        <v>19</v>
      </c>
      <c r="Q3813" s="8">
        <f t="shared" si="299"/>
        <v>43.42</v>
      </c>
      <c r="R3813" t="b">
        <v>1</v>
      </c>
      <c r="S3813" t="s">
        <v>8273</v>
      </c>
      <c r="T3813" t="s">
        <v>8274</v>
      </c>
    </row>
    <row r="3814" spans="1:20" ht="42.8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9">
        <f t="shared" si="296"/>
        <v>42156.165972222225</v>
      </c>
      <c r="L3814">
        <v>1429120908</v>
      </c>
      <c r="M3814" s="9">
        <f t="shared" si="297"/>
        <v>42109.751250000001</v>
      </c>
      <c r="N3814" s="13">
        <f t="shared" si="298"/>
        <v>46</v>
      </c>
      <c r="O3814" t="b">
        <v>0</v>
      </c>
      <c r="P3814">
        <v>11</v>
      </c>
      <c r="Q3814" s="8">
        <f t="shared" si="299"/>
        <v>199.18</v>
      </c>
      <c r="R3814" t="b">
        <v>1</v>
      </c>
      <c r="S3814" t="s">
        <v>8273</v>
      </c>
      <c r="T3814" t="s">
        <v>8274</v>
      </c>
    </row>
    <row r="3815" spans="1:20" ht="42.8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9">
        <f t="shared" si="296"/>
        <v>42535.904861111107</v>
      </c>
      <c r="L3815">
        <v>1462603021</v>
      </c>
      <c r="M3815" s="9">
        <f t="shared" si="297"/>
        <v>42497.275706018518</v>
      </c>
      <c r="N3815" s="13">
        <f t="shared" si="298"/>
        <v>39</v>
      </c>
      <c r="O3815" t="b">
        <v>0</v>
      </c>
      <c r="P3815">
        <v>27</v>
      </c>
      <c r="Q3815" s="8">
        <f t="shared" si="299"/>
        <v>78.52</v>
      </c>
      <c r="R3815" t="b">
        <v>1</v>
      </c>
      <c r="S3815" t="s">
        <v>8273</v>
      </c>
      <c r="T3815" t="s">
        <v>8274</v>
      </c>
    </row>
    <row r="3816" spans="1:20" ht="42.8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9">
        <f t="shared" si="296"/>
        <v>42095.165972222225</v>
      </c>
      <c r="L3816">
        <v>1424727712</v>
      </c>
      <c r="M3816" s="9">
        <f t="shared" si="297"/>
        <v>42058.904074074075</v>
      </c>
      <c r="N3816" s="13">
        <f t="shared" si="298"/>
        <v>36</v>
      </c>
      <c r="O3816" t="b">
        <v>0</v>
      </c>
      <c r="P3816">
        <v>34</v>
      </c>
      <c r="Q3816" s="8">
        <f t="shared" si="299"/>
        <v>61.82</v>
      </c>
      <c r="R3816" t="b">
        <v>1</v>
      </c>
      <c r="S3816" t="s">
        <v>8273</v>
      </c>
      <c r="T3816" t="s">
        <v>8274</v>
      </c>
    </row>
    <row r="3817" spans="1:20" ht="28.55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9">
        <f t="shared" si="296"/>
        <v>42236.958333333328</v>
      </c>
      <c r="L3817">
        <v>1437545657</v>
      </c>
      <c r="M3817" s="9">
        <f t="shared" si="297"/>
        <v>42207.259918981479</v>
      </c>
      <c r="N3817" s="13">
        <f t="shared" si="298"/>
        <v>30</v>
      </c>
      <c r="O3817" t="b">
        <v>0</v>
      </c>
      <c r="P3817">
        <v>20</v>
      </c>
      <c r="Q3817" s="8">
        <f t="shared" si="299"/>
        <v>50</v>
      </c>
      <c r="R3817" t="b">
        <v>1</v>
      </c>
      <c r="S3817" t="s">
        <v>8273</v>
      </c>
      <c r="T3817" t="s">
        <v>8274</v>
      </c>
    </row>
    <row r="3818" spans="1:20" ht="57.1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9">
        <f t="shared" si="296"/>
        <v>41837.690081018518</v>
      </c>
      <c r="L3818">
        <v>1403022823</v>
      </c>
      <c r="M3818" s="9">
        <f t="shared" si="297"/>
        <v>41807.690081018518</v>
      </c>
      <c r="N3818" s="13">
        <f t="shared" si="298"/>
        <v>30</v>
      </c>
      <c r="O3818" t="b">
        <v>0</v>
      </c>
      <c r="P3818">
        <v>37</v>
      </c>
      <c r="Q3818" s="8">
        <f t="shared" si="299"/>
        <v>48.34</v>
      </c>
      <c r="R3818" t="b">
        <v>1</v>
      </c>
      <c r="S3818" t="s">
        <v>8273</v>
      </c>
      <c r="T3818" t="s">
        <v>8274</v>
      </c>
    </row>
    <row r="3819" spans="1:20" ht="42.8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9">
        <f t="shared" si="296"/>
        <v>42301.165972222225</v>
      </c>
      <c r="L3819">
        <v>1444236216</v>
      </c>
      <c r="M3819" s="9">
        <f t="shared" si="297"/>
        <v>42284.69694444444</v>
      </c>
      <c r="N3819" s="13">
        <f t="shared" si="298"/>
        <v>16</v>
      </c>
      <c r="O3819" t="b">
        <v>0</v>
      </c>
      <c r="P3819">
        <v>20</v>
      </c>
      <c r="Q3819" s="8">
        <f t="shared" si="299"/>
        <v>107.25</v>
      </c>
      <c r="R3819" t="b">
        <v>1</v>
      </c>
      <c r="S3819" t="s">
        <v>8273</v>
      </c>
      <c r="T3819" t="s">
        <v>8274</v>
      </c>
    </row>
    <row r="3820" spans="1:20" ht="42.8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9">
        <f t="shared" si="296"/>
        <v>42075.800717592589</v>
      </c>
      <c r="L3820">
        <v>1423599182</v>
      </c>
      <c r="M3820" s="9">
        <f t="shared" si="297"/>
        <v>42045.84238425926</v>
      </c>
      <c r="N3820" s="13">
        <f t="shared" si="298"/>
        <v>30</v>
      </c>
      <c r="O3820" t="b">
        <v>0</v>
      </c>
      <c r="P3820">
        <v>10</v>
      </c>
      <c r="Q3820" s="8">
        <f t="shared" si="299"/>
        <v>57</v>
      </c>
      <c r="R3820" t="b">
        <v>1</v>
      </c>
      <c r="S3820" t="s">
        <v>8273</v>
      </c>
      <c r="T3820" t="s">
        <v>8274</v>
      </c>
    </row>
    <row r="3821" spans="1:20" ht="42.8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9">
        <f t="shared" si="296"/>
        <v>42202.876388888893</v>
      </c>
      <c r="L3821">
        <v>1435554104</v>
      </c>
      <c r="M3821" s="9">
        <f t="shared" si="297"/>
        <v>42184.209537037037</v>
      </c>
      <c r="N3821" s="13">
        <f t="shared" si="298"/>
        <v>19</v>
      </c>
      <c r="O3821" t="b">
        <v>0</v>
      </c>
      <c r="P3821">
        <v>26</v>
      </c>
      <c r="Q3821" s="8">
        <f t="shared" si="299"/>
        <v>40.92</v>
      </c>
      <c r="R3821" t="b">
        <v>1</v>
      </c>
      <c r="S3821" t="s">
        <v>8273</v>
      </c>
      <c r="T3821" t="s">
        <v>8274</v>
      </c>
    </row>
    <row r="3822" spans="1:20" ht="42.8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9">
        <f t="shared" si="296"/>
        <v>42190.651817129634</v>
      </c>
      <c r="L3822">
        <v>1433518717</v>
      </c>
      <c r="M3822" s="9">
        <f t="shared" si="297"/>
        <v>42160.651817129634</v>
      </c>
      <c r="N3822" s="13">
        <f t="shared" si="298"/>
        <v>30</v>
      </c>
      <c r="O3822" t="b">
        <v>0</v>
      </c>
      <c r="P3822">
        <v>20</v>
      </c>
      <c r="Q3822" s="8">
        <f t="shared" si="299"/>
        <v>21.5</v>
      </c>
      <c r="R3822" t="b">
        <v>1</v>
      </c>
      <c r="S3822" t="s">
        <v>8273</v>
      </c>
      <c r="T3822" t="s">
        <v>8274</v>
      </c>
    </row>
    <row r="3823" spans="1:20" ht="42.8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9">
        <f t="shared" si="296"/>
        <v>42373.180636574078</v>
      </c>
      <c r="L3823">
        <v>1449116407</v>
      </c>
      <c r="M3823" s="9">
        <f t="shared" si="297"/>
        <v>42341.180636574078</v>
      </c>
      <c r="N3823" s="13">
        <f t="shared" si="298"/>
        <v>32</v>
      </c>
      <c r="O3823" t="b">
        <v>0</v>
      </c>
      <c r="P3823">
        <v>46</v>
      </c>
      <c r="Q3823" s="8">
        <f t="shared" si="299"/>
        <v>79.540000000000006</v>
      </c>
      <c r="R3823" t="b">
        <v>1</v>
      </c>
      <c r="S3823" t="s">
        <v>8273</v>
      </c>
      <c r="T3823" t="s">
        <v>8274</v>
      </c>
    </row>
    <row r="3824" spans="1:20" ht="57.1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9">
        <f t="shared" si="296"/>
        <v>42388.957638888889</v>
      </c>
      <c r="L3824">
        <v>1448136417</v>
      </c>
      <c r="M3824" s="9">
        <f t="shared" si="297"/>
        <v>42329.838159722218</v>
      </c>
      <c r="N3824" s="13">
        <f t="shared" si="298"/>
        <v>59</v>
      </c>
      <c r="O3824" t="b">
        <v>0</v>
      </c>
      <c r="P3824">
        <v>76</v>
      </c>
      <c r="Q3824" s="8">
        <f t="shared" si="299"/>
        <v>72.38</v>
      </c>
      <c r="R3824" t="b">
        <v>1</v>
      </c>
      <c r="S3824" t="s">
        <v>8273</v>
      </c>
      <c r="T3824" t="s">
        <v>8274</v>
      </c>
    </row>
    <row r="3825" spans="1:20" ht="42.8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9">
        <f t="shared" si="296"/>
        <v>42205.165972222225</v>
      </c>
      <c r="L3825">
        <v>1434405044</v>
      </c>
      <c r="M3825" s="9">
        <f t="shared" si="297"/>
        <v>42170.910231481481</v>
      </c>
      <c r="N3825" s="13">
        <f t="shared" si="298"/>
        <v>34</v>
      </c>
      <c r="O3825" t="b">
        <v>0</v>
      </c>
      <c r="P3825">
        <v>41</v>
      </c>
      <c r="Q3825" s="8">
        <f t="shared" si="299"/>
        <v>64.63</v>
      </c>
      <c r="R3825" t="b">
        <v>1</v>
      </c>
      <c r="S3825" t="s">
        <v>8273</v>
      </c>
      <c r="T3825" t="s">
        <v>8274</v>
      </c>
    </row>
    <row r="3826" spans="1:20" ht="42.8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9">
        <f t="shared" si="296"/>
        <v>42583.570138888885</v>
      </c>
      <c r="L3826">
        <v>1469026903</v>
      </c>
      <c r="M3826" s="9">
        <f t="shared" si="297"/>
        <v>42571.626192129625</v>
      </c>
      <c r="N3826" s="13">
        <f t="shared" si="298"/>
        <v>12</v>
      </c>
      <c r="O3826" t="b">
        <v>0</v>
      </c>
      <c r="P3826">
        <v>7</v>
      </c>
      <c r="Q3826" s="8">
        <f t="shared" si="299"/>
        <v>38.57</v>
      </c>
      <c r="R3826" t="b">
        <v>1</v>
      </c>
      <c r="S3826" t="s">
        <v>8273</v>
      </c>
      <c r="T3826" t="s">
        <v>8274</v>
      </c>
    </row>
    <row r="3827" spans="1:20" ht="42.8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9">
        <f t="shared" si="296"/>
        <v>42172.069606481484</v>
      </c>
      <c r="L3827">
        <v>1432690814</v>
      </c>
      <c r="M3827" s="9">
        <f t="shared" si="297"/>
        <v>42151.069606481484</v>
      </c>
      <c r="N3827" s="13">
        <f t="shared" si="298"/>
        <v>21</v>
      </c>
      <c r="O3827" t="b">
        <v>0</v>
      </c>
      <c r="P3827">
        <v>49</v>
      </c>
      <c r="Q3827" s="8">
        <f t="shared" si="299"/>
        <v>107.57</v>
      </c>
      <c r="R3827" t="b">
        <v>1</v>
      </c>
      <c r="S3827" t="s">
        <v>8273</v>
      </c>
      <c r="T3827" t="s">
        <v>8274</v>
      </c>
    </row>
    <row r="3828" spans="1:20" ht="28.5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9">
        <f t="shared" si="296"/>
        <v>42131.423541666663</v>
      </c>
      <c r="L3828">
        <v>1428401394</v>
      </c>
      <c r="M3828" s="9">
        <f t="shared" si="297"/>
        <v>42101.423541666663</v>
      </c>
      <c r="N3828" s="13">
        <f t="shared" si="298"/>
        <v>30</v>
      </c>
      <c r="O3828" t="b">
        <v>0</v>
      </c>
      <c r="P3828">
        <v>26</v>
      </c>
      <c r="Q3828" s="8">
        <f t="shared" si="299"/>
        <v>27.5</v>
      </c>
      <c r="R3828" t="b">
        <v>1</v>
      </c>
      <c r="S3828" t="s">
        <v>8273</v>
      </c>
      <c r="T3828" t="s">
        <v>8274</v>
      </c>
    </row>
    <row r="3829" spans="1:20" ht="57.1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9">
        <f t="shared" si="296"/>
        <v>42090</v>
      </c>
      <c r="L3829">
        <v>1422656201</v>
      </c>
      <c r="M3829" s="9">
        <f t="shared" si="297"/>
        <v>42034.928252314814</v>
      </c>
      <c r="N3829" s="13">
        <f t="shared" si="298"/>
        <v>55</v>
      </c>
      <c r="O3829" t="b">
        <v>0</v>
      </c>
      <c r="P3829">
        <v>65</v>
      </c>
      <c r="Q3829" s="8">
        <f t="shared" si="299"/>
        <v>70.459999999999994</v>
      </c>
      <c r="R3829" t="b">
        <v>1</v>
      </c>
      <c r="S3829" t="s">
        <v>8273</v>
      </c>
      <c r="T3829" t="s">
        <v>8274</v>
      </c>
    </row>
    <row r="3830" spans="1:20" ht="42.8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9">
        <f t="shared" si="296"/>
        <v>42004.569293981483</v>
      </c>
      <c r="L3830">
        <v>1414845587</v>
      </c>
      <c r="M3830" s="9">
        <f t="shared" si="297"/>
        <v>41944.527627314819</v>
      </c>
      <c r="N3830" s="13">
        <f t="shared" si="298"/>
        <v>60</v>
      </c>
      <c r="O3830" t="b">
        <v>0</v>
      </c>
      <c r="P3830">
        <v>28</v>
      </c>
      <c r="Q3830" s="8">
        <f t="shared" si="299"/>
        <v>178.57</v>
      </c>
      <c r="R3830" t="b">
        <v>1</v>
      </c>
      <c r="S3830" t="s">
        <v>8273</v>
      </c>
      <c r="T3830" t="s">
        <v>8274</v>
      </c>
    </row>
    <row r="3831" spans="1:20" ht="42.8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9">
        <f t="shared" si="296"/>
        <v>42613.865405092598</v>
      </c>
      <c r="L3831">
        <v>1470948371</v>
      </c>
      <c r="M3831" s="9">
        <f t="shared" si="297"/>
        <v>42593.865405092598</v>
      </c>
      <c r="N3831" s="13">
        <f t="shared" si="298"/>
        <v>20</v>
      </c>
      <c r="O3831" t="b">
        <v>0</v>
      </c>
      <c r="P3831">
        <v>8</v>
      </c>
      <c r="Q3831" s="8">
        <f t="shared" si="299"/>
        <v>62.63</v>
      </c>
      <c r="R3831" t="b">
        <v>1</v>
      </c>
      <c r="S3831" t="s">
        <v>8273</v>
      </c>
      <c r="T3831" t="s">
        <v>8274</v>
      </c>
    </row>
    <row r="3832" spans="1:20" ht="42.8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9">
        <f t="shared" si="296"/>
        <v>42517.740868055553</v>
      </c>
      <c r="L3832">
        <v>1463161611</v>
      </c>
      <c r="M3832" s="9">
        <f t="shared" si="297"/>
        <v>42503.740868055553</v>
      </c>
      <c r="N3832" s="13">
        <f t="shared" si="298"/>
        <v>14</v>
      </c>
      <c r="O3832" t="b">
        <v>0</v>
      </c>
      <c r="P3832">
        <v>3</v>
      </c>
      <c r="Q3832" s="8">
        <f t="shared" si="299"/>
        <v>75</v>
      </c>
      <c r="R3832" t="b">
        <v>1</v>
      </c>
      <c r="S3832" t="s">
        <v>8273</v>
      </c>
      <c r="T3832" t="s">
        <v>8274</v>
      </c>
    </row>
    <row r="3833" spans="1:20" ht="57.1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9">
        <f t="shared" si="296"/>
        <v>41948.890567129631</v>
      </c>
      <c r="L3833">
        <v>1413404545</v>
      </c>
      <c r="M3833" s="9">
        <f t="shared" si="297"/>
        <v>41927.848900462966</v>
      </c>
      <c r="N3833" s="13">
        <f t="shared" si="298"/>
        <v>21</v>
      </c>
      <c r="O3833" t="b">
        <v>0</v>
      </c>
      <c r="P3833">
        <v>9</v>
      </c>
      <c r="Q3833" s="8">
        <f t="shared" si="299"/>
        <v>58.9</v>
      </c>
      <c r="R3833" t="b">
        <v>1</v>
      </c>
      <c r="S3833" t="s">
        <v>8273</v>
      </c>
      <c r="T3833" t="s">
        <v>8274</v>
      </c>
    </row>
    <row r="3834" spans="1:20" ht="42.8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9">
        <f t="shared" si="296"/>
        <v>42420.114988425921</v>
      </c>
      <c r="L3834">
        <v>1452048335</v>
      </c>
      <c r="M3834" s="9">
        <f t="shared" si="297"/>
        <v>42375.114988425921</v>
      </c>
      <c r="N3834" s="13">
        <f t="shared" si="298"/>
        <v>45</v>
      </c>
      <c r="O3834" t="b">
        <v>0</v>
      </c>
      <c r="P3834">
        <v>9</v>
      </c>
      <c r="Q3834" s="8">
        <f t="shared" si="299"/>
        <v>139.56</v>
      </c>
      <c r="R3834" t="b">
        <v>1</v>
      </c>
      <c r="S3834" t="s">
        <v>8273</v>
      </c>
      <c r="T3834" t="s">
        <v>8274</v>
      </c>
    </row>
    <row r="3835" spans="1:20" ht="57.1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9">
        <f t="shared" si="296"/>
        <v>41974.797916666663</v>
      </c>
      <c r="L3835">
        <v>1416516972</v>
      </c>
      <c r="M3835" s="9">
        <f t="shared" si="297"/>
        <v>41963.872361111105</v>
      </c>
      <c r="N3835" s="13">
        <f t="shared" si="298"/>
        <v>11</v>
      </c>
      <c r="O3835" t="b">
        <v>0</v>
      </c>
      <c r="P3835">
        <v>20</v>
      </c>
      <c r="Q3835" s="8">
        <f t="shared" si="299"/>
        <v>70</v>
      </c>
      <c r="R3835" t="b">
        <v>1</v>
      </c>
      <c r="S3835" t="s">
        <v>8273</v>
      </c>
      <c r="T3835" t="s">
        <v>8274</v>
      </c>
    </row>
    <row r="3836" spans="1:20" ht="42.8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9">
        <f t="shared" si="296"/>
        <v>42173.445219907408</v>
      </c>
      <c r="L3836">
        <v>1432032067</v>
      </c>
      <c r="M3836" s="9">
        <f t="shared" si="297"/>
        <v>42143.445219907408</v>
      </c>
      <c r="N3836" s="13">
        <f t="shared" si="298"/>
        <v>30</v>
      </c>
      <c r="O3836" t="b">
        <v>0</v>
      </c>
      <c r="P3836">
        <v>57</v>
      </c>
      <c r="Q3836" s="8">
        <f t="shared" si="299"/>
        <v>57.39</v>
      </c>
      <c r="R3836" t="b">
        <v>1</v>
      </c>
      <c r="S3836" t="s">
        <v>8273</v>
      </c>
      <c r="T3836" t="s">
        <v>8274</v>
      </c>
    </row>
    <row r="3837" spans="1:20" ht="42.8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9">
        <f t="shared" si="296"/>
        <v>42481.94222222222</v>
      </c>
      <c r="L3837">
        <v>1459463808</v>
      </c>
      <c r="M3837" s="9">
        <f t="shared" si="297"/>
        <v>42460.94222222222</v>
      </c>
      <c r="N3837" s="13">
        <f t="shared" si="298"/>
        <v>21</v>
      </c>
      <c r="O3837" t="b">
        <v>0</v>
      </c>
      <c r="P3837">
        <v>8</v>
      </c>
      <c r="Q3837" s="8">
        <f t="shared" si="299"/>
        <v>40</v>
      </c>
      <c r="R3837" t="b">
        <v>1</v>
      </c>
      <c r="S3837" t="s">
        <v>8273</v>
      </c>
      <c r="T3837" t="s">
        <v>8274</v>
      </c>
    </row>
    <row r="3838" spans="1:20" ht="42.8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9">
        <f t="shared" si="296"/>
        <v>42585.172916666663</v>
      </c>
      <c r="L3838">
        <v>1467497652</v>
      </c>
      <c r="M3838" s="9">
        <f t="shared" si="297"/>
        <v>42553.926527777774</v>
      </c>
      <c r="N3838" s="13">
        <f t="shared" si="298"/>
        <v>31</v>
      </c>
      <c r="O3838" t="b">
        <v>0</v>
      </c>
      <c r="P3838">
        <v>14</v>
      </c>
      <c r="Q3838" s="8">
        <f t="shared" si="299"/>
        <v>64.290000000000006</v>
      </c>
      <c r="R3838" t="b">
        <v>1</v>
      </c>
      <c r="S3838" t="s">
        <v>8273</v>
      </c>
      <c r="T3838" t="s">
        <v>8274</v>
      </c>
    </row>
    <row r="3839" spans="1:20" ht="28.55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9">
        <f t="shared" si="296"/>
        <v>42188.765717592592</v>
      </c>
      <c r="L3839">
        <v>1432837358</v>
      </c>
      <c r="M3839" s="9">
        <f t="shared" si="297"/>
        <v>42152.765717592592</v>
      </c>
      <c r="N3839" s="13">
        <f t="shared" si="298"/>
        <v>36</v>
      </c>
      <c r="O3839" t="b">
        <v>0</v>
      </c>
      <c r="P3839">
        <v>17</v>
      </c>
      <c r="Q3839" s="8">
        <f t="shared" si="299"/>
        <v>120.12</v>
      </c>
      <c r="R3839" t="b">
        <v>1</v>
      </c>
      <c r="S3839" t="s">
        <v>8273</v>
      </c>
      <c r="T3839" t="s">
        <v>8274</v>
      </c>
    </row>
    <row r="3840" spans="1:20" ht="57.1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9">
        <f t="shared" si="296"/>
        <v>42146.710752314815</v>
      </c>
      <c r="L3840">
        <v>1429722209</v>
      </c>
      <c r="M3840" s="9">
        <f t="shared" si="297"/>
        <v>42116.710752314815</v>
      </c>
      <c r="N3840" s="13">
        <f t="shared" si="298"/>
        <v>30</v>
      </c>
      <c r="O3840" t="b">
        <v>0</v>
      </c>
      <c r="P3840">
        <v>100</v>
      </c>
      <c r="Q3840" s="8">
        <f t="shared" si="299"/>
        <v>1008.24</v>
      </c>
      <c r="R3840" t="b">
        <v>1</v>
      </c>
      <c r="S3840" t="s">
        <v>8273</v>
      </c>
      <c r="T3840" t="s">
        <v>8274</v>
      </c>
    </row>
    <row r="3841" spans="1:20" ht="42.8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9">
        <f t="shared" si="296"/>
        <v>42215.142638888887</v>
      </c>
      <c r="L3841">
        <v>1433042724</v>
      </c>
      <c r="M3841" s="9">
        <f t="shared" si="297"/>
        <v>42155.142638888887</v>
      </c>
      <c r="N3841" s="13">
        <f t="shared" si="298"/>
        <v>60</v>
      </c>
      <c r="O3841" t="b">
        <v>0</v>
      </c>
      <c r="P3841">
        <v>32</v>
      </c>
      <c r="Q3841" s="8">
        <f t="shared" si="299"/>
        <v>63.28</v>
      </c>
      <c r="R3841" t="b">
        <v>1</v>
      </c>
      <c r="S3841" t="s">
        <v>8273</v>
      </c>
      <c r="T3841" t="s">
        <v>8274</v>
      </c>
    </row>
    <row r="3842" spans="1:20" ht="42.8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>
        <f t="shared" ref="F3842:F3905" si="30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9">
        <f t="shared" si="296"/>
        <v>42457.660057870366</v>
      </c>
      <c r="L3842">
        <v>1457023829</v>
      </c>
      <c r="M3842" s="9">
        <f t="shared" si="297"/>
        <v>42432.701724537037</v>
      </c>
      <c r="N3842" s="13">
        <f t="shared" si="298"/>
        <v>25</v>
      </c>
      <c r="O3842" t="b">
        <v>0</v>
      </c>
      <c r="P3842">
        <v>3</v>
      </c>
      <c r="Q3842" s="8">
        <f t="shared" si="299"/>
        <v>21.67</v>
      </c>
      <c r="R3842" t="b">
        <v>1</v>
      </c>
      <c r="S3842" t="s">
        <v>8273</v>
      </c>
      <c r="T3842" t="s">
        <v>8274</v>
      </c>
    </row>
    <row r="3843" spans="1:20" ht="42.8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>
        <f t="shared" si="300"/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9">
        <f t="shared" ref="K3843:K3906" si="301">(((J3843/60)/60)/24)+DATE(1970,1,1)</f>
        <v>41840.785729166666</v>
      </c>
      <c r="L3843">
        <v>1400698287</v>
      </c>
      <c r="M3843" s="9">
        <f t="shared" ref="M3843:M3906" si="302">(((L3843/60)/60)/24)+DATE(1970,1,1)</f>
        <v>41780.785729166666</v>
      </c>
      <c r="N3843" s="13">
        <f t="shared" ref="N3843:N3906" si="303">ROUND(K3843-M3843,0)</f>
        <v>60</v>
      </c>
      <c r="O3843" t="b">
        <v>1</v>
      </c>
      <c r="P3843">
        <v>34</v>
      </c>
      <c r="Q3843" s="8">
        <f t="shared" ref="Q3843:Q3906" si="304">IFERROR(ROUND(E3843/P3843,2),0)</f>
        <v>25.65</v>
      </c>
      <c r="R3843" t="b">
        <v>0</v>
      </c>
      <c r="S3843" t="s">
        <v>8273</v>
      </c>
      <c r="T3843" t="s">
        <v>8274</v>
      </c>
    </row>
    <row r="3844" spans="1:20" ht="42.8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9">
        <f t="shared" si="301"/>
        <v>41770.493657407409</v>
      </c>
      <c r="L3844">
        <v>1397217052</v>
      </c>
      <c r="M3844" s="9">
        <f t="shared" si="302"/>
        <v>41740.493657407409</v>
      </c>
      <c r="N3844" s="13">
        <f t="shared" si="303"/>
        <v>30</v>
      </c>
      <c r="O3844" t="b">
        <v>1</v>
      </c>
      <c r="P3844">
        <v>23</v>
      </c>
      <c r="Q3844" s="8">
        <f t="shared" si="304"/>
        <v>47.7</v>
      </c>
      <c r="R3844" t="b">
        <v>0</v>
      </c>
      <c r="S3844" t="s">
        <v>8273</v>
      </c>
      <c r="T3844" t="s">
        <v>8274</v>
      </c>
    </row>
    <row r="3845" spans="1:20" ht="42.8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9">
        <f t="shared" si="301"/>
        <v>41791.072500000002</v>
      </c>
      <c r="L3845">
        <v>1399427064</v>
      </c>
      <c r="M3845" s="9">
        <f t="shared" si="302"/>
        <v>41766.072500000002</v>
      </c>
      <c r="N3845" s="13">
        <f t="shared" si="303"/>
        <v>25</v>
      </c>
      <c r="O3845" t="b">
        <v>1</v>
      </c>
      <c r="P3845">
        <v>19</v>
      </c>
      <c r="Q3845" s="8">
        <f t="shared" si="304"/>
        <v>56.05</v>
      </c>
      <c r="R3845" t="b">
        <v>0</v>
      </c>
      <c r="S3845" t="s">
        <v>8273</v>
      </c>
      <c r="T3845" t="s">
        <v>8274</v>
      </c>
    </row>
    <row r="3846" spans="1:20" ht="42.8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9">
        <f t="shared" si="301"/>
        <v>41793.290972222225</v>
      </c>
      <c r="L3846">
        <v>1399474134</v>
      </c>
      <c r="M3846" s="9">
        <f t="shared" si="302"/>
        <v>41766.617291666669</v>
      </c>
      <c r="N3846" s="13">
        <f t="shared" si="303"/>
        <v>27</v>
      </c>
      <c r="O3846" t="b">
        <v>1</v>
      </c>
      <c r="P3846">
        <v>50</v>
      </c>
      <c r="Q3846" s="8">
        <f t="shared" si="304"/>
        <v>81.319999999999993</v>
      </c>
      <c r="R3846" t="b">
        <v>0</v>
      </c>
      <c r="S3846" t="s">
        <v>8273</v>
      </c>
      <c r="T3846" t="s">
        <v>8274</v>
      </c>
    </row>
    <row r="3847" spans="1:20" ht="57.1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9">
        <f t="shared" si="301"/>
        <v>42278.627013888887</v>
      </c>
      <c r="L3847">
        <v>1441119774</v>
      </c>
      <c r="M3847" s="9">
        <f t="shared" si="302"/>
        <v>42248.627013888887</v>
      </c>
      <c r="N3847" s="13">
        <f t="shared" si="303"/>
        <v>30</v>
      </c>
      <c r="O3847" t="b">
        <v>1</v>
      </c>
      <c r="P3847">
        <v>12</v>
      </c>
      <c r="Q3847" s="8">
        <f t="shared" si="304"/>
        <v>70.17</v>
      </c>
      <c r="R3847" t="b">
        <v>0</v>
      </c>
      <c r="S3847" t="s">
        <v>8273</v>
      </c>
      <c r="T3847" t="s">
        <v>8274</v>
      </c>
    </row>
    <row r="3848" spans="1:20" ht="42.8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9">
        <f t="shared" si="301"/>
        <v>41916.290972222225</v>
      </c>
      <c r="L3848">
        <v>1409721542</v>
      </c>
      <c r="M3848" s="9">
        <f t="shared" si="302"/>
        <v>41885.221550925926</v>
      </c>
      <c r="N3848" s="13">
        <f t="shared" si="303"/>
        <v>31</v>
      </c>
      <c r="O3848" t="b">
        <v>1</v>
      </c>
      <c r="P3848">
        <v>8</v>
      </c>
      <c r="Q3848" s="8">
        <f t="shared" si="304"/>
        <v>23.63</v>
      </c>
      <c r="R3848" t="b">
        <v>0</v>
      </c>
      <c r="S3848" t="s">
        <v>8273</v>
      </c>
      <c r="T3848" t="s">
        <v>8274</v>
      </c>
    </row>
    <row r="3849" spans="1:20" ht="42.8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9">
        <f t="shared" si="301"/>
        <v>42204.224432870367</v>
      </c>
      <c r="L3849">
        <v>1433395391</v>
      </c>
      <c r="M3849" s="9">
        <f t="shared" si="302"/>
        <v>42159.224432870367</v>
      </c>
      <c r="N3849" s="13">
        <f t="shared" si="303"/>
        <v>45</v>
      </c>
      <c r="O3849" t="b">
        <v>1</v>
      </c>
      <c r="P3849">
        <v>9</v>
      </c>
      <c r="Q3849" s="8">
        <f t="shared" si="304"/>
        <v>188.56</v>
      </c>
      <c r="R3849" t="b">
        <v>0</v>
      </c>
      <c r="S3849" t="s">
        <v>8273</v>
      </c>
      <c r="T3849" t="s">
        <v>8274</v>
      </c>
    </row>
    <row r="3850" spans="1:20" ht="42.8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9">
        <f t="shared" si="301"/>
        <v>42295.817002314812</v>
      </c>
      <c r="L3850">
        <v>1442604989</v>
      </c>
      <c r="M3850" s="9">
        <f t="shared" si="302"/>
        <v>42265.817002314812</v>
      </c>
      <c r="N3850" s="13">
        <f t="shared" si="303"/>
        <v>30</v>
      </c>
      <c r="O3850" t="b">
        <v>1</v>
      </c>
      <c r="P3850">
        <v>43</v>
      </c>
      <c r="Q3850" s="8">
        <f t="shared" si="304"/>
        <v>49.51</v>
      </c>
      <c r="R3850" t="b">
        <v>0</v>
      </c>
      <c r="S3850" t="s">
        <v>8273</v>
      </c>
      <c r="T3850" t="s">
        <v>8274</v>
      </c>
    </row>
    <row r="3851" spans="1:20" ht="57.1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9">
        <f t="shared" si="301"/>
        <v>42166.767175925925</v>
      </c>
      <c r="L3851">
        <v>1431455084</v>
      </c>
      <c r="M3851" s="9">
        <f t="shared" si="302"/>
        <v>42136.767175925925</v>
      </c>
      <c r="N3851" s="13">
        <f t="shared" si="303"/>
        <v>30</v>
      </c>
      <c r="O3851" t="b">
        <v>1</v>
      </c>
      <c r="P3851">
        <v>28</v>
      </c>
      <c r="Q3851" s="8">
        <f t="shared" si="304"/>
        <v>75.459999999999994</v>
      </c>
      <c r="R3851" t="b">
        <v>0</v>
      </c>
      <c r="S3851" t="s">
        <v>8273</v>
      </c>
      <c r="T3851" t="s">
        <v>8274</v>
      </c>
    </row>
    <row r="3852" spans="1:20" ht="28.55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9">
        <f t="shared" si="301"/>
        <v>42005.124340277776</v>
      </c>
      <c r="L3852">
        <v>1417489143</v>
      </c>
      <c r="M3852" s="9">
        <f t="shared" si="302"/>
        <v>41975.124340277776</v>
      </c>
      <c r="N3852" s="13">
        <f t="shared" si="303"/>
        <v>30</v>
      </c>
      <c r="O3852" t="b">
        <v>1</v>
      </c>
      <c r="P3852">
        <v>4</v>
      </c>
      <c r="Q3852" s="8">
        <f t="shared" si="304"/>
        <v>9.5</v>
      </c>
      <c r="R3852" t="b">
        <v>0</v>
      </c>
      <c r="S3852" t="s">
        <v>8273</v>
      </c>
      <c r="T3852" t="s">
        <v>8274</v>
      </c>
    </row>
    <row r="3853" spans="1:20" ht="42.8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9">
        <f t="shared" si="301"/>
        <v>42202.439571759256</v>
      </c>
      <c r="L3853">
        <v>1434537179</v>
      </c>
      <c r="M3853" s="9">
        <f t="shared" si="302"/>
        <v>42172.439571759256</v>
      </c>
      <c r="N3853" s="13">
        <f t="shared" si="303"/>
        <v>30</v>
      </c>
      <c r="O3853" t="b">
        <v>1</v>
      </c>
      <c r="P3853">
        <v>24</v>
      </c>
      <c r="Q3853" s="8">
        <f t="shared" si="304"/>
        <v>35.5</v>
      </c>
      <c r="R3853" t="b">
        <v>0</v>
      </c>
      <c r="S3853" t="s">
        <v>8273</v>
      </c>
      <c r="T3853" t="s">
        <v>8274</v>
      </c>
    </row>
    <row r="3854" spans="1:20" ht="42.8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9">
        <f t="shared" si="301"/>
        <v>42090.149027777778</v>
      </c>
      <c r="L3854">
        <v>1425270876</v>
      </c>
      <c r="M3854" s="9">
        <f t="shared" si="302"/>
        <v>42065.190694444449</v>
      </c>
      <c r="N3854" s="13">
        <f t="shared" si="303"/>
        <v>25</v>
      </c>
      <c r="O3854" t="b">
        <v>0</v>
      </c>
      <c r="P3854">
        <v>2</v>
      </c>
      <c r="Q3854" s="8">
        <f t="shared" si="304"/>
        <v>10</v>
      </c>
      <c r="R3854" t="b">
        <v>0</v>
      </c>
      <c r="S3854" t="s">
        <v>8273</v>
      </c>
      <c r="T3854" t="s">
        <v>8274</v>
      </c>
    </row>
    <row r="3855" spans="1:20" ht="28.5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9">
        <f t="shared" si="301"/>
        <v>41883.84002314815</v>
      </c>
      <c r="L3855">
        <v>1406578178</v>
      </c>
      <c r="M3855" s="9">
        <f t="shared" si="302"/>
        <v>41848.84002314815</v>
      </c>
      <c r="N3855" s="13">
        <f t="shared" si="303"/>
        <v>35</v>
      </c>
      <c r="O3855" t="b">
        <v>0</v>
      </c>
      <c r="P3855">
        <v>2</v>
      </c>
      <c r="Q3855" s="8">
        <f t="shared" si="304"/>
        <v>13</v>
      </c>
      <c r="R3855" t="b">
        <v>0</v>
      </c>
      <c r="S3855" t="s">
        <v>8273</v>
      </c>
      <c r="T3855" t="s">
        <v>8274</v>
      </c>
    </row>
    <row r="3856" spans="1:20" ht="28.55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9">
        <f t="shared" si="301"/>
        <v>42133.884930555556</v>
      </c>
      <c r="L3856">
        <v>1428614058</v>
      </c>
      <c r="M3856" s="9">
        <f t="shared" si="302"/>
        <v>42103.884930555556</v>
      </c>
      <c r="N3856" s="13">
        <f t="shared" si="303"/>
        <v>30</v>
      </c>
      <c r="O3856" t="b">
        <v>0</v>
      </c>
      <c r="P3856">
        <v>20</v>
      </c>
      <c r="Q3856" s="8">
        <f t="shared" si="304"/>
        <v>89.4</v>
      </c>
      <c r="R3856" t="b">
        <v>0</v>
      </c>
      <c r="S3856" t="s">
        <v>8273</v>
      </c>
      <c r="T3856" t="s">
        <v>8274</v>
      </c>
    </row>
    <row r="3857" spans="1:20" ht="57.1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9">
        <f t="shared" si="301"/>
        <v>42089.929062499999</v>
      </c>
      <c r="L3857">
        <v>1424819871</v>
      </c>
      <c r="M3857" s="9">
        <f t="shared" si="302"/>
        <v>42059.970729166671</v>
      </c>
      <c r="N3857" s="13">
        <f t="shared" si="303"/>
        <v>30</v>
      </c>
      <c r="O3857" t="b">
        <v>0</v>
      </c>
      <c r="P3857">
        <v>1</v>
      </c>
      <c r="Q3857" s="8">
        <f t="shared" si="304"/>
        <v>25</v>
      </c>
      <c r="R3857" t="b">
        <v>0</v>
      </c>
      <c r="S3857" t="s">
        <v>8273</v>
      </c>
      <c r="T3857" t="s">
        <v>8274</v>
      </c>
    </row>
    <row r="3858" spans="1:20" ht="57.1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9">
        <f t="shared" si="301"/>
        <v>42071.701423611114</v>
      </c>
      <c r="L3858">
        <v>1423245003</v>
      </c>
      <c r="M3858" s="9">
        <f t="shared" si="302"/>
        <v>42041.743090277778</v>
      </c>
      <c r="N3858" s="13">
        <f t="shared" si="303"/>
        <v>30</v>
      </c>
      <c r="O3858" t="b">
        <v>0</v>
      </c>
      <c r="P3858">
        <v>1</v>
      </c>
      <c r="Q3858" s="8">
        <f t="shared" si="304"/>
        <v>1</v>
      </c>
      <c r="R3858" t="b">
        <v>0</v>
      </c>
      <c r="S3858" t="s">
        <v>8273</v>
      </c>
      <c r="T3858" t="s">
        <v>8274</v>
      </c>
    </row>
    <row r="3859" spans="1:20" ht="42.8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9">
        <f t="shared" si="301"/>
        <v>41852.716666666667</v>
      </c>
      <c r="L3859">
        <v>1404927690</v>
      </c>
      <c r="M3859" s="9">
        <f t="shared" si="302"/>
        <v>41829.73715277778</v>
      </c>
      <c r="N3859" s="13">
        <f t="shared" si="303"/>
        <v>23</v>
      </c>
      <c r="O3859" t="b">
        <v>0</v>
      </c>
      <c r="P3859">
        <v>4</v>
      </c>
      <c r="Q3859" s="8">
        <f t="shared" si="304"/>
        <v>65</v>
      </c>
      <c r="R3859" t="b">
        <v>0</v>
      </c>
      <c r="S3859" t="s">
        <v>8273</v>
      </c>
      <c r="T3859" t="s">
        <v>8274</v>
      </c>
    </row>
    <row r="3860" spans="1:20" ht="57.1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9">
        <f t="shared" si="301"/>
        <v>42146.875</v>
      </c>
      <c r="L3860">
        <v>1430734844</v>
      </c>
      <c r="M3860" s="9">
        <f t="shared" si="302"/>
        <v>42128.431064814817</v>
      </c>
      <c r="N3860" s="13">
        <f t="shared" si="303"/>
        <v>18</v>
      </c>
      <c r="O3860" t="b">
        <v>0</v>
      </c>
      <c r="P3860">
        <v>1</v>
      </c>
      <c r="Q3860" s="8">
        <f t="shared" si="304"/>
        <v>10</v>
      </c>
      <c r="R3860" t="b">
        <v>0</v>
      </c>
      <c r="S3860" t="s">
        <v>8273</v>
      </c>
      <c r="T3860" t="s">
        <v>8274</v>
      </c>
    </row>
    <row r="3861" spans="1:20" ht="42.8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9">
        <f t="shared" si="301"/>
        <v>41815.875</v>
      </c>
      <c r="L3861">
        <v>1401485207</v>
      </c>
      <c r="M3861" s="9">
        <f t="shared" si="302"/>
        <v>41789.893599537041</v>
      </c>
      <c r="N3861" s="13">
        <f t="shared" si="303"/>
        <v>26</v>
      </c>
      <c r="O3861" t="b">
        <v>0</v>
      </c>
      <c r="P3861">
        <v>1</v>
      </c>
      <c r="Q3861" s="8">
        <f t="shared" si="304"/>
        <v>1</v>
      </c>
      <c r="R3861" t="b">
        <v>0</v>
      </c>
      <c r="S3861" t="s">
        <v>8273</v>
      </c>
      <c r="T3861" t="s">
        <v>8274</v>
      </c>
    </row>
    <row r="3862" spans="1:20" ht="57.1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9">
        <f t="shared" si="301"/>
        <v>41863.660995370366</v>
      </c>
      <c r="L3862">
        <v>1405266710</v>
      </c>
      <c r="M3862" s="9">
        <f t="shared" si="302"/>
        <v>41833.660995370366</v>
      </c>
      <c r="N3862" s="13">
        <f t="shared" si="303"/>
        <v>30</v>
      </c>
      <c r="O3862" t="b">
        <v>0</v>
      </c>
      <c r="P3862">
        <v>13</v>
      </c>
      <c r="Q3862" s="8">
        <f t="shared" si="304"/>
        <v>81.540000000000006</v>
      </c>
      <c r="R3862" t="b">
        <v>0</v>
      </c>
      <c r="S3862" t="s">
        <v>8273</v>
      </c>
      <c r="T3862" t="s">
        <v>8274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9">
        <f t="shared" si="301"/>
        <v>41955.907638888893</v>
      </c>
      <c r="L3863">
        <v>1412258977</v>
      </c>
      <c r="M3863" s="9">
        <f t="shared" si="302"/>
        <v>41914.590011574073</v>
      </c>
      <c r="N3863" s="13">
        <f t="shared" si="303"/>
        <v>41</v>
      </c>
      <c r="O3863" t="b">
        <v>0</v>
      </c>
      <c r="P3863">
        <v>1</v>
      </c>
      <c r="Q3863" s="8">
        <f t="shared" si="304"/>
        <v>100</v>
      </c>
      <c r="R3863" t="b">
        <v>0</v>
      </c>
      <c r="S3863" t="s">
        <v>8273</v>
      </c>
      <c r="T3863" t="s">
        <v>8274</v>
      </c>
    </row>
    <row r="3864" spans="1:20" ht="28.55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9">
        <f t="shared" si="301"/>
        <v>42625.707638888889</v>
      </c>
      <c r="L3864">
        <v>1472451356</v>
      </c>
      <c r="M3864" s="9">
        <f t="shared" si="302"/>
        <v>42611.261064814811</v>
      </c>
      <c r="N3864" s="13">
        <f t="shared" si="303"/>
        <v>14</v>
      </c>
      <c r="O3864" t="b">
        <v>0</v>
      </c>
      <c r="P3864">
        <v>1</v>
      </c>
      <c r="Q3864" s="8">
        <f t="shared" si="304"/>
        <v>1</v>
      </c>
      <c r="R3864" t="b">
        <v>0</v>
      </c>
      <c r="S3864" t="s">
        <v>8273</v>
      </c>
      <c r="T3864" t="s">
        <v>8274</v>
      </c>
    </row>
    <row r="3865" spans="1:20" ht="42.8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9">
        <f t="shared" si="301"/>
        <v>42313.674826388888</v>
      </c>
      <c r="L3865">
        <v>1441552305</v>
      </c>
      <c r="M3865" s="9">
        <f t="shared" si="302"/>
        <v>42253.633159722223</v>
      </c>
      <c r="N3865" s="13">
        <f t="shared" si="303"/>
        <v>60</v>
      </c>
      <c r="O3865" t="b">
        <v>0</v>
      </c>
      <c r="P3865">
        <v>0</v>
      </c>
      <c r="Q3865" s="8">
        <f t="shared" si="304"/>
        <v>0</v>
      </c>
      <c r="R3865" t="b">
        <v>0</v>
      </c>
      <c r="S3865" t="s">
        <v>8273</v>
      </c>
      <c r="T3865" t="s">
        <v>8274</v>
      </c>
    </row>
    <row r="3866" spans="1:20" ht="42.8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9">
        <f t="shared" si="301"/>
        <v>42325.933495370366</v>
      </c>
      <c r="L3866">
        <v>1445203454</v>
      </c>
      <c r="M3866" s="9">
        <f t="shared" si="302"/>
        <v>42295.891828703709</v>
      </c>
      <c r="N3866" s="13">
        <f t="shared" si="303"/>
        <v>30</v>
      </c>
      <c r="O3866" t="b">
        <v>0</v>
      </c>
      <c r="P3866">
        <v>3</v>
      </c>
      <c r="Q3866" s="8">
        <f t="shared" si="304"/>
        <v>20</v>
      </c>
      <c r="R3866" t="b">
        <v>0</v>
      </c>
      <c r="S3866" t="s">
        <v>8273</v>
      </c>
      <c r="T3866" t="s">
        <v>8274</v>
      </c>
    </row>
    <row r="3867" spans="1:20" ht="42.8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9">
        <f t="shared" si="301"/>
        <v>41881.229166666664</v>
      </c>
      <c r="L3867">
        <v>1405957098</v>
      </c>
      <c r="M3867" s="9">
        <f t="shared" si="302"/>
        <v>41841.651597222226</v>
      </c>
      <c r="N3867" s="13">
        <f t="shared" si="303"/>
        <v>40</v>
      </c>
      <c r="O3867" t="b">
        <v>0</v>
      </c>
      <c r="P3867">
        <v>14</v>
      </c>
      <c r="Q3867" s="8">
        <f t="shared" si="304"/>
        <v>46.43</v>
      </c>
      <c r="R3867" t="b">
        <v>0</v>
      </c>
      <c r="S3867" t="s">
        <v>8273</v>
      </c>
      <c r="T3867" t="s">
        <v>8274</v>
      </c>
    </row>
    <row r="3868" spans="1:20" ht="28.55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9">
        <f t="shared" si="301"/>
        <v>42452.145138888889</v>
      </c>
      <c r="L3868">
        <v>1454453021</v>
      </c>
      <c r="M3868" s="9">
        <f t="shared" si="302"/>
        <v>42402.947002314817</v>
      </c>
      <c r="N3868" s="13">
        <f t="shared" si="303"/>
        <v>49</v>
      </c>
      <c r="O3868" t="b">
        <v>0</v>
      </c>
      <c r="P3868">
        <v>2</v>
      </c>
      <c r="Q3868" s="8">
        <f t="shared" si="304"/>
        <v>5.5</v>
      </c>
      <c r="R3868" t="b">
        <v>0</v>
      </c>
      <c r="S3868" t="s">
        <v>8273</v>
      </c>
      <c r="T3868" t="s">
        <v>8274</v>
      </c>
    </row>
    <row r="3869" spans="1:20" ht="42.8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9">
        <f t="shared" si="301"/>
        <v>42539.814108796301</v>
      </c>
      <c r="L3869">
        <v>1463686339</v>
      </c>
      <c r="M3869" s="9">
        <f t="shared" si="302"/>
        <v>42509.814108796301</v>
      </c>
      <c r="N3869" s="13">
        <f t="shared" si="303"/>
        <v>30</v>
      </c>
      <c r="O3869" t="b">
        <v>0</v>
      </c>
      <c r="P3869">
        <v>5</v>
      </c>
      <c r="Q3869" s="8">
        <f t="shared" si="304"/>
        <v>50.2</v>
      </c>
      <c r="R3869" t="b">
        <v>0</v>
      </c>
      <c r="S3869" t="s">
        <v>8273</v>
      </c>
      <c r="T3869" t="s">
        <v>8274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9">
        <f t="shared" si="301"/>
        <v>41890.659780092588</v>
      </c>
      <c r="L3870">
        <v>1408031405</v>
      </c>
      <c r="M3870" s="9">
        <f t="shared" si="302"/>
        <v>41865.659780092588</v>
      </c>
      <c r="N3870" s="13">
        <f t="shared" si="303"/>
        <v>25</v>
      </c>
      <c r="O3870" t="b">
        <v>0</v>
      </c>
      <c r="P3870">
        <v>1</v>
      </c>
      <c r="Q3870" s="8">
        <f t="shared" si="304"/>
        <v>10</v>
      </c>
      <c r="R3870" t="b">
        <v>0</v>
      </c>
      <c r="S3870" t="s">
        <v>8273</v>
      </c>
      <c r="T3870" t="s">
        <v>8315</v>
      </c>
    </row>
    <row r="3871" spans="1:20" ht="28.55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9">
        <f t="shared" si="301"/>
        <v>42077.132638888885</v>
      </c>
      <c r="L3871">
        <v>1423761792</v>
      </c>
      <c r="M3871" s="9">
        <f t="shared" si="302"/>
        <v>42047.724444444444</v>
      </c>
      <c r="N3871" s="13">
        <f t="shared" si="303"/>
        <v>29</v>
      </c>
      <c r="O3871" t="b">
        <v>0</v>
      </c>
      <c r="P3871">
        <v>15</v>
      </c>
      <c r="Q3871" s="8">
        <f t="shared" si="304"/>
        <v>30.13</v>
      </c>
      <c r="R3871" t="b">
        <v>0</v>
      </c>
      <c r="S3871" t="s">
        <v>8273</v>
      </c>
      <c r="T3871" t="s">
        <v>8315</v>
      </c>
    </row>
    <row r="3872" spans="1:20" ht="57.1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9">
        <f t="shared" si="301"/>
        <v>41823.17219907407</v>
      </c>
      <c r="L3872">
        <v>1401768478</v>
      </c>
      <c r="M3872" s="9">
        <f t="shared" si="302"/>
        <v>41793.17219907407</v>
      </c>
      <c r="N3872" s="13">
        <f t="shared" si="303"/>
        <v>30</v>
      </c>
      <c r="O3872" t="b">
        <v>0</v>
      </c>
      <c r="P3872">
        <v>10</v>
      </c>
      <c r="Q3872" s="8">
        <f t="shared" si="304"/>
        <v>150</v>
      </c>
      <c r="R3872" t="b">
        <v>0</v>
      </c>
      <c r="S3872" t="s">
        <v>8273</v>
      </c>
      <c r="T3872" t="s">
        <v>8315</v>
      </c>
    </row>
    <row r="3873" spans="1:20" ht="28.5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9">
        <f t="shared" si="301"/>
        <v>42823.739004629635</v>
      </c>
      <c r="L3873">
        <v>1485629050</v>
      </c>
      <c r="M3873" s="9">
        <f t="shared" si="302"/>
        <v>42763.780671296292</v>
      </c>
      <c r="N3873" s="13">
        <f t="shared" si="303"/>
        <v>60</v>
      </c>
      <c r="O3873" t="b">
        <v>0</v>
      </c>
      <c r="P3873">
        <v>3</v>
      </c>
      <c r="Q3873" s="8">
        <f t="shared" si="304"/>
        <v>13.33</v>
      </c>
      <c r="R3873" t="b">
        <v>0</v>
      </c>
      <c r="S3873" t="s">
        <v>8273</v>
      </c>
      <c r="T3873" t="s">
        <v>8315</v>
      </c>
    </row>
    <row r="3874" spans="1:20" ht="42.8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9">
        <f t="shared" si="301"/>
        <v>42230.145787037036</v>
      </c>
      <c r="L3874">
        <v>1435202996</v>
      </c>
      <c r="M3874" s="9">
        <f t="shared" si="302"/>
        <v>42180.145787037036</v>
      </c>
      <c r="N3874" s="13">
        <f t="shared" si="303"/>
        <v>50</v>
      </c>
      <c r="O3874" t="b">
        <v>0</v>
      </c>
      <c r="P3874">
        <v>0</v>
      </c>
      <c r="Q3874" s="8">
        <f t="shared" si="304"/>
        <v>0</v>
      </c>
      <c r="R3874" t="b">
        <v>0</v>
      </c>
      <c r="S3874" t="s">
        <v>8273</v>
      </c>
      <c r="T3874" t="s">
        <v>8315</v>
      </c>
    </row>
    <row r="3875" spans="1:20" ht="42.8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9">
        <f t="shared" si="301"/>
        <v>42285.696006944447</v>
      </c>
      <c r="L3875">
        <v>1441730535</v>
      </c>
      <c r="M3875" s="9">
        <f t="shared" si="302"/>
        <v>42255.696006944447</v>
      </c>
      <c r="N3875" s="13">
        <f t="shared" si="303"/>
        <v>30</v>
      </c>
      <c r="O3875" t="b">
        <v>0</v>
      </c>
      <c r="P3875">
        <v>0</v>
      </c>
      <c r="Q3875" s="8">
        <f t="shared" si="304"/>
        <v>0</v>
      </c>
      <c r="R3875" t="b">
        <v>0</v>
      </c>
      <c r="S3875" t="s">
        <v>8273</v>
      </c>
      <c r="T3875" t="s">
        <v>8315</v>
      </c>
    </row>
    <row r="3876" spans="1:20" ht="57.1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9">
        <f t="shared" si="301"/>
        <v>42028.041666666672</v>
      </c>
      <c r="L3876">
        <v>1420244622</v>
      </c>
      <c r="M3876" s="9">
        <f t="shared" si="302"/>
        <v>42007.016458333332</v>
      </c>
      <c r="N3876" s="13">
        <f t="shared" si="303"/>
        <v>21</v>
      </c>
      <c r="O3876" t="b">
        <v>0</v>
      </c>
      <c r="P3876">
        <v>0</v>
      </c>
      <c r="Q3876" s="8">
        <f t="shared" si="304"/>
        <v>0</v>
      </c>
      <c r="R3876" t="b">
        <v>0</v>
      </c>
      <c r="S3876" t="s">
        <v>8273</v>
      </c>
      <c r="T3876" t="s">
        <v>8315</v>
      </c>
    </row>
    <row r="3877" spans="1:20" ht="42.8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9">
        <f t="shared" si="301"/>
        <v>42616.416666666672</v>
      </c>
      <c r="L3877">
        <v>1472804365</v>
      </c>
      <c r="M3877" s="9">
        <f t="shared" si="302"/>
        <v>42615.346817129626</v>
      </c>
      <c r="N3877" s="13">
        <f t="shared" si="303"/>
        <v>1</v>
      </c>
      <c r="O3877" t="b">
        <v>0</v>
      </c>
      <c r="P3877">
        <v>0</v>
      </c>
      <c r="Q3877" s="8">
        <f t="shared" si="304"/>
        <v>0</v>
      </c>
      <c r="R3877" t="b">
        <v>0</v>
      </c>
      <c r="S3877" t="s">
        <v>8273</v>
      </c>
      <c r="T3877" t="s">
        <v>8315</v>
      </c>
    </row>
    <row r="3878" spans="1:20" ht="57.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9">
        <f t="shared" si="301"/>
        <v>42402.624166666668</v>
      </c>
      <c r="L3878">
        <v>1451833128</v>
      </c>
      <c r="M3878" s="9">
        <f t="shared" si="302"/>
        <v>42372.624166666668</v>
      </c>
      <c r="N3878" s="13">
        <f t="shared" si="303"/>
        <v>30</v>
      </c>
      <c r="O3878" t="b">
        <v>0</v>
      </c>
      <c r="P3878">
        <v>46</v>
      </c>
      <c r="Q3878" s="8">
        <f t="shared" si="304"/>
        <v>44.76</v>
      </c>
      <c r="R3878" t="b">
        <v>0</v>
      </c>
      <c r="S3878" t="s">
        <v>8273</v>
      </c>
      <c r="T3878" t="s">
        <v>8315</v>
      </c>
    </row>
    <row r="3879" spans="1:20" ht="42.8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9">
        <f t="shared" si="301"/>
        <v>42712.67768518519</v>
      </c>
      <c r="L3879">
        <v>1478621752</v>
      </c>
      <c r="M3879" s="9">
        <f t="shared" si="302"/>
        <v>42682.67768518519</v>
      </c>
      <c r="N3879" s="13">
        <f t="shared" si="303"/>
        <v>30</v>
      </c>
      <c r="O3879" t="b">
        <v>0</v>
      </c>
      <c r="P3879">
        <v>14</v>
      </c>
      <c r="Q3879" s="8">
        <f t="shared" si="304"/>
        <v>88.64</v>
      </c>
      <c r="R3879" t="b">
        <v>0</v>
      </c>
      <c r="S3879" t="s">
        <v>8273</v>
      </c>
      <c r="T3879" t="s">
        <v>8315</v>
      </c>
    </row>
    <row r="3880" spans="1:20" ht="42.8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9">
        <f t="shared" si="301"/>
        <v>42185.165972222225</v>
      </c>
      <c r="L3880">
        <v>1433014746</v>
      </c>
      <c r="M3880" s="9">
        <f t="shared" si="302"/>
        <v>42154.818819444445</v>
      </c>
      <c r="N3880" s="13">
        <f t="shared" si="303"/>
        <v>30</v>
      </c>
      <c r="O3880" t="b">
        <v>0</v>
      </c>
      <c r="P3880">
        <v>1</v>
      </c>
      <c r="Q3880" s="8">
        <f t="shared" si="304"/>
        <v>10</v>
      </c>
      <c r="R3880" t="b">
        <v>0</v>
      </c>
      <c r="S3880" t="s">
        <v>8273</v>
      </c>
      <c r="T3880" t="s">
        <v>8315</v>
      </c>
    </row>
    <row r="3881" spans="1:20" ht="42.8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9">
        <f t="shared" si="301"/>
        <v>42029.861064814817</v>
      </c>
      <c r="L3881">
        <v>1419626396</v>
      </c>
      <c r="M3881" s="9">
        <f t="shared" si="302"/>
        <v>41999.861064814817</v>
      </c>
      <c r="N3881" s="13">
        <f t="shared" si="303"/>
        <v>30</v>
      </c>
      <c r="O3881" t="b">
        <v>0</v>
      </c>
      <c r="P3881">
        <v>0</v>
      </c>
      <c r="Q3881" s="8">
        <f t="shared" si="304"/>
        <v>0</v>
      </c>
      <c r="R3881" t="b">
        <v>0</v>
      </c>
      <c r="S3881" t="s">
        <v>8273</v>
      </c>
      <c r="T3881" t="s">
        <v>8315</v>
      </c>
    </row>
    <row r="3882" spans="1:20" ht="42.8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9">
        <f t="shared" si="301"/>
        <v>41850.958333333336</v>
      </c>
      <c r="L3882">
        <v>1403724820</v>
      </c>
      <c r="M3882" s="9">
        <f t="shared" si="302"/>
        <v>41815.815046296295</v>
      </c>
      <c r="N3882" s="13">
        <f t="shared" si="303"/>
        <v>35</v>
      </c>
      <c r="O3882" t="b">
        <v>0</v>
      </c>
      <c r="P3882">
        <v>17</v>
      </c>
      <c r="Q3882" s="8">
        <f t="shared" si="304"/>
        <v>57.65</v>
      </c>
      <c r="R3882" t="b">
        <v>0</v>
      </c>
      <c r="S3882" t="s">
        <v>8273</v>
      </c>
      <c r="T3882" t="s">
        <v>8315</v>
      </c>
    </row>
    <row r="3883" spans="1:20" ht="28.55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9">
        <f t="shared" si="301"/>
        <v>42786.018506944441</v>
      </c>
      <c r="L3883">
        <v>1484958399</v>
      </c>
      <c r="M3883" s="9">
        <f t="shared" si="302"/>
        <v>42756.018506944441</v>
      </c>
      <c r="N3883" s="13">
        <f t="shared" si="303"/>
        <v>30</v>
      </c>
      <c r="O3883" t="b">
        <v>0</v>
      </c>
      <c r="P3883">
        <v>1</v>
      </c>
      <c r="Q3883" s="8">
        <f t="shared" si="304"/>
        <v>25</v>
      </c>
      <c r="R3883" t="b">
        <v>0</v>
      </c>
      <c r="S3883" t="s">
        <v>8273</v>
      </c>
      <c r="T3883" t="s">
        <v>8315</v>
      </c>
    </row>
    <row r="3884" spans="1:20" ht="42.8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9">
        <f t="shared" si="301"/>
        <v>42400.960416666669</v>
      </c>
      <c r="L3884">
        <v>1451950570</v>
      </c>
      <c r="M3884" s="9">
        <f t="shared" si="302"/>
        <v>42373.983449074076</v>
      </c>
      <c r="N3884" s="13">
        <f t="shared" si="303"/>
        <v>27</v>
      </c>
      <c r="O3884" t="b">
        <v>0</v>
      </c>
      <c r="P3884">
        <v>0</v>
      </c>
      <c r="Q3884" s="8">
        <f t="shared" si="304"/>
        <v>0</v>
      </c>
      <c r="R3884" t="b">
        <v>0</v>
      </c>
      <c r="S3884" t="s">
        <v>8273</v>
      </c>
      <c r="T3884" t="s">
        <v>8315</v>
      </c>
    </row>
    <row r="3885" spans="1:20" ht="57.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9">
        <f t="shared" si="301"/>
        <v>41884.602650462963</v>
      </c>
      <c r="L3885">
        <v>1407076069</v>
      </c>
      <c r="M3885" s="9">
        <f t="shared" si="302"/>
        <v>41854.602650462963</v>
      </c>
      <c r="N3885" s="13">
        <f t="shared" si="303"/>
        <v>30</v>
      </c>
      <c r="O3885" t="b">
        <v>0</v>
      </c>
      <c r="P3885">
        <v>0</v>
      </c>
      <c r="Q3885" s="8">
        <f t="shared" si="304"/>
        <v>0</v>
      </c>
      <c r="R3885" t="b">
        <v>0</v>
      </c>
      <c r="S3885" t="s">
        <v>8273</v>
      </c>
      <c r="T3885" t="s">
        <v>8315</v>
      </c>
    </row>
    <row r="3886" spans="1:20" ht="42.8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9">
        <f t="shared" si="301"/>
        <v>42090.749907407408</v>
      </c>
      <c r="L3886">
        <v>1425322792</v>
      </c>
      <c r="M3886" s="9">
        <f t="shared" si="302"/>
        <v>42065.791574074072</v>
      </c>
      <c r="N3886" s="13">
        <f t="shared" si="303"/>
        <v>25</v>
      </c>
      <c r="O3886" t="b">
        <v>0</v>
      </c>
      <c r="P3886">
        <v>0</v>
      </c>
      <c r="Q3886" s="8">
        <f t="shared" si="304"/>
        <v>0</v>
      </c>
      <c r="R3886" t="b">
        <v>0</v>
      </c>
      <c r="S3886" t="s">
        <v>8273</v>
      </c>
      <c r="T3886" t="s">
        <v>8315</v>
      </c>
    </row>
    <row r="3887" spans="1:20" ht="42.8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9">
        <f t="shared" si="301"/>
        <v>42499.951284722221</v>
      </c>
      <c r="L3887">
        <v>1460242191</v>
      </c>
      <c r="M3887" s="9">
        <f t="shared" si="302"/>
        <v>42469.951284722221</v>
      </c>
      <c r="N3887" s="13">
        <f t="shared" si="303"/>
        <v>30</v>
      </c>
      <c r="O3887" t="b">
        <v>0</v>
      </c>
      <c r="P3887">
        <v>0</v>
      </c>
      <c r="Q3887" s="8">
        <f t="shared" si="304"/>
        <v>0</v>
      </c>
      <c r="R3887" t="b">
        <v>0</v>
      </c>
      <c r="S3887" t="s">
        <v>8273</v>
      </c>
      <c r="T3887" t="s">
        <v>8315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9">
        <f t="shared" si="301"/>
        <v>41984.228032407409</v>
      </c>
      <c r="L3888">
        <v>1415683702</v>
      </c>
      <c r="M3888" s="9">
        <f t="shared" si="302"/>
        <v>41954.228032407409</v>
      </c>
      <c r="N3888" s="13">
        <f t="shared" si="303"/>
        <v>30</v>
      </c>
      <c r="O3888" t="b">
        <v>0</v>
      </c>
      <c r="P3888">
        <v>0</v>
      </c>
      <c r="Q3888" s="8">
        <f t="shared" si="304"/>
        <v>0</v>
      </c>
      <c r="R3888" t="b">
        <v>0</v>
      </c>
      <c r="S3888" t="s">
        <v>8273</v>
      </c>
      <c r="T3888" t="s">
        <v>8315</v>
      </c>
    </row>
    <row r="3889" spans="1:20" ht="42.8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9">
        <f t="shared" si="301"/>
        <v>42125.916666666672</v>
      </c>
      <c r="L3889">
        <v>1426538129</v>
      </c>
      <c r="M3889" s="9">
        <f t="shared" si="302"/>
        <v>42079.857974537037</v>
      </c>
      <c r="N3889" s="13">
        <f t="shared" si="303"/>
        <v>46</v>
      </c>
      <c r="O3889" t="b">
        <v>0</v>
      </c>
      <c r="P3889">
        <v>2</v>
      </c>
      <c r="Q3889" s="8">
        <f t="shared" si="304"/>
        <v>17.5</v>
      </c>
      <c r="R3889" t="b">
        <v>0</v>
      </c>
      <c r="S3889" t="s">
        <v>8273</v>
      </c>
      <c r="T3889" t="s">
        <v>8315</v>
      </c>
    </row>
    <row r="3890" spans="1:20" ht="57.1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9">
        <f t="shared" si="301"/>
        <v>42792.545810185184</v>
      </c>
      <c r="L3890">
        <v>1485522358</v>
      </c>
      <c r="M3890" s="9">
        <f t="shared" si="302"/>
        <v>42762.545810185184</v>
      </c>
      <c r="N3890" s="13">
        <f t="shared" si="303"/>
        <v>30</v>
      </c>
      <c r="O3890" t="b">
        <v>0</v>
      </c>
      <c r="P3890">
        <v>14</v>
      </c>
      <c r="Q3890" s="8">
        <f t="shared" si="304"/>
        <v>38.71</v>
      </c>
      <c r="R3890" t="b">
        <v>0</v>
      </c>
      <c r="S3890" t="s">
        <v>8273</v>
      </c>
      <c r="T3890" t="s">
        <v>8274</v>
      </c>
    </row>
    <row r="3891" spans="1:20" ht="42.8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9">
        <f t="shared" si="301"/>
        <v>42008.976388888885</v>
      </c>
      <c r="L3891">
        <v>1417651630</v>
      </c>
      <c r="M3891" s="9">
        <f t="shared" si="302"/>
        <v>41977.004976851851</v>
      </c>
      <c r="N3891" s="13">
        <f t="shared" si="303"/>
        <v>32</v>
      </c>
      <c r="O3891" t="b">
        <v>0</v>
      </c>
      <c r="P3891">
        <v>9</v>
      </c>
      <c r="Q3891" s="8">
        <f t="shared" si="304"/>
        <v>13.11</v>
      </c>
      <c r="R3891" t="b">
        <v>0</v>
      </c>
      <c r="S3891" t="s">
        <v>8273</v>
      </c>
      <c r="T3891" t="s">
        <v>8274</v>
      </c>
    </row>
    <row r="3892" spans="1:20" ht="42.8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9">
        <f t="shared" si="301"/>
        <v>42231.758611111116</v>
      </c>
      <c r="L3892">
        <v>1434478344</v>
      </c>
      <c r="M3892" s="9">
        <f t="shared" si="302"/>
        <v>42171.758611111116</v>
      </c>
      <c r="N3892" s="13">
        <f t="shared" si="303"/>
        <v>60</v>
      </c>
      <c r="O3892" t="b">
        <v>0</v>
      </c>
      <c r="P3892">
        <v>8</v>
      </c>
      <c r="Q3892" s="8">
        <f t="shared" si="304"/>
        <v>315.5</v>
      </c>
      <c r="R3892" t="b">
        <v>0</v>
      </c>
      <c r="S3892" t="s">
        <v>8273</v>
      </c>
      <c r="T3892" t="s">
        <v>8274</v>
      </c>
    </row>
    <row r="3893" spans="1:20" ht="28.55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9">
        <f t="shared" si="301"/>
        <v>42086.207638888889</v>
      </c>
      <c r="L3893">
        <v>1424488244</v>
      </c>
      <c r="M3893" s="9">
        <f t="shared" si="302"/>
        <v>42056.1324537037</v>
      </c>
      <c r="N3893" s="13">
        <f t="shared" si="303"/>
        <v>30</v>
      </c>
      <c r="O3893" t="b">
        <v>0</v>
      </c>
      <c r="P3893">
        <v>7</v>
      </c>
      <c r="Q3893" s="8">
        <f t="shared" si="304"/>
        <v>37.14</v>
      </c>
      <c r="R3893" t="b">
        <v>0</v>
      </c>
      <c r="S3893" t="s">
        <v>8273</v>
      </c>
      <c r="T3893" t="s">
        <v>8274</v>
      </c>
    </row>
    <row r="3894" spans="1:20" ht="57.1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9">
        <f t="shared" si="301"/>
        <v>41875.291666666664</v>
      </c>
      <c r="L3894">
        <v>1408203557</v>
      </c>
      <c r="M3894" s="9">
        <f t="shared" si="302"/>
        <v>41867.652280092596</v>
      </c>
      <c r="N3894" s="13">
        <f t="shared" si="303"/>
        <v>8</v>
      </c>
      <c r="O3894" t="b">
        <v>0</v>
      </c>
      <c r="P3894">
        <v>0</v>
      </c>
      <c r="Q3894" s="8">
        <f t="shared" si="304"/>
        <v>0</v>
      </c>
      <c r="R3894" t="b">
        <v>0</v>
      </c>
      <c r="S3894" t="s">
        <v>8273</v>
      </c>
      <c r="T3894" t="s">
        <v>8274</v>
      </c>
    </row>
    <row r="3895" spans="1:20" ht="57.1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9">
        <f t="shared" si="301"/>
        <v>41821.25</v>
      </c>
      <c r="L3895">
        <v>1400600840</v>
      </c>
      <c r="M3895" s="9">
        <f t="shared" si="302"/>
        <v>41779.657870370371</v>
      </c>
      <c r="N3895" s="13">
        <f t="shared" si="303"/>
        <v>42</v>
      </c>
      <c r="O3895" t="b">
        <v>0</v>
      </c>
      <c r="P3895">
        <v>84</v>
      </c>
      <c r="Q3895" s="8">
        <f t="shared" si="304"/>
        <v>128.27000000000001</v>
      </c>
      <c r="R3895" t="b">
        <v>0</v>
      </c>
      <c r="S3895" t="s">
        <v>8273</v>
      </c>
      <c r="T3895" t="s">
        <v>8274</v>
      </c>
    </row>
    <row r="3896" spans="1:20" ht="57.1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9">
        <f t="shared" si="301"/>
        <v>42710.207638888889</v>
      </c>
      <c r="L3896">
        <v>1478386812</v>
      </c>
      <c r="M3896" s="9">
        <f t="shared" si="302"/>
        <v>42679.958472222221</v>
      </c>
      <c r="N3896" s="13">
        <f t="shared" si="303"/>
        <v>30</v>
      </c>
      <c r="O3896" t="b">
        <v>0</v>
      </c>
      <c r="P3896">
        <v>11</v>
      </c>
      <c r="Q3896" s="8">
        <f t="shared" si="304"/>
        <v>47.27</v>
      </c>
      <c r="R3896" t="b">
        <v>0</v>
      </c>
      <c r="S3896" t="s">
        <v>8273</v>
      </c>
      <c r="T3896" t="s">
        <v>8274</v>
      </c>
    </row>
    <row r="3897" spans="1:20" ht="57.1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9">
        <f t="shared" si="301"/>
        <v>42063.250208333338</v>
      </c>
      <c r="L3897">
        <v>1422424818</v>
      </c>
      <c r="M3897" s="9">
        <f t="shared" si="302"/>
        <v>42032.250208333338</v>
      </c>
      <c r="N3897" s="13">
        <f t="shared" si="303"/>
        <v>31</v>
      </c>
      <c r="O3897" t="b">
        <v>0</v>
      </c>
      <c r="P3897">
        <v>1</v>
      </c>
      <c r="Q3897" s="8">
        <f t="shared" si="304"/>
        <v>50</v>
      </c>
      <c r="R3897" t="b">
        <v>0</v>
      </c>
      <c r="S3897" t="s">
        <v>8273</v>
      </c>
      <c r="T3897" t="s">
        <v>8274</v>
      </c>
    </row>
    <row r="3898" spans="1:20" ht="42.8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9">
        <f t="shared" si="301"/>
        <v>41807.191875000004</v>
      </c>
      <c r="L3898">
        <v>1401770178</v>
      </c>
      <c r="M3898" s="9">
        <f t="shared" si="302"/>
        <v>41793.191875000004</v>
      </c>
      <c r="N3898" s="13">
        <f t="shared" si="303"/>
        <v>14</v>
      </c>
      <c r="O3898" t="b">
        <v>0</v>
      </c>
      <c r="P3898">
        <v>4</v>
      </c>
      <c r="Q3898" s="8">
        <f t="shared" si="304"/>
        <v>42.5</v>
      </c>
      <c r="R3898" t="b">
        <v>0</v>
      </c>
      <c r="S3898" t="s">
        <v>8273</v>
      </c>
      <c r="T3898" t="s">
        <v>8274</v>
      </c>
    </row>
    <row r="3899" spans="1:20" ht="42.8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9">
        <f t="shared" si="301"/>
        <v>42012.87364583333</v>
      </c>
      <c r="L3899">
        <v>1418158683</v>
      </c>
      <c r="M3899" s="9">
        <f t="shared" si="302"/>
        <v>41982.87364583333</v>
      </c>
      <c r="N3899" s="13">
        <f t="shared" si="303"/>
        <v>30</v>
      </c>
      <c r="O3899" t="b">
        <v>0</v>
      </c>
      <c r="P3899">
        <v>10</v>
      </c>
      <c r="Q3899" s="8">
        <f t="shared" si="304"/>
        <v>44</v>
      </c>
      <c r="R3899" t="b">
        <v>0</v>
      </c>
      <c r="S3899" t="s">
        <v>8273</v>
      </c>
      <c r="T3899" t="s">
        <v>8274</v>
      </c>
    </row>
    <row r="3900" spans="1:20" ht="57.1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9">
        <f t="shared" si="301"/>
        <v>42233.666666666672</v>
      </c>
      <c r="L3900">
        <v>1436355270</v>
      </c>
      <c r="M3900" s="9">
        <f t="shared" si="302"/>
        <v>42193.482291666667</v>
      </c>
      <c r="N3900" s="13">
        <f t="shared" si="303"/>
        <v>40</v>
      </c>
      <c r="O3900" t="b">
        <v>0</v>
      </c>
      <c r="P3900">
        <v>16</v>
      </c>
      <c r="Q3900" s="8">
        <f t="shared" si="304"/>
        <v>50.88</v>
      </c>
      <c r="R3900" t="b">
        <v>0</v>
      </c>
      <c r="S3900" t="s">
        <v>8273</v>
      </c>
      <c r="T3900" t="s">
        <v>8274</v>
      </c>
    </row>
    <row r="3901" spans="1:20" ht="42.8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9">
        <f t="shared" si="301"/>
        <v>41863.775011574071</v>
      </c>
      <c r="L3901">
        <v>1406140561</v>
      </c>
      <c r="M3901" s="9">
        <f t="shared" si="302"/>
        <v>41843.775011574071</v>
      </c>
      <c r="N3901" s="13">
        <f t="shared" si="303"/>
        <v>20</v>
      </c>
      <c r="O3901" t="b">
        <v>0</v>
      </c>
      <c r="P3901">
        <v>2</v>
      </c>
      <c r="Q3901" s="8">
        <f t="shared" si="304"/>
        <v>62.5</v>
      </c>
      <c r="R3901" t="b">
        <v>0</v>
      </c>
      <c r="S3901" t="s">
        <v>8273</v>
      </c>
      <c r="T3901" t="s">
        <v>8274</v>
      </c>
    </row>
    <row r="3902" spans="1:20" ht="42.8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9">
        <f t="shared" si="301"/>
        <v>42166.092488425929</v>
      </c>
      <c r="L3902">
        <v>1431396791</v>
      </c>
      <c r="M3902" s="9">
        <f t="shared" si="302"/>
        <v>42136.092488425929</v>
      </c>
      <c r="N3902" s="13">
        <f t="shared" si="303"/>
        <v>30</v>
      </c>
      <c r="O3902" t="b">
        <v>0</v>
      </c>
      <c r="P3902">
        <v>5</v>
      </c>
      <c r="Q3902" s="8">
        <f t="shared" si="304"/>
        <v>27</v>
      </c>
      <c r="R3902" t="b">
        <v>0</v>
      </c>
      <c r="S3902" t="s">
        <v>8273</v>
      </c>
      <c r="T3902" t="s">
        <v>8274</v>
      </c>
    </row>
    <row r="3903" spans="1:20" ht="42.8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9">
        <f t="shared" si="301"/>
        <v>42357.826377314821</v>
      </c>
      <c r="L3903">
        <v>1447098599</v>
      </c>
      <c r="M3903" s="9">
        <f t="shared" si="302"/>
        <v>42317.826377314821</v>
      </c>
      <c r="N3903" s="13">
        <f t="shared" si="303"/>
        <v>40</v>
      </c>
      <c r="O3903" t="b">
        <v>0</v>
      </c>
      <c r="P3903">
        <v>1</v>
      </c>
      <c r="Q3903" s="8">
        <f t="shared" si="304"/>
        <v>25</v>
      </c>
      <c r="R3903" t="b">
        <v>0</v>
      </c>
      <c r="S3903" t="s">
        <v>8273</v>
      </c>
      <c r="T3903" t="s">
        <v>8274</v>
      </c>
    </row>
    <row r="3904" spans="1:20" ht="42.8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9">
        <f t="shared" si="301"/>
        <v>42688.509745370371</v>
      </c>
      <c r="L3904">
        <v>1476962042</v>
      </c>
      <c r="M3904" s="9">
        <f t="shared" si="302"/>
        <v>42663.468078703707</v>
      </c>
      <c r="N3904" s="13">
        <f t="shared" si="303"/>
        <v>25</v>
      </c>
      <c r="O3904" t="b">
        <v>0</v>
      </c>
      <c r="P3904">
        <v>31</v>
      </c>
      <c r="Q3904" s="8">
        <f t="shared" si="304"/>
        <v>47.26</v>
      </c>
      <c r="R3904" t="b">
        <v>0</v>
      </c>
      <c r="S3904" t="s">
        <v>8273</v>
      </c>
      <c r="T3904" t="s">
        <v>8274</v>
      </c>
    </row>
    <row r="3905" spans="1:20" ht="57.1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9">
        <f t="shared" si="301"/>
        <v>42230.818055555559</v>
      </c>
      <c r="L3905">
        <v>1435709765</v>
      </c>
      <c r="M3905" s="9">
        <f t="shared" si="302"/>
        <v>42186.01116898148</v>
      </c>
      <c r="N3905" s="13">
        <f t="shared" si="303"/>
        <v>45</v>
      </c>
      <c r="O3905" t="b">
        <v>0</v>
      </c>
      <c r="P3905">
        <v>0</v>
      </c>
      <c r="Q3905" s="8">
        <f t="shared" si="304"/>
        <v>0</v>
      </c>
      <c r="R3905" t="b">
        <v>0</v>
      </c>
      <c r="S3905" t="s">
        <v>8273</v>
      </c>
      <c r="T3905" t="s">
        <v>8274</v>
      </c>
    </row>
    <row r="3906" spans="1:20" ht="28.55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>
        <f t="shared" ref="F3906:F3969" si="305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9">
        <f t="shared" si="301"/>
        <v>42109.211111111115</v>
      </c>
      <c r="L3906">
        <v>1427866200</v>
      </c>
      <c r="M3906" s="9">
        <f t="shared" si="302"/>
        <v>42095.229166666672</v>
      </c>
      <c r="N3906" s="13">
        <f t="shared" si="303"/>
        <v>14</v>
      </c>
      <c r="O3906" t="b">
        <v>0</v>
      </c>
      <c r="P3906">
        <v>2</v>
      </c>
      <c r="Q3906" s="8">
        <f t="shared" si="304"/>
        <v>1.5</v>
      </c>
      <c r="R3906" t="b">
        <v>0</v>
      </c>
      <c r="S3906" t="s">
        <v>8273</v>
      </c>
      <c r="T3906" t="s">
        <v>8274</v>
      </c>
    </row>
    <row r="3907" spans="1:20" ht="42.8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>
        <f t="shared" si="305"/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9">
        <f t="shared" ref="K3907:K3970" si="306">(((J3907/60)/60)/24)+DATE(1970,1,1)</f>
        <v>42166.958333333328</v>
      </c>
      <c r="L3907">
        <v>1430405903</v>
      </c>
      <c r="M3907" s="9">
        <f t="shared" ref="M3907:M3970" si="307">(((L3907/60)/60)/24)+DATE(1970,1,1)</f>
        <v>42124.623877314814</v>
      </c>
      <c r="N3907" s="13">
        <f t="shared" ref="N3907:N3970" si="308">ROUND(K3907-M3907,0)</f>
        <v>42</v>
      </c>
      <c r="O3907" t="b">
        <v>0</v>
      </c>
      <c r="P3907">
        <v>7</v>
      </c>
      <c r="Q3907" s="8">
        <f t="shared" ref="Q3907:Q3970" si="309">IFERROR(ROUND(E3907/P3907,2),0)</f>
        <v>24.71</v>
      </c>
      <c r="R3907" t="b">
        <v>0</v>
      </c>
      <c r="S3907" t="s">
        <v>8273</v>
      </c>
      <c r="T3907" t="s">
        <v>8274</v>
      </c>
    </row>
    <row r="3908" spans="1:20" ht="42.8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9">
        <f t="shared" si="306"/>
        <v>42181.559027777781</v>
      </c>
      <c r="L3908">
        <v>1432072893</v>
      </c>
      <c r="M3908" s="9">
        <f t="shared" si="307"/>
        <v>42143.917743055557</v>
      </c>
      <c r="N3908" s="13">
        <f t="shared" si="308"/>
        <v>38</v>
      </c>
      <c r="O3908" t="b">
        <v>0</v>
      </c>
      <c r="P3908">
        <v>16</v>
      </c>
      <c r="Q3908" s="8">
        <f t="shared" si="309"/>
        <v>63.13</v>
      </c>
      <c r="R3908" t="b">
        <v>0</v>
      </c>
      <c r="S3908" t="s">
        <v>8273</v>
      </c>
      <c r="T3908" t="s">
        <v>8274</v>
      </c>
    </row>
    <row r="3909" spans="1:20" ht="42.8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9">
        <f t="shared" si="306"/>
        <v>41938.838888888888</v>
      </c>
      <c r="L3909">
        <v>1411587606</v>
      </c>
      <c r="M3909" s="9">
        <f t="shared" si="307"/>
        <v>41906.819513888891</v>
      </c>
      <c r="N3909" s="13">
        <f t="shared" si="308"/>
        <v>32</v>
      </c>
      <c r="O3909" t="b">
        <v>0</v>
      </c>
      <c r="P3909">
        <v>4</v>
      </c>
      <c r="Q3909" s="8">
        <f t="shared" si="309"/>
        <v>38.25</v>
      </c>
      <c r="R3909" t="b">
        <v>0</v>
      </c>
      <c r="S3909" t="s">
        <v>8273</v>
      </c>
      <c r="T3909" t="s">
        <v>8274</v>
      </c>
    </row>
    <row r="3910" spans="1:20" ht="57.1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9">
        <f t="shared" si="306"/>
        <v>41849.135370370372</v>
      </c>
      <c r="L3910">
        <v>1405307696</v>
      </c>
      <c r="M3910" s="9">
        <f t="shared" si="307"/>
        <v>41834.135370370372</v>
      </c>
      <c r="N3910" s="13">
        <f t="shared" si="308"/>
        <v>15</v>
      </c>
      <c r="O3910" t="b">
        <v>0</v>
      </c>
      <c r="P3910">
        <v>4</v>
      </c>
      <c r="Q3910" s="8">
        <f t="shared" si="309"/>
        <v>16.25</v>
      </c>
      <c r="R3910" t="b">
        <v>0</v>
      </c>
      <c r="S3910" t="s">
        <v>8273</v>
      </c>
      <c r="T3910" t="s">
        <v>8274</v>
      </c>
    </row>
    <row r="3911" spans="1:20" ht="42.8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9">
        <f t="shared" si="306"/>
        <v>41893.359282407408</v>
      </c>
      <c r="L3911">
        <v>1407832642</v>
      </c>
      <c r="M3911" s="9">
        <f t="shared" si="307"/>
        <v>41863.359282407408</v>
      </c>
      <c r="N3911" s="13">
        <f t="shared" si="308"/>
        <v>30</v>
      </c>
      <c r="O3911" t="b">
        <v>0</v>
      </c>
      <c r="P3911">
        <v>4</v>
      </c>
      <c r="Q3911" s="8">
        <f t="shared" si="309"/>
        <v>33.75</v>
      </c>
      <c r="R3911" t="b">
        <v>0</v>
      </c>
      <c r="S3911" t="s">
        <v>8273</v>
      </c>
      <c r="T3911" t="s">
        <v>8274</v>
      </c>
    </row>
    <row r="3912" spans="1:20" ht="42.8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9">
        <f t="shared" si="306"/>
        <v>42254.756909722222</v>
      </c>
      <c r="L3912">
        <v>1439057397</v>
      </c>
      <c r="M3912" s="9">
        <f t="shared" si="307"/>
        <v>42224.756909722222</v>
      </c>
      <c r="N3912" s="13">
        <f t="shared" si="308"/>
        <v>30</v>
      </c>
      <c r="O3912" t="b">
        <v>0</v>
      </c>
      <c r="P3912">
        <v>3</v>
      </c>
      <c r="Q3912" s="8">
        <f t="shared" si="309"/>
        <v>61.67</v>
      </c>
      <c r="R3912" t="b">
        <v>0</v>
      </c>
      <c r="S3912" t="s">
        <v>8273</v>
      </c>
      <c r="T3912" t="s">
        <v>8274</v>
      </c>
    </row>
    <row r="3913" spans="1:20" ht="42.8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9">
        <f t="shared" si="306"/>
        <v>41969.853900462964</v>
      </c>
      <c r="L3913">
        <v>1414438177</v>
      </c>
      <c r="M3913" s="9">
        <f t="shared" si="307"/>
        <v>41939.8122337963</v>
      </c>
      <c r="N3913" s="13">
        <f t="shared" si="308"/>
        <v>30</v>
      </c>
      <c r="O3913" t="b">
        <v>0</v>
      </c>
      <c r="P3913">
        <v>36</v>
      </c>
      <c r="Q3913" s="8">
        <f t="shared" si="309"/>
        <v>83.14</v>
      </c>
      <c r="R3913" t="b">
        <v>0</v>
      </c>
      <c r="S3913" t="s">
        <v>8273</v>
      </c>
      <c r="T3913" t="s">
        <v>8274</v>
      </c>
    </row>
    <row r="3914" spans="1:20" ht="42.8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9">
        <f t="shared" si="306"/>
        <v>42119.190972222219</v>
      </c>
      <c r="L3914">
        <v>1424759330</v>
      </c>
      <c r="M3914" s="9">
        <f t="shared" si="307"/>
        <v>42059.270023148143</v>
      </c>
      <c r="N3914" s="13">
        <f t="shared" si="308"/>
        <v>60</v>
      </c>
      <c r="O3914" t="b">
        <v>0</v>
      </c>
      <c r="P3914">
        <v>1</v>
      </c>
      <c r="Q3914" s="8">
        <f t="shared" si="309"/>
        <v>1</v>
      </c>
      <c r="R3914" t="b">
        <v>0</v>
      </c>
      <c r="S3914" t="s">
        <v>8273</v>
      </c>
      <c r="T3914" t="s">
        <v>8274</v>
      </c>
    </row>
    <row r="3915" spans="1:20" ht="42.8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9">
        <f t="shared" si="306"/>
        <v>42338.252881944441</v>
      </c>
      <c r="L3915">
        <v>1446267849</v>
      </c>
      <c r="M3915" s="9">
        <f t="shared" si="307"/>
        <v>42308.211215277777</v>
      </c>
      <c r="N3915" s="13">
        <f t="shared" si="308"/>
        <v>30</v>
      </c>
      <c r="O3915" t="b">
        <v>0</v>
      </c>
      <c r="P3915">
        <v>7</v>
      </c>
      <c r="Q3915" s="8">
        <f t="shared" si="309"/>
        <v>142.86000000000001</v>
      </c>
      <c r="R3915" t="b">
        <v>0</v>
      </c>
      <c r="S3915" t="s">
        <v>8273</v>
      </c>
      <c r="T3915" t="s">
        <v>8274</v>
      </c>
    </row>
    <row r="3916" spans="1:20" ht="42.8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9">
        <f t="shared" si="306"/>
        <v>42134.957638888889</v>
      </c>
      <c r="L3916">
        <v>1429558756</v>
      </c>
      <c r="M3916" s="9">
        <f t="shared" si="307"/>
        <v>42114.818935185183</v>
      </c>
      <c r="N3916" s="13">
        <f t="shared" si="308"/>
        <v>20</v>
      </c>
      <c r="O3916" t="b">
        <v>0</v>
      </c>
      <c r="P3916">
        <v>27</v>
      </c>
      <c r="Q3916" s="8">
        <f t="shared" si="309"/>
        <v>33.67</v>
      </c>
      <c r="R3916" t="b">
        <v>0</v>
      </c>
      <c r="S3916" t="s">
        <v>8273</v>
      </c>
      <c r="T3916" t="s">
        <v>8274</v>
      </c>
    </row>
    <row r="3917" spans="1:20" ht="42.8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9">
        <f t="shared" si="306"/>
        <v>42522.98505787037</v>
      </c>
      <c r="L3917">
        <v>1462232309</v>
      </c>
      <c r="M3917" s="9">
        <f t="shared" si="307"/>
        <v>42492.98505787037</v>
      </c>
      <c r="N3917" s="13">
        <f t="shared" si="308"/>
        <v>30</v>
      </c>
      <c r="O3917" t="b">
        <v>0</v>
      </c>
      <c r="P3917">
        <v>1</v>
      </c>
      <c r="Q3917" s="8">
        <f t="shared" si="309"/>
        <v>5</v>
      </c>
      <c r="R3917" t="b">
        <v>0</v>
      </c>
      <c r="S3917" t="s">
        <v>8273</v>
      </c>
      <c r="T3917" t="s">
        <v>8274</v>
      </c>
    </row>
    <row r="3918" spans="1:20" ht="42.8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9">
        <f t="shared" si="306"/>
        <v>42524.471666666665</v>
      </c>
      <c r="L3918">
        <v>1462360752</v>
      </c>
      <c r="M3918" s="9">
        <f t="shared" si="307"/>
        <v>42494.471666666665</v>
      </c>
      <c r="N3918" s="13">
        <f t="shared" si="308"/>
        <v>30</v>
      </c>
      <c r="O3918" t="b">
        <v>0</v>
      </c>
      <c r="P3918">
        <v>0</v>
      </c>
      <c r="Q3918" s="8">
        <f t="shared" si="309"/>
        <v>0</v>
      </c>
      <c r="R3918" t="b">
        <v>0</v>
      </c>
      <c r="S3918" t="s">
        <v>8273</v>
      </c>
      <c r="T3918" t="s">
        <v>8274</v>
      </c>
    </row>
    <row r="3919" spans="1:20" ht="42.8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9">
        <f t="shared" si="306"/>
        <v>41893.527326388888</v>
      </c>
      <c r="L3919">
        <v>1407847161</v>
      </c>
      <c r="M3919" s="9">
        <f t="shared" si="307"/>
        <v>41863.527326388888</v>
      </c>
      <c r="N3919" s="13">
        <f t="shared" si="308"/>
        <v>30</v>
      </c>
      <c r="O3919" t="b">
        <v>0</v>
      </c>
      <c r="P3919">
        <v>1</v>
      </c>
      <c r="Q3919" s="8">
        <f t="shared" si="309"/>
        <v>10</v>
      </c>
      <c r="R3919" t="b">
        <v>0</v>
      </c>
      <c r="S3919" t="s">
        <v>8273</v>
      </c>
      <c r="T3919" t="s">
        <v>8274</v>
      </c>
    </row>
    <row r="3920" spans="1:20" ht="57.1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9">
        <f t="shared" si="306"/>
        <v>41855.666666666664</v>
      </c>
      <c r="L3920">
        <v>1406131023</v>
      </c>
      <c r="M3920" s="9">
        <f t="shared" si="307"/>
        <v>41843.664618055554</v>
      </c>
      <c r="N3920" s="13">
        <f t="shared" si="308"/>
        <v>12</v>
      </c>
      <c r="O3920" t="b">
        <v>0</v>
      </c>
      <c r="P3920">
        <v>3</v>
      </c>
      <c r="Q3920" s="8">
        <f t="shared" si="309"/>
        <v>40</v>
      </c>
      <c r="R3920" t="b">
        <v>0</v>
      </c>
      <c r="S3920" t="s">
        <v>8273</v>
      </c>
      <c r="T3920" t="s">
        <v>8274</v>
      </c>
    </row>
    <row r="3921" spans="1:20" ht="42.8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9">
        <f t="shared" si="306"/>
        <v>42387</v>
      </c>
      <c r="L3921">
        <v>1450628773</v>
      </c>
      <c r="M3921" s="9">
        <f t="shared" si="307"/>
        <v>42358.684872685189</v>
      </c>
      <c r="N3921" s="13">
        <f t="shared" si="308"/>
        <v>28</v>
      </c>
      <c r="O3921" t="b">
        <v>0</v>
      </c>
      <c r="P3921">
        <v>3</v>
      </c>
      <c r="Q3921" s="8">
        <f t="shared" si="309"/>
        <v>30</v>
      </c>
      <c r="R3921" t="b">
        <v>0</v>
      </c>
      <c r="S3921" t="s">
        <v>8273</v>
      </c>
      <c r="T3921" t="s">
        <v>8274</v>
      </c>
    </row>
    <row r="3922" spans="1:20" ht="42.8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9">
        <f t="shared" si="306"/>
        <v>42687.428935185191</v>
      </c>
      <c r="L3922">
        <v>1476436660</v>
      </c>
      <c r="M3922" s="9">
        <f t="shared" si="307"/>
        <v>42657.38726851852</v>
      </c>
      <c r="N3922" s="13">
        <f t="shared" si="308"/>
        <v>30</v>
      </c>
      <c r="O3922" t="b">
        <v>0</v>
      </c>
      <c r="P3922">
        <v>3</v>
      </c>
      <c r="Q3922" s="8">
        <f t="shared" si="309"/>
        <v>45</v>
      </c>
      <c r="R3922" t="b">
        <v>0</v>
      </c>
      <c r="S3922" t="s">
        <v>8273</v>
      </c>
      <c r="T3922" t="s">
        <v>8274</v>
      </c>
    </row>
    <row r="3923" spans="1:20" ht="42.8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9">
        <f t="shared" si="306"/>
        <v>41938.75</v>
      </c>
      <c r="L3923">
        <v>1413291655</v>
      </c>
      <c r="M3923" s="9">
        <f t="shared" si="307"/>
        <v>41926.542303240742</v>
      </c>
      <c r="N3923" s="13">
        <f t="shared" si="308"/>
        <v>12</v>
      </c>
      <c r="O3923" t="b">
        <v>0</v>
      </c>
      <c r="P3923">
        <v>0</v>
      </c>
      <c r="Q3923" s="8">
        <f t="shared" si="309"/>
        <v>0</v>
      </c>
      <c r="R3923" t="b">
        <v>0</v>
      </c>
      <c r="S3923" t="s">
        <v>8273</v>
      </c>
      <c r="T3923" t="s">
        <v>8274</v>
      </c>
    </row>
    <row r="3924" spans="1:20" ht="42.8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9">
        <f t="shared" si="306"/>
        <v>42065.958333333328</v>
      </c>
      <c r="L3924">
        <v>1421432810</v>
      </c>
      <c r="M3924" s="9">
        <f t="shared" si="307"/>
        <v>42020.768634259264</v>
      </c>
      <c r="N3924" s="13">
        <f t="shared" si="308"/>
        <v>45</v>
      </c>
      <c r="O3924" t="b">
        <v>0</v>
      </c>
      <c r="P3924">
        <v>6</v>
      </c>
      <c r="Q3924" s="8">
        <f t="shared" si="309"/>
        <v>10.17</v>
      </c>
      <c r="R3924" t="b">
        <v>0</v>
      </c>
      <c r="S3924" t="s">
        <v>8273</v>
      </c>
      <c r="T3924" t="s">
        <v>8274</v>
      </c>
    </row>
    <row r="3925" spans="1:20" ht="42.8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9">
        <f t="shared" si="306"/>
        <v>42103.979988425926</v>
      </c>
      <c r="L3925">
        <v>1426203071</v>
      </c>
      <c r="M3925" s="9">
        <f t="shared" si="307"/>
        <v>42075.979988425926</v>
      </c>
      <c r="N3925" s="13">
        <f t="shared" si="308"/>
        <v>28</v>
      </c>
      <c r="O3925" t="b">
        <v>0</v>
      </c>
      <c r="P3925">
        <v>17</v>
      </c>
      <c r="Q3925" s="8">
        <f t="shared" si="309"/>
        <v>81.41</v>
      </c>
      <c r="R3925" t="b">
        <v>0</v>
      </c>
      <c r="S3925" t="s">
        <v>8273</v>
      </c>
      <c r="T3925" t="s">
        <v>8274</v>
      </c>
    </row>
    <row r="3926" spans="1:20" ht="42.8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9">
        <f t="shared" si="306"/>
        <v>41816.959745370368</v>
      </c>
      <c r="L3926">
        <v>1401231722</v>
      </c>
      <c r="M3926" s="9">
        <f t="shared" si="307"/>
        <v>41786.959745370368</v>
      </c>
      <c r="N3926" s="13">
        <f t="shared" si="308"/>
        <v>30</v>
      </c>
      <c r="O3926" t="b">
        <v>0</v>
      </c>
      <c r="P3926">
        <v>40</v>
      </c>
      <c r="Q3926" s="8">
        <f t="shared" si="309"/>
        <v>57.25</v>
      </c>
      <c r="R3926" t="b">
        <v>0</v>
      </c>
      <c r="S3926" t="s">
        <v>8273</v>
      </c>
      <c r="T3926" t="s">
        <v>8274</v>
      </c>
    </row>
    <row r="3927" spans="1:20" ht="42.8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9">
        <f t="shared" si="306"/>
        <v>41850.870821759258</v>
      </c>
      <c r="L3927">
        <v>1404161639</v>
      </c>
      <c r="M3927" s="9">
        <f t="shared" si="307"/>
        <v>41820.870821759258</v>
      </c>
      <c r="N3927" s="13">
        <f t="shared" si="308"/>
        <v>30</v>
      </c>
      <c r="O3927" t="b">
        <v>0</v>
      </c>
      <c r="P3927">
        <v>3</v>
      </c>
      <c r="Q3927" s="8">
        <f t="shared" si="309"/>
        <v>5</v>
      </c>
      <c r="R3927" t="b">
        <v>0</v>
      </c>
      <c r="S3927" t="s">
        <v>8273</v>
      </c>
      <c r="T3927" t="s">
        <v>8274</v>
      </c>
    </row>
    <row r="3928" spans="1:20" ht="28.5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9">
        <f t="shared" si="306"/>
        <v>42000.085046296299</v>
      </c>
      <c r="L3928">
        <v>1417053748</v>
      </c>
      <c r="M3928" s="9">
        <f t="shared" si="307"/>
        <v>41970.085046296299</v>
      </c>
      <c r="N3928" s="13">
        <f t="shared" si="308"/>
        <v>30</v>
      </c>
      <c r="O3928" t="b">
        <v>0</v>
      </c>
      <c r="P3928">
        <v>1</v>
      </c>
      <c r="Q3928" s="8">
        <f t="shared" si="309"/>
        <v>15</v>
      </c>
      <c r="R3928" t="b">
        <v>0</v>
      </c>
      <c r="S3928" t="s">
        <v>8273</v>
      </c>
      <c r="T3928" t="s">
        <v>8274</v>
      </c>
    </row>
    <row r="3929" spans="1:20" ht="42.8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9">
        <f t="shared" si="306"/>
        <v>41860.267407407409</v>
      </c>
      <c r="L3929">
        <v>1404973504</v>
      </c>
      <c r="M3929" s="9">
        <f t="shared" si="307"/>
        <v>41830.267407407409</v>
      </c>
      <c r="N3929" s="13">
        <f t="shared" si="308"/>
        <v>30</v>
      </c>
      <c r="O3929" t="b">
        <v>0</v>
      </c>
      <c r="P3929">
        <v>2</v>
      </c>
      <c r="Q3929" s="8">
        <f t="shared" si="309"/>
        <v>12.5</v>
      </c>
      <c r="R3929" t="b">
        <v>0</v>
      </c>
      <c r="S3929" t="s">
        <v>8273</v>
      </c>
      <c r="T3929" t="s">
        <v>8274</v>
      </c>
    </row>
    <row r="3930" spans="1:20" ht="42.8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9">
        <f t="shared" si="306"/>
        <v>42293.207638888889</v>
      </c>
      <c r="L3930">
        <v>1442593427</v>
      </c>
      <c r="M3930" s="9">
        <f t="shared" si="307"/>
        <v>42265.683182870373</v>
      </c>
      <c r="N3930" s="13">
        <f t="shared" si="308"/>
        <v>28</v>
      </c>
      <c r="O3930" t="b">
        <v>0</v>
      </c>
      <c r="P3930">
        <v>7</v>
      </c>
      <c r="Q3930" s="8">
        <f t="shared" si="309"/>
        <v>93</v>
      </c>
      <c r="R3930" t="b">
        <v>0</v>
      </c>
      <c r="S3930" t="s">
        <v>8273</v>
      </c>
      <c r="T3930" t="s">
        <v>8274</v>
      </c>
    </row>
    <row r="3931" spans="1:20" ht="42.8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9">
        <f t="shared" si="306"/>
        <v>42631.827141203699</v>
      </c>
      <c r="L3931">
        <v>1471636265</v>
      </c>
      <c r="M3931" s="9">
        <f t="shared" si="307"/>
        <v>42601.827141203699</v>
      </c>
      <c r="N3931" s="13">
        <f t="shared" si="308"/>
        <v>30</v>
      </c>
      <c r="O3931" t="b">
        <v>0</v>
      </c>
      <c r="P3931">
        <v>14</v>
      </c>
      <c r="Q3931" s="8">
        <f t="shared" si="309"/>
        <v>32.36</v>
      </c>
      <c r="R3931" t="b">
        <v>0</v>
      </c>
      <c r="S3931" t="s">
        <v>8273</v>
      </c>
      <c r="T3931" t="s">
        <v>8274</v>
      </c>
    </row>
    <row r="3932" spans="1:20" ht="42.8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9">
        <f t="shared" si="306"/>
        <v>42461.25</v>
      </c>
      <c r="L3932">
        <v>1457078868</v>
      </c>
      <c r="M3932" s="9">
        <f t="shared" si="307"/>
        <v>42433.338749999995</v>
      </c>
      <c r="N3932" s="13">
        <f t="shared" si="308"/>
        <v>28</v>
      </c>
      <c r="O3932" t="b">
        <v>0</v>
      </c>
      <c r="P3932">
        <v>0</v>
      </c>
      <c r="Q3932" s="8">
        <f t="shared" si="309"/>
        <v>0</v>
      </c>
      <c r="R3932" t="b">
        <v>0</v>
      </c>
      <c r="S3932" t="s">
        <v>8273</v>
      </c>
      <c r="T3932" t="s">
        <v>8274</v>
      </c>
    </row>
    <row r="3933" spans="1:20" ht="42.8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9">
        <f t="shared" si="306"/>
        <v>42253.151701388888</v>
      </c>
      <c r="L3933">
        <v>1439350707</v>
      </c>
      <c r="M3933" s="9">
        <f t="shared" si="307"/>
        <v>42228.151701388888</v>
      </c>
      <c r="N3933" s="13">
        <f t="shared" si="308"/>
        <v>25</v>
      </c>
      <c r="O3933" t="b">
        <v>0</v>
      </c>
      <c r="P3933">
        <v>0</v>
      </c>
      <c r="Q3933" s="8">
        <f t="shared" si="309"/>
        <v>0</v>
      </c>
      <c r="R3933" t="b">
        <v>0</v>
      </c>
      <c r="S3933" t="s">
        <v>8273</v>
      </c>
      <c r="T3933" t="s">
        <v>8274</v>
      </c>
    </row>
    <row r="3934" spans="1:20" ht="42.8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9">
        <f t="shared" si="306"/>
        <v>42445.126898148148</v>
      </c>
      <c r="L3934">
        <v>1455508964</v>
      </c>
      <c r="M3934" s="9">
        <f t="shared" si="307"/>
        <v>42415.168564814812</v>
      </c>
      <c r="N3934" s="13">
        <f t="shared" si="308"/>
        <v>30</v>
      </c>
      <c r="O3934" t="b">
        <v>0</v>
      </c>
      <c r="P3934">
        <v>1</v>
      </c>
      <c r="Q3934" s="8">
        <f t="shared" si="309"/>
        <v>1</v>
      </c>
      <c r="R3934" t="b">
        <v>0</v>
      </c>
      <c r="S3934" t="s">
        <v>8273</v>
      </c>
      <c r="T3934" t="s">
        <v>8274</v>
      </c>
    </row>
    <row r="3935" spans="1:20" ht="42.8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9">
        <f t="shared" si="306"/>
        <v>42568.029861111107</v>
      </c>
      <c r="L3935">
        <v>1466205262</v>
      </c>
      <c r="M3935" s="9">
        <f t="shared" si="307"/>
        <v>42538.968310185184</v>
      </c>
      <c r="N3935" s="13">
        <f t="shared" si="308"/>
        <v>29</v>
      </c>
      <c r="O3935" t="b">
        <v>0</v>
      </c>
      <c r="P3935">
        <v>12</v>
      </c>
      <c r="Q3935" s="8">
        <f t="shared" si="309"/>
        <v>91.83</v>
      </c>
      <c r="R3935" t="b">
        <v>0</v>
      </c>
      <c r="S3935" t="s">
        <v>8273</v>
      </c>
      <c r="T3935" t="s">
        <v>8274</v>
      </c>
    </row>
    <row r="3936" spans="1:20" ht="42.8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9">
        <f t="shared" si="306"/>
        <v>42278.541666666672</v>
      </c>
      <c r="L3936">
        <v>1439827639</v>
      </c>
      <c r="M3936" s="9">
        <f t="shared" si="307"/>
        <v>42233.671747685185</v>
      </c>
      <c r="N3936" s="13">
        <f t="shared" si="308"/>
        <v>45</v>
      </c>
      <c r="O3936" t="b">
        <v>0</v>
      </c>
      <c r="P3936">
        <v>12</v>
      </c>
      <c r="Q3936" s="8">
        <f t="shared" si="309"/>
        <v>45.83</v>
      </c>
      <c r="R3936" t="b">
        <v>0</v>
      </c>
      <c r="S3936" t="s">
        <v>8273</v>
      </c>
      <c r="T3936" t="s">
        <v>8274</v>
      </c>
    </row>
    <row r="3937" spans="1:20" ht="57.1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9">
        <f t="shared" si="306"/>
        <v>42281.656782407401</v>
      </c>
      <c r="L3937">
        <v>1438789546</v>
      </c>
      <c r="M3937" s="9">
        <f t="shared" si="307"/>
        <v>42221.656782407401</v>
      </c>
      <c r="N3937" s="13">
        <f t="shared" si="308"/>
        <v>60</v>
      </c>
      <c r="O3937" t="b">
        <v>0</v>
      </c>
      <c r="P3937">
        <v>23</v>
      </c>
      <c r="Q3937" s="8">
        <f t="shared" si="309"/>
        <v>57.17</v>
      </c>
      <c r="R3937" t="b">
        <v>0</v>
      </c>
      <c r="S3937" t="s">
        <v>8273</v>
      </c>
      <c r="T3937" t="s">
        <v>8274</v>
      </c>
    </row>
    <row r="3938" spans="1:20" ht="42.8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9">
        <f t="shared" si="306"/>
        <v>42705.304629629631</v>
      </c>
      <c r="L3938">
        <v>1477981120</v>
      </c>
      <c r="M3938" s="9">
        <f t="shared" si="307"/>
        <v>42675.262962962966</v>
      </c>
      <c r="N3938" s="13">
        <f t="shared" si="308"/>
        <v>30</v>
      </c>
      <c r="O3938" t="b">
        <v>0</v>
      </c>
      <c r="P3938">
        <v>0</v>
      </c>
      <c r="Q3938" s="8">
        <f t="shared" si="309"/>
        <v>0</v>
      </c>
      <c r="R3938" t="b">
        <v>0</v>
      </c>
      <c r="S3938" t="s">
        <v>8273</v>
      </c>
      <c r="T3938" t="s">
        <v>8274</v>
      </c>
    </row>
    <row r="3939" spans="1:20" ht="42.8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9">
        <f t="shared" si="306"/>
        <v>42562.631481481483</v>
      </c>
      <c r="L3939">
        <v>1465830560</v>
      </c>
      <c r="M3939" s="9">
        <f t="shared" si="307"/>
        <v>42534.631481481483</v>
      </c>
      <c r="N3939" s="13">
        <f t="shared" si="308"/>
        <v>28</v>
      </c>
      <c r="O3939" t="b">
        <v>0</v>
      </c>
      <c r="P3939">
        <v>10</v>
      </c>
      <c r="Q3939" s="8">
        <f t="shared" si="309"/>
        <v>248.5</v>
      </c>
      <c r="R3939" t="b">
        <v>0</v>
      </c>
      <c r="S3939" t="s">
        <v>8273</v>
      </c>
      <c r="T3939" t="s">
        <v>8274</v>
      </c>
    </row>
    <row r="3940" spans="1:20" ht="42.8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9">
        <f t="shared" si="306"/>
        <v>42182.905717592599</v>
      </c>
      <c r="L3940">
        <v>1432763054</v>
      </c>
      <c r="M3940" s="9">
        <f t="shared" si="307"/>
        <v>42151.905717592599</v>
      </c>
      <c r="N3940" s="13">
        <f t="shared" si="308"/>
        <v>31</v>
      </c>
      <c r="O3940" t="b">
        <v>0</v>
      </c>
      <c r="P3940">
        <v>5</v>
      </c>
      <c r="Q3940" s="8">
        <f t="shared" si="309"/>
        <v>79.400000000000006</v>
      </c>
      <c r="R3940" t="b">
        <v>0</v>
      </c>
      <c r="S3940" t="s">
        <v>8273</v>
      </c>
      <c r="T3940" t="s">
        <v>8274</v>
      </c>
    </row>
    <row r="3941" spans="1:20" ht="42.8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9">
        <f t="shared" si="306"/>
        <v>41919.1875</v>
      </c>
      <c r="L3941">
        <v>1412328979</v>
      </c>
      <c r="M3941" s="9">
        <f t="shared" si="307"/>
        <v>41915.400219907409</v>
      </c>
      <c r="N3941" s="13">
        <f t="shared" si="308"/>
        <v>4</v>
      </c>
      <c r="O3941" t="b">
        <v>0</v>
      </c>
      <c r="P3941">
        <v>1</v>
      </c>
      <c r="Q3941" s="8">
        <f t="shared" si="309"/>
        <v>5</v>
      </c>
      <c r="R3941" t="b">
        <v>0</v>
      </c>
      <c r="S3941" t="s">
        <v>8273</v>
      </c>
      <c r="T3941" t="s">
        <v>8274</v>
      </c>
    </row>
    <row r="3942" spans="1:20" ht="42.8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9">
        <f t="shared" si="306"/>
        <v>42006.492488425924</v>
      </c>
      <c r="L3942">
        <v>1416311351</v>
      </c>
      <c r="M3942" s="9">
        <f t="shared" si="307"/>
        <v>41961.492488425924</v>
      </c>
      <c r="N3942" s="13">
        <f t="shared" si="308"/>
        <v>45</v>
      </c>
      <c r="O3942" t="b">
        <v>0</v>
      </c>
      <c r="P3942">
        <v>2</v>
      </c>
      <c r="Q3942" s="8">
        <f t="shared" si="309"/>
        <v>5.5</v>
      </c>
      <c r="R3942" t="b">
        <v>0</v>
      </c>
      <c r="S3942" t="s">
        <v>8273</v>
      </c>
      <c r="T3942" t="s">
        <v>8274</v>
      </c>
    </row>
    <row r="3943" spans="1:20" ht="57.1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9">
        <f t="shared" si="306"/>
        <v>41968.041666666672</v>
      </c>
      <c r="L3943">
        <v>1414505137</v>
      </c>
      <c r="M3943" s="9">
        <f t="shared" si="307"/>
        <v>41940.587233796294</v>
      </c>
      <c r="N3943" s="13">
        <f t="shared" si="308"/>
        <v>27</v>
      </c>
      <c r="O3943" t="b">
        <v>0</v>
      </c>
      <c r="P3943">
        <v>2</v>
      </c>
      <c r="Q3943" s="8">
        <f t="shared" si="309"/>
        <v>25</v>
      </c>
      <c r="R3943" t="b">
        <v>0</v>
      </c>
      <c r="S3943" t="s">
        <v>8273</v>
      </c>
      <c r="T3943" t="s">
        <v>8274</v>
      </c>
    </row>
    <row r="3944" spans="1:20" ht="42.8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9">
        <f t="shared" si="306"/>
        <v>42171.904097222221</v>
      </c>
      <c r="L3944">
        <v>1429306914</v>
      </c>
      <c r="M3944" s="9">
        <f t="shared" si="307"/>
        <v>42111.904097222221</v>
      </c>
      <c r="N3944" s="13">
        <f t="shared" si="308"/>
        <v>60</v>
      </c>
      <c r="O3944" t="b">
        <v>0</v>
      </c>
      <c r="P3944">
        <v>0</v>
      </c>
      <c r="Q3944" s="8">
        <f t="shared" si="309"/>
        <v>0</v>
      </c>
      <c r="R3944" t="b">
        <v>0</v>
      </c>
      <c r="S3944" t="s">
        <v>8273</v>
      </c>
      <c r="T3944" t="s">
        <v>8274</v>
      </c>
    </row>
    <row r="3945" spans="1:20" ht="42.8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9">
        <f t="shared" si="306"/>
        <v>42310.701388888891</v>
      </c>
      <c r="L3945">
        <v>1443811268</v>
      </c>
      <c r="M3945" s="9">
        <f t="shared" si="307"/>
        <v>42279.778564814813</v>
      </c>
      <c r="N3945" s="13">
        <f t="shared" si="308"/>
        <v>31</v>
      </c>
      <c r="O3945" t="b">
        <v>0</v>
      </c>
      <c r="P3945">
        <v>13</v>
      </c>
      <c r="Q3945" s="8">
        <f t="shared" si="309"/>
        <v>137.08000000000001</v>
      </c>
      <c r="R3945" t="b">
        <v>0</v>
      </c>
      <c r="S3945" t="s">
        <v>8273</v>
      </c>
      <c r="T3945" t="s">
        <v>8274</v>
      </c>
    </row>
    <row r="3946" spans="1:20" ht="57.1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9">
        <f t="shared" si="306"/>
        <v>42243.662905092591</v>
      </c>
      <c r="L3946">
        <v>1438098875</v>
      </c>
      <c r="M3946" s="9">
        <f t="shared" si="307"/>
        <v>42213.662905092591</v>
      </c>
      <c r="N3946" s="13">
        <f t="shared" si="308"/>
        <v>30</v>
      </c>
      <c r="O3946" t="b">
        <v>0</v>
      </c>
      <c r="P3946">
        <v>0</v>
      </c>
      <c r="Q3946" s="8">
        <f t="shared" si="309"/>
        <v>0</v>
      </c>
      <c r="R3946" t="b">
        <v>0</v>
      </c>
      <c r="S3946" t="s">
        <v>8273</v>
      </c>
      <c r="T3946" t="s">
        <v>8274</v>
      </c>
    </row>
    <row r="3947" spans="1:20" ht="42.8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9">
        <f t="shared" si="306"/>
        <v>42139.801712962959</v>
      </c>
      <c r="L3947">
        <v>1429125268</v>
      </c>
      <c r="M3947" s="9">
        <f t="shared" si="307"/>
        <v>42109.801712962959</v>
      </c>
      <c r="N3947" s="13">
        <f t="shared" si="308"/>
        <v>30</v>
      </c>
      <c r="O3947" t="b">
        <v>0</v>
      </c>
      <c r="P3947">
        <v>1</v>
      </c>
      <c r="Q3947" s="8">
        <f t="shared" si="309"/>
        <v>5</v>
      </c>
      <c r="R3947" t="b">
        <v>0</v>
      </c>
      <c r="S3947" t="s">
        <v>8273</v>
      </c>
      <c r="T3947" t="s">
        <v>8274</v>
      </c>
    </row>
    <row r="3948" spans="1:20" ht="28.55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9">
        <f t="shared" si="306"/>
        <v>42063.333333333328</v>
      </c>
      <c r="L3948">
        <v>1422388822</v>
      </c>
      <c r="M3948" s="9">
        <f t="shared" si="307"/>
        <v>42031.833587962959</v>
      </c>
      <c r="N3948" s="13">
        <f t="shared" si="308"/>
        <v>31</v>
      </c>
      <c r="O3948" t="b">
        <v>0</v>
      </c>
      <c r="P3948">
        <v>5</v>
      </c>
      <c r="Q3948" s="8">
        <f t="shared" si="309"/>
        <v>39</v>
      </c>
      <c r="R3948" t="b">
        <v>0</v>
      </c>
      <c r="S3948" t="s">
        <v>8273</v>
      </c>
      <c r="T3948" t="s">
        <v>8274</v>
      </c>
    </row>
    <row r="3949" spans="1:20" ht="42.8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9">
        <f t="shared" si="306"/>
        <v>42645.142870370371</v>
      </c>
      <c r="L3949">
        <v>1472786744</v>
      </c>
      <c r="M3949" s="9">
        <f t="shared" si="307"/>
        <v>42615.142870370371</v>
      </c>
      <c r="N3949" s="13">
        <f t="shared" si="308"/>
        <v>30</v>
      </c>
      <c r="O3949" t="b">
        <v>0</v>
      </c>
      <c r="P3949">
        <v>2</v>
      </c>
      <c r="Q3949" s="8">
        <f t="shared" si="309"/>
        <v>50.5</v>
      </c>
      <c r="R3949" t="b">
        <v>0</v>
      </c>
      <c r="S3949" t="s">
        <v>8273</v>
      </c>
      <c r="T3949" t="s">
        <v>8274</v>
      </c>
    </row>
    <row r="3950" spans="1:20" ht="42.8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9">
        <f t="shared" si="306"/>
        <v>41889.325497685182</v>
      </c>
      <c r="L3950">
        <v>1404892123</v>
      </c>
      <c r="M3950" s="9">
        <f t="shared" si="307"/>
        <v>41829.325497685182</v>
      </c>
      <c r="N3950" s="13">
        <f t="shared" si="308"/>
        <v>60</v>
      </c>
      <c r="O3950" t="b">
        <v>0</v>
      </c>
      <c r="P3950">
        <v>0</v>
      </c>
      <c r="Q3950" s="8">
        <f t="shared" si="309"/>
        <v>0</v>
      </c>
      <c r="R3950" t="b">
        <v>0</v>
      </c>
      <c r="S3950" t="s">
        <v>8273</v>
      </c>
      <c r="T3950" t="s">
        <v>8274</v>
      </c>
    </row>
    <row r="3951" spans="1:20" ht="42.8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9">
        <f t="shared" si="306"/>
        <v>42046.120613425926</v>
      </c>
      <c r="L3951">
        <v>1421031221</v>
      </c>
      <c r="M3951" s="9">
        <f t="shared" si="307"/>
        <v>42016.120613425926</v>
      </c>
      <c r="N3951" s="13">
        <f t="shared" si="308"/>
        <v>30</v>
      </c>
      <c r="O3951" t="b">
        <v>0</v>
      </c>
      <c r="P3951">
        <v>32</v>
      </c>
      <c r="Q3951" s="8">
        <f t="shared" si="309"/>
        <v>49.28</v>
      </c>
      <c r="R3951" t="b">
        <v>0</v>
      </c>
      <c r="S3951" t="s">
        <v>8273</v>
      </c>
      <c r="T3951" t="s">
        <v>8274</v>
      </c>
    </row>
    <row r="3952" spans="1:20" ht="57.1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9">
        <f t="shared" si="306"/>
        <v>42468.774305555555</v>
      </c>
      <c r="L3952">
        <v>1457628680</v>
      </c>
      <c r="M3952" s="9">
        <f t="shared" si="307"/>
        <v>42439.702314814815</v>
      </c>
      <c r="N3952" s="13">
        <f t="shared" si="308"/>
        <v>29</v>
      </c>
      <c r="O3952" t="b">
        <v>0</v>
      </c>
      <c r="P3952">
        <v>1</v>
      </c>
      <c r="Q3952" s="8">
        <f t="shared" si="309"/>
        <v>25</v>
      </c>
      <c r="R3952" t="b">
        <v>0</v>
      </c>
      <c r="S3952" t="s">
        <v>8273</v>
      </c>
      <c r="T3952" t="s">
        <v>8274</v>
      </c>
    </row>
    <row r="3953" spans="1:20" ht="42.8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9">
        <f t="shared" si="306"/>
        <v>42493.784050925926</v>
      </c>
      <c r="L3953">
        <v>1457120942</v>
      </c>
      <c r="M3953" s="9">
        <f t="shared" si="307"/>
        <v>42433.825717592597</v>
      </c>
      <c r="N3953" s="13">
        <f t="shared" si="308"/>
        <v>60</v>
      </c>
      <c r="O3953" t="b">
        <v>0</v>
      </c>
      <c r="P3953">
        <v>1</v>
      </c>
      <c r="Q3953" s="8">
        <f t="shared" si="309"/>
        <v>1</v>
      </c>
      <c r="R3953" t="b">
        <v>0</v>
      </c>
      <c r="S3953" t="s">
        <v>8273</v>
      </c>
      <c r="T3953" t="s">
        <v>8274</v>
      </c>
    </row>
    <row r="3954" spans="1:20" ht="42.8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9">
        <f t="shared" si="306"/>
        <v>42303.790393518517</v>
      </c>
      <c r="L3954">
        <v>1440701890</v>
      </c>
      <c r="M3954" s="9">
        <f t="shared" si="307"/>
        <v>42243.790393518517</v>
      </c>
      <c r="N3954" s="13">
        <f t="shared" si="308"/>
        <v>60</v>
      </c>
      <c r="O3954" t="b">
        <v>0</v>
      </c>
      <c r="P3954">
        <v>1</v>
      </c>
      <c r="Q3954" s="8">
        <f t="shared" si="309"/>
        <v>25</v>
      </c>
      <c r="R3954" t="b">
        <v>0</v>
      </c>
      <c r="S3954" t="s">
        <v>8273</v>
      </c>
      <c r="T3954" t="s">
        <v>8274</v>
      </c>
    </row>
    <row r="3955" spans="1:20" ht="42.8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9">
        <f t="shared" si="306"/>
        <v>42580.978472222225</v>
      </c>
      <c r="L3955">
        <v>1467162586</v>
      </c>
      <c r="M3955" s="9">
        <f t="shared" si="307"/>
        <v>42550.048449074078</v>
      </c>
      <c r="N3955" s="13">
        <f t="shared" si="308"/>
        <v>31</v>
      </c>
      <c r="O3955" t="b">
        <v>0</v>
      </c>
      <c r="P3955">
        <v>0</v>
      </c>
      <c r="Q3955" s="8">
        <f t="shared" si="309"/>
        <v>0</v>
      </c>
      <c r="R3955" t="b">
        <v>0</v>
      </c>
      <c r="S3955" t="s">
        <v>8273</v>
      </c>
      <c r="T3955" t="s">
        <v>8274</v>
      </c>
    </row>
    <row r="3956" spans="1:20" ht="57.1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9">
        <f t="shared" si="306"/>
        <v>41834.651203703703</v>
      </c>
      <c r="L3956">
        <v>1400168264</v>
      </c>
      <c r="M3956" s="9">
        <f t="shared" si="307"/>
        <v>41774.651203703703</v>
      </c>
      <c r="N3956" s="13">
        <f t="shared" si="308"/>
        <v>60</v>
      </c>
      <c r="O3956" t="b">
        <v>0</v>
      </c>
      <c r="P3956">
        <v>0</v>
      </c>
      <c r="Q3956" s="8">
        <f t="shared" si="309"/>
        <v>0</v>
      </c>
      <c r="R3956" t="b">
        <v>0</v>
      </c>
      <c r="S3956" t="s">
        <v>8273</v>
      </c>
      <c r="T3956" t="s">
        <v>8274</v>
      </c>
    </row>
    <row r="3957" spans="1:20" ht="42.8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9">
        <f t="shared" si="306"/>
        <v>42336.890520833331</v>
      </c>
      <c r="L3957">
        <v>1446150141</v>
      </c>
      <c r="M3957" s="9">
        <f t="shared" si="307"/>
        <v>42306.848854166667</v>
      </c>
      <c r="N3957" s="13">
        <f t="shared" si="308"/>
        <v>30</v>
      </c>
      <c r="O3957" t="b">
        <v>0</v>
      </c>
      <c r="P3957">
        <v>8</v>
      </c>
      <c r="Q3957" s="8">
        <f t="shared" si="309"/>
        <v>53.13</v>
      </c>
      <c r="R3957" t="b">
        <v>0</v>
      </c>
      <c r="S3957" t="s">
        <v>8273</v>
      </c>
      <c r="T3957" t="s">
        <v>8274</v>
      </c>
    </row>
    <row r="3958" spans="1:20" ht="42.8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9">
        <f t="shared" si="306"/>
        <v>42485.013888888891</v>
      </c>
      <c r="L3958">
        <v>1459203727</v>
      </c>
      <c r="M3958" s="9">
        <f t="shared" si="307"/>
        <v>42457.932025462964</v>
      </c>
      <c r="N3958" s="13">
        <f t="shared" si="308"/>
        <v>27</v>
      </c>
      <c r="O3958" t="b">
        <v>0</v>
      </c>
      <c r="P3958">
        <v>0</v>
      </c>
      <c r="Q3958" s="8">
        <f t="shared" si="309"/>
        <v>0</v>
      </c>
      <c r="R3958" t="b">
        <v>0</v>
      </c>
      <c r="S3958" t="s">
        <v>8273</v>
      </c>
      <c r="T3958" t="s">
        <v>8274</v>
      </c>
    </row>
    <row r="3959" spans="1:20" ht="42.8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9">
        <f t="shared" si="306"/>
        <v>42559.976319444439</v>
      </c>
      <c r="L3959">
        <v>1464045954</v>
      </c>
      <c r="M3959" s="9">
        <f t="shared" si="307"/>
        <v>42513.976319444439</v>
      </c>
      <c r="N3959" s="13">
        <f t="shared" si="308"/>
        <v>46</v>
      </c>
      <c r="O3959" t="b">
        <v>0</v>
      </c>
      <c r="P3959">
        <v>1</v>
      </c>
      <c r="Q3959" s="8">
        <f t="shared" si="309"/>
        <v>7</v>
      </c>
      <c r="R3959" t="b">
        <v>0</v>
      </c>
      <c r="S3959" t="s">
        <v>8273</v>
      </c>
      <c r="T3959" t="s">
        <v>8274</v>
      </c>
    </row>
    <row r="3960" spans="1:20" ht="42.8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9">
        <f t="shared" si="306"/>
        <v>41853.583333333336</v>
      </c>
      <c r="L3960">
        <v>1403822912</v>
      </c>
      <c r="M3960" s="9">
        <f t="shared" si="307"/>
        <v>41816.950370370374</v>
      </c>
      <c r="N3960" s="13">
        <f t="shared" si="308"/>
        <v>37</v>
      </c>
      <c r="O3960" t="b">
        <v>0</v>
      </c>
      <c r="P3960">
        <v>16</v>
      </c>
      <c r="Q3960" s="8">
        <f t="shared" si="309"/>
        <v>40.06</v>
      </c>
      <c r="R3960" t="b">
        <v>0</v>
      </c>
      <c r="S3960" t="s">
        <v>8273</v>
      </c>
      <c r="T3960" t="s">
        <v>8274</v>
      </c>
    </row>
    <row r="3961" spans="1:20" ht="42.8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9">
        <f t="shared" si="306"/>
        <v>41910.788842592592</v>
      </c>
      <c r="L3961">
        <v>1409338556</v>
      </c>
      <c r="M3961" s="9">
        <f t="shared" si="307"/>
        <v>41880.788842592592</v>
      </c>
      <c r="N3961" s="13">
        <f t="shared" si="308"/>
        <v>30</v>
      </c>
      <c r="O3961" t="b">
        <v>0</v>
      </c>
      <c r="P3961">
        <v>12</v>
      </c>
      <c r="Q3961" s="8">
        <f t="shared" si="309"/>
        <v>24.33</v>
      </c>
      <c r="R3961" t="b">
        <v>0</v>
      </c>
      <c r="S3961" t="s">
        <v>8273</v>
      </c>
      <c r="T3961" t="s">
        <v>8274</v>
      </c>
    </row>
    <row r="3962" spans="1:20" ht="42.8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9">
        <f t="shared" si="306"/>
        <v>42372.845555555556</v>
      </c>
      <c r="L3962">
        <v>1449260256</v>
      </c>
      <c r="M3962" s="9">
        <f t="shared" si="307"/>
        <v>42342.845555555556</v>
      </c>
      <c r="N3962" s="13">
        <f t="shared" si="308"/>
        <v>30</v>
      </c>
      <c r="O3962" t="b">
        <v>0</v>
      </c>
      <c r="P3962">
        <v>4</v>
      </c>
      <c r="Q3962" s="8">
        <f t="shared" si="309"/>
        <v>11.25</v>
      </c>
      <c r="R3962" t="b">
        <v>0</v>
      </c>
      <c r="S3962" t="s">
        <v>8273</v>
      </c>
      <c r="T3962" t="s">
        <v>8274</v>
      </c>
    </row>
    <row r="3963" spans="1:20" ht="57.1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9">
        <f t="shared" si="306"/>
        <v>41767.891319444447</v>
      </c>
      <c r="L3963">
        <v>1397683410</v>
      </c>
      <c r="M3963" s="9">
        <f t="shared" si="307"/>
        <v>41745.891319444447</v>
      </c>
      <c r="N3963" s="13">
        <f t="shared" si="308"/>
        <v>22</v>
      </c>
      <c r="O3963" t="b">
        <v>0</v>
      </c>
      <c r="P3963">
        <v>2</v>
      </c>
      <c r="Q3963" s="8">
        <f t="shared" si="309"/>
        <v>10.5</v>
      </c>
      <c r="R3963" t="b">
        <v>0</v>
      </c>
      <c r="S3963" t="s">
        <v>8273</v>
      </c>
      <c r="T3963" t="s">
        <v>8274</v>
      </c>
    </row>
    <row r="3964" spans="1:20" ht="57.1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9">
        <f t="shared" si="306"/>
        <v>42336.621458333335</v>
      </c>
      <c r="L3964">
        <v>1446562494</v>
      </c>
      <c r="M3964" s="9">
        <f t="shared" si="307"/>
        <v>42311.621458333335</v>
      </c>
      <c r="N3964" s="13">
        <f t="shared" si="308"/>
        <v>25</v>
      </c>
      <c r="O3964" t="b">
        <v>0</v>
      </c>
      <c r="P3964">
        <v>3</v>
      </c>
      <c r="Q3964" s="8">
        <f t="shared" si="309"/>
        <v>15</v>
      </c>
      <c r="R3964" t="b">
        <v>0</v>
      </c>
      <c r="S3964" t="s">
        <v>8273</v>
      </c>
      <c r="T3964" t="s">
        <v>8274</v>
      </c>
    </row>
    <row r="3965" spans="1:20" ht="57.1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9">
        <f t="shared" si="306"/>
        <v>42326.195798611108</v>
      </c>
      <c r="L3965">
        <v>1445226117</v>
      </c>
      <c r="M3965" s="9">
        <f t="shared" si="307"/>
        <v>42296.154131944444</v>
      </c>
      <c r="N3965" s="13">
        <f t="shared" si="308"/>
        <v>30</v>
      </c>
      <c r="O3965" t="b">
        <v>0</v>
      </c>
      <c r="P3965">
        <v>0</v>
      </c>
      <c r="Q3965" s="8">
        <f t="shared" si="309"/>
        <v>0</v>
      </c>
      <c r="R3965" t="b">
        <v>0</v>
      </c>
      <c r="S3965" t="s">
        <v>8273</v>
      </c>
      <c r="T3965" t="s">
        <v>8274</v>
      </c>
    </row>
    <row r="3966" spans="1:20" ht="42.8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9">
        <f t="shared" si="306"/>
        <v>42113.680393518516</v>
      </c>
      <c r="L3966">
        <v>1424279986</v>
      </c>
      <c r="M3966" s="9">
        <f t="shared" si="307"/>
        <v>42053.722060185188</v>
      </c>
      <c r="N3966" s="13">
        <f t="shared" si="308"/>
        <v>60</v>
      </c>
      <c r="O3966" t="b">
        <v>0</v>
      </c>
      <c r="P3966">
        <v>3</v>
      </c>
      <c r="Q3966" s="8">
        <f t="shared" si="309"/>
        <v>42</v>
      </c>
      <c r="R3966" t="b">
        <v>0</v>
      </c>
      <c r="S3966" t="s">
        <v>8273</v>
      </c>
      <c r="T3966" t="s">
        <v>8274</v>
      </c>
    </row>
    <row r="3967" spans="1:20" ht="42.8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9">
        <f t="shared" si="306"/>
        <v>42474.194212962961</v>
      </c>
      <c r="L3967">
        <v>1455428380</v>
      </c>
      <c r="M3967" s="9">
        <f t="shared" si="307"/>
        <v>42414.235879629632</v>
      </c>
      <c r="N3967" s="13">
        <f t="shared" si="308"/>
        <v>60</v>
      </c>
      <c r="O3967" t="b">
        <v>0</v>
      </c>
      <c r="P3967">
        <v>4</v>
      </c>
      <c r="Q3967" s="8">
        <f t="shared" si="309"/>
        <v>71.25</v>
      </c>
      <c r="R3967" t="b">
        <v>0</v>
      </c>
      <c r="S3967" t="s">
        <v>8273</v>
      </c>
      <c r="T3967" t="s">
        <v>8274</v>
      </c>
    </row>
    <row r="3968" spans="1:20" ht="57.1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9">
        <f t="shared" si="306"/>
        <v>41844.124305555553</v>
      </c>
      <c r="L3968">
        <v>1402506278</v>
      </c>
      <c r="M3968" s="9">
        <f t="shared" si="307"/>
        <v>41801.711550925924</v>
      </c>
      <c r="N3968" s="13">
        <f t="shared" si="308"/>
        <v>42</v>
      </c>
      <c r="O3968" t="b">
        <v>0</v>
      </c>
      <c r="P3968">
        <v>2</v>
      </c>
      <c r="Q3968" s="8">
        <f t="shared" si="309"/>
        <v>22.5</v>
      </c>
      <c r="R3968" t="b">
        <v>0</v>
      </c>
      <c r="S3968" t="s">
        <v>8273</v>
      </c>
      <c r="T3968" t="s">
        <v>8274</v>
      </c>
    </row>
    <row r="3969" spans="1:20" ht="42.8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9">
        <f t="shared" si="306"/>
        <v>42800.290590277778</v>
      </c>
      <c r="L3969">
        <v>1486191507</v>
      </c>
      <c r="M3969" s="9">
        <f t="shared" si="307"/>
        <v>42770.290590277778</v>
      </c>
      <c r="N3969" s="13">
        <f t="shared" si="308"/>
        <v>30</v>
      </c>
      <c r="O3969" t="b">
        <v>0</v>
      </c>
      <c r="P3969">
        <v>10</v>
      </c>
      <c r="Q3969" s="8">
        <f t="shared" si="309"/>
        <v>41</v>
      </c>
      <c r="R3969" t="b">
        <v>0</v>
      </c>
      <c r="S3969" t="s">
        <v>8273</v>
      </c>
      <c r="T3969" t="s">
        <v>8274</v>
      </c>
    </row>
    <row r="3970" spans="1:20" ht="42.8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>
        <f t="shared" ref="F3970:F4033" si="310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9">
        <f t="shared" si="306"/>
        <v>42512.815659722226</v>
      </c>
      <c r="L3970">
        <v>1458761673</v>
      </c>
      <c r="M3970" s="9">
        <f t="shared" si="307"/>
        <v>42452.815659722226</v>
      </c>
      <c r="N3970" s="13">
        <f t="shared" si="308"/>
        <v>60</v>
      </c>
      <c r="O3970" t="b">
        <v>0</v>
      </c>
      <c r="P3970">
        <v>11</v>
      </c>
      <c r="Q3970" s="8">
        <f t="shared" si="309"/>
        <v>47.91</v>
      </c>
      <c r="R3970" t="b">
        <v>0</v>
      </c>
      <c r="S3970" t="s">
        <v>8273</v>
      </c>
      <c r="T3970" t="s">
        <v>8274</v>
      </c>
    </row>
    <row r="3971" spans="1:20" ht="57.1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>
        <f t="shared" si="310"/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9">
        <f t="shared" ref="K3971:K4034" si="311">(((J3971/60)/60)/24)+DATE(1970,1,1)</f>
        <v>42611.163194444445</v>
      </c>
      <c r="L3971">
        <v>1471638646</v>
      </c>
      <c r="M3971" s="9">
        <f t="shared" ref="M3971:M4034" si="312">(((L3971/60)/60)/24)+DATE(1970,1,1)</f>
        <v>42601.854699074072</v>
      </c>
      <c r="N3971" s="13">
        <f t="shared" ref="N3971:N4034" si="313">ROUND(K3971-M3971,0)</f>
        <v>9</v>
      </c>
      <c r="O3971" t="b">
        <v>0</v>
      </c>
      <c r="P3971">
        <v>6</v>
      </c>
      <c r="Q3971" s="8">
        <f t="shared" ref="Q3971:Q4034" si="314">IFERROR(ROUND(E3971/P3971,2),0)</f>
        <v>35.17</v>
      </c>
      <c r="R3971" t="b">
        <v>0</v>
      </c>
      <c r="S3971" t="s">
        <v>8273</v>
      </c>
      <c r="T3971" t="s">
        <v>8274</v>
      </c>
    </row>
    <row r="3972" spans="1:20" ht="57.1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9">
        <f t="shared" si="311"/>
        <v>42477.863553240735</v>
      </c>
      <c r="L3972">
        <v>1458333811</v>
      </c>
      <c r="M3972" s="9">
        <f t="shared" si="312"/>
        <v>42447.863553240735</v>
      </c>
      <c r="N3972" s="13">
        <f t="shared" si="313"/>
        <v>30</v>
      </c>
      <c r="O3972" t="b">
        <v>0</v>
      </c>
      <c r="P3972">
        <v>2</v>
      </c>
      <c r="Q3972" s="8">
        <f t="shared" si="314"/>
        <v>5.5</v>
      </c>
      <c r="R3972" t="b">
        <v>0</v>
      </c>
      <c r="S3972" t="s">
        <v>8273</v>
      </c>
      <c r="T3972" t="s">
        <v>8274</v>
      </c>
    </row>
    <row r="3973" spans="1:20" ht="42.8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9">
        <f t="shared" si="311"/>
        <v>41841.536180555559</v>
      </c>
      <c r="L3973">
        <v>1403355126</v>
      </c>
      <c r="M3973" s="9">
        <f t="shared" si="312"/>
        <v>41811.536180555559</v>
      </c>
      <c r="N3973" s="13">
        <f t="shared" si="313"/>
        <v>30</v>
      </c>
      <c r="O3973" t="b">
        <v>0</v>
      </c>
      <c r="P3973">
        <v>6</v>
      </c>
      <c r="Q3973" s="8">
        <f t="shared" si="314"/>
        <v>22.67</v>
      </c>
      <c r="R3973" t="b">
        <v>0</v>
      </c>
      <c r="S3973" t="s">
        <v>8273</v>
      </c>
      <c r="T3973" t="s">
        <v>8274</v>
      </c>
    </row>
    <row r="3974" spans="1:20" ht="42.8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9">
        <f t="shared" si="311"/>
        <v>42041.067523148144</v>
      </c>
      <c r="L3974">
        <v>1418002634</v>
      </c>
      <c r="M3974" s="9">
        <f t="shared" si="312"/>
        <v>41981.067523148144</v>
      </c>
      <c r="N3974" s="13">
        <f t="shared" si="313"/>
        <v>60</v>
      </c>
      <c r="O3974" t="b">
        <v>0</v>
      </c>
      <c r="P3974">
        <v>8</v>
      </c>
      <c r="Q3974" s="8">
        <f t="shared" si="314"/>
        <v>26.38</v>
      </c>
      <c r="R3974" t="b">
        <v>0</v>
      </c>
      <c r="S3974" t="s">
        <v>8273</v>
      </c>
      <c r="T3974" t="s">
        <v>8274</v>
      </c>
    </row>
    <row r="3975" spans="1:20" ht="42.8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9">
        <f t="shared" si="311"/>
        <v>42499.166666666672</v>
      </c>
      <c r="L3975">
        <v>1460219110</v>
      </c>
      <c r="M3975" s="9">
        <f t="shared" si="312"/>
        <v>42469.68414351852</v>
      </c>
      <c r="N3975" s="13">
        <f t="shared" si="313"/>
        <v>29</v>
      </c>
      <c r="O3975" t="b">
        <v>0</v>
      </c>
      <c r="P3975">
        <v>37</v>
      </c>
      <c r="Q3975" s="8">
        <f t="shared" si="314"/>
        <v>105.54</v>
      </c>
      <c r="R3975" t="b">
        <v>0</v>
      </c>
      <c r="S3975" t="s">
        <v>8273</v>
      </c>
      <c r="T3975" t="s">
        <v>8274</v>
      </c>
    </row>
    <row r="3976" spans="1:20" ht="42.8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9">
        <f t="shared" si="311"/>
        <v>42523.546851851846</v>
      </c>
      <c r="L3976">
        <v>1462280848</v>
      </c>
      <c r="M3976" s="9">
        <f t="shared" si="312"/>
        <v>42493.546851851846</v>
      </c>
      <c r="N3976" s="13">
        <f t="shared" si="313"/>
        <v>30</v>
      </c>
      <c r="O3976" t="b">
        <v>0</v>
      </c>
      <c r="P3976">
        <v>11</v>
      </c>
      <c r="Q3976" s="8">
        <f t="shared" si="314"/>
        <v>29.09</v>
      </c>
      <c r="R3976" t="b">
        <v>0</v>
      </c>
      <c r="S3976" t="s">
        <v>8273</v>
      </c>
      <c r="T3976" t="s">
        <v>8274</v>
      </c>
    </row>
    <row r="3977" spans="1:20" ht="42.8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9">
        <f t="shared" si="311"/>
        <v>42564.866875</v>
      </c>
      <c r="L3977">
        <v>1465850898</v>
      </c>
      <c r="M3977" s="9">
        <f t="shared" si="312"/>
        <v>42534.866875</v>
      </c>
      <c r="N3977" s="13">
        <f t="shared" si="313"/>
        <v>30</v>
      </c>
      <c r="O3977" t="b">
        <v>0</v>
      </c>
      <c r="P3977">
        <v>0</v>
      </c>
      <c r="Q3977" s="8">
        <f t="shared" si="314"/>
        <v>0</v>
      </c>
      <c r="R3977" t="b">
        <v>0</v>
      </c>
      <c r="S3977" t="s">
        <v>8273</v>
      </c>
      <c r="T3977" t="s">
        <v>8274</v>
      </c>
    </row>
    <row r="3978" spans="1:20" ht="42.8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9">
        <f t="shared" si="311"/>
        <v>41852.291666666664</v>
      </c>
      <c r="L3978">
        <v>1405024561</v>
      </c>
      <c r="M3978" s="9">
        <f t="shared" si="312"/>
        <v>41830.858344907407</v>
      </c>
      <c r="N3978" s="13">
        <f t="shared" si="313"/>
        <v>21</v>
      </c>
      <c r="O3978" t="b">
        <v>0</v>
      </c>
      <c r="P3978">
        <v>10</v>
      </c>
      <c r="Q3978" s="8">
        <f t="shared" si="314"/>
        <v>62</v>
      </c>
      <c r="R3978" t="b">
        <v>0</v>
      </c>
      <c r="S3978" t="s">
        <v>8273</v>
      </c>
      <c r="T3978" t="s">
        <v>8274</v>
      </c>
    </row>
    <row r="3979" spans="1:20" ht="42.8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9">
        <f t="shared" si="311"/>
        <v>42573.788564814815</v>
      </c>
      <c r="L3979">
        <v>1466621732</v>
      </c>
      <c r="M3979" s="9">
        <f t="shared" si="312"/>
        <v>42543.788564814815</v>
      </c>
      <c r="N3979" s="13">
        <f t="shared" si="313"/>
        <v>30</v>
      </c>
      <c r="O3979" t="b">
        <v>0</v>
      </c>
      <c r="P3979">
        <v>6</v>
      </c>
      <c r="Q3979" s="8">
        <f t="shared" si="314"/>
        <v>217.5</v>
      </c>
      <c r="R3979" t="b">
        <v>0</v>
      </c>
      <c r="S3979" t="s">
        <v>8273</v>
      </c>
      <c r="T3979" t="s">
        <v>8274</v>
      </c>
    </row>
    <row r="3980" spans="1:20" ht="42.8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9">
        <f t="shared" si="311"/>
        <v>42035.642974537041</v>
      </c>
      <c r="L3980">
        <v>1417533953</v>
      </c>
      <c r="M3980" s="9">
        <f t="shared" si="312"/>
        <v>41975.642974537041</v>
      </c>
      <c r="N3980" s="13">
        <f t="shared" si="313"/>
        <v>60</v>
      </c>
      <c r="O3980" t="b">
        <v>0</v>
      </c>
      <c r="P3980">
        <v>8</v>
      </c>
      <c r="Q3980" s="8">
        <f t="shared" si="314"/>
        <v>26.75</v>
      </c>
      <c r="R3980" t="b">
        <v>0</v>
      </c>
      <c r="S3980" t="s">
        <v>8273</v>
      </c>
      <c r="T3980" t="s">
        <v>8274</v>
      </c>
    </row>
    <row r="3981" spans="1:20" ht="42.8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9">
        <f t="shared" si="311"/>
        <v>42092.833333333328</v>
      </c>
      <c r="L3981">
        <v>1425678057</v>
      </c>
      <c r="M3981" s="9">
        <f t="shared" si="312"/>
        <v>42069.903437500005</v>
      </c>
      <c r="N3981" s="13">
        <f t="shared" si="313"/>
        <v>23</v>
      </c>
      <c r="O3981" t="b">
        <v>0</v>
      </c>
      <c r="P3981">
        <v>6</v>
      </c>
      <c r="Q3981" s="8">
        <f t="shared" si="314"/>
        <v>18.329999999999998</v>
      </c>
      <c r="R3981" t="b">
        <v>0</v>
      </c>
      <c r="S3981" t="s">
        <v>8273</v>
      </c>
      <c r="T3981" t="s">
        <v>8274</v>
      </c>
    </row>
    <row r="3982" spans="1:20" ht="42.8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9">
        <f t="shared" si="311"/>
        <v>41825.598923611113</v>
      </c>
      <c r="L3982">
        <v>1401978147</v>
      </c>
      <c r="M3982" s="9">
        <f t="shared" si="312"/>
        <v>41795.598923611113</v>
      </c>
      <c r="N3982" s="13">
        <f t="shared" si="313"/>
        <v>30</v>
      </c>
      <c r="O3982" t="b">
        <v>0</v>
      </c>
      <c r="P3982">
        <v>7</v>
      </c>
      <c r="Q3982" s="8">
        <f t="shared" si="314"/>
        <v>64.290000000000006</v>
      </c>
      <c r="R3982" t="b">
        <v>0</v>
      </c>
      <c r="S3982" t="s">
        <v>8273</v>
      </c>
      <c r="T3982" t="s">
        <v>8274</v>
      </c>
    </row>
    <row r="3983" spans="1:20" ht="42.8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9">
        <f t="shared" si="311"/>
        <v>42568.179965277777</v>
      </c>
      <c r="L3983">
        <v>1463545149</v>
      </c>
      <c r="M3983" s="9">
        <f t="shared" si="312"/>
        <v>42508.179965277777</v>
      </c>
      <c r="N3983" s="13">
        <f t="shared" si="313"/>
        <v>60</v>
      </c>
      <c r="O3983" t="b">
        <v>0</v>
      </c>
      <c r="P3983">
        <v>7</v>
      </c>
      <c r="Q3983" s="8">
        <f t="shared" si="314"/>
        <v>175</v>
      </c>
      <c r="R3983" t="b">
        <v>0</v>
      </c>
      <c r="S3983" t="s">
        <v>8273</v>
      </c>
      <c r="T3983" t="s">
        <v>8274</v>
      </c>
    </row>
    <row r="3984" spans="1:20" ht="57.1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9">
        <f t="shared" si="311"/>
        <v>42192.809953703705</v>
      </c>
      <c r="L3984">
        <v>1431113180</v>
      </c>
      <c r="M3984" s="9">
        <f t="shared" si="312"/>
        <v>42132.809953703705</v>
      </c>
      <c r="N3984" s="13">
        <f t="shared" si="313"/>
        <v>60</v>
      </c>
      <c r="O3984" t="b">
        <v>0</v>
      </c>
      <c r="P3984">
        <v>5</v>
      </c>
      <c r="Q3984" s="8">
        <f t="shared" si="314"/>
        <v>34</v>
      </c>
      <c r="R3984" t="b">
        <v>0</v>
      </c>
      <c r="S3984" t="s">
        <v>8273</v>
      </c>
      <c r="T3984" t="s">
        <v>8274</v>
      </c>
    </row>
    <row r="3985" spans="1:20" ht="42.8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9">
        <f t="shared" si="311"/>
        <v>41779.290972222225</v>
      </c>
      <c r="L3985">
        <v>1397854356</v>
      </c>
      <c r="M3985" s="9">
        <f t="shared" si="312"/>
        <v>41747.86986111111</v>
      </c>
      <c r="N3985" s="13">
        <f t="shared" si="313"/>
        <v>31</v>
      </c>
      <c r="O3985" t="b">
        <v>0</v>
      </c>
      <c r="P3985">
        <v>46</v>
      </c>
      <c r="Q3985" s="8">
        <f t="shared" si="314"/>
        <v>84.28</v>
      </c>
      <c r="R3985" t="b">
        <v>0</v>
      </c>
      <c r="S3985" t="s">
        <v>8273</v>
      </c>
      <c r="T3985" t="s">
        <v>8274</v>
      </c>
    </row>
    <row r="3986" spans="1:20" ht="42.8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9">
        <f t="shared" si="311"/>
        <v>41951</v>
      </c>
      <c r="L3986">
        <v>1412809644</v>
      </c>
      <c r="M3986" s="9">
        <f t="shared" si="312"/>
        <v>41920.963472222218</v>
      </c>
      <c r="N3986" s="13">
        <f t="shared" si="313"/>
        <v>30</v>
      </c>
      <c r="O3986" t="b">
        <v>0</v>
      </c>
      <c r="P3986">
        <v>10</v>
      </c>
      <c r="Q3986" s="8">
        <f t="shared" si="314"/>
        <v>9.5</v>
      </c>
      <c r="R3986" t="b">
        <v>0</v>
      </c>
      <c r="S3986" t="s">
        <v>8273</v>
      </c>
      <c r="T3986" t="s">
        <v>8274</v>
      </c>
    </row>
    <row r="3987" spans="1:20" ht="57.1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9">
        <f t="shared" si="311"/>
        <v>42420.878472222219</v>
      </c>
      <c r="L3987">
        <v>1454173120</v>
      </c>
      <c r="M3987" s="9">
        <f t="shared" si="312"/>
        <v>42399.707407407404</v>
      </c>
      <c r="N3987" s="13">
        <f t="shared" si="313"/>
        <v>21</v>
      </c>
      <c r="O3987" t="b">
        <v>0</v>
      </c>
      <c r="P3987">
        <v>19</v>
      </c>
      <c r="Q3987" s="8">
        <f t="shared" si="314"/>
        <v>33.74</v>
      </c>
      <c r="R3987" t="b">
        <v>0</v>
      </c>
      <c r="S3987" t="s">
        <v>8273</v>
      </c>
      <c r="T3987" t="s">
        <v>8274</v>
      </c>
    </row>
    <row r="3988" spans="1:20" ht="57.1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9">
        <f t="shared" si="311"/>
        <v>42496.544444444444</v>
      </c>
      <c r="L3988">
        <v>1460034594</v>
      </c>
      <c r="M3988" s="9">
        <f t="shared" si="312"/>
        <v>42467.548541666663</v>
      </c>
      <c r="N3988" s="13">
        <f t="shared" si="313"/>
        <v>29</v>
      </c>
      <c r="O3988" t="b">
        <v>0</v>
      </c>
      <c r="P3988">
        <v>13</v>
      </c>
      <c r="Q3988" s="8">
        <f t="shared" si="314"/>
        <v>37.54</v>
      </c>
      <c r="R3988" t="b">
        <v>0</v>
      </c>
      <c r="S3988" t="s">
        <v>8273</v>
      </c>
      <c r="T3988" t="s">
        <v>8274</v>
      </c>
    </row>
    <row r="3989" spans="1:20" ht="42.8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9">
        <f t="shared" si="311"/>
        <v>41775.92465277778</v>
      </c>
      <c r="L3989">
        <v>1399414290</v>
      </c>
      <c r="M3989" s="9">
        <f t="shared" si="312"/>
        <v>41765.92465277778</v>
      </c>
      <c r="N3989" s="13">
        <f t="shared" si="313"/>
        <v>10</v>
      </c>
      <c r="O3989" t="b">
        <v>0</v>
      </c>
      <c r="P3989">
        <v>13</v>
      </c>
      <c r="Q3989" s="8">
        <f t="shared" si="314"/>
        <v>11.62</v>
      </c>
      <c r="R3989" t="b">
        <v>0</v>
      </c>
      <c r="S3989" t="s">
        <v>8273</v>
      </c>
      <c r="T3989" t="s">
        <v>8274</v>
      </c>
    </row>
    <row r="3990" spans="1:20" ht="28.55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9">
        <f t="shared" si="311"/>
        <v>42245.08116898148</v>
      </c>
      <c r="L3990">
        <v>1439517413</v>
      </c>
      <c r="M3990" s="9">
        <f t="shared" si="312"/>
        <v>42230.08116898148</v>
      </c>
      <c r="N3990" s="13">
        <f t="shared" si="313"/>
        <v>15</v>
      </c>
      <c r="O3990" t="b">
        <v>0</v>
      </c>
      <c r="P3990">
        <v>4</v>
      </c>
      <c r="Q3990" s="8">
        <f t="shared" si="314"/>
        <v>8</v>
      </c>
      <c r="R3990" t="b">
        <v>0</v>
      </c>
      <c r="S3990" t="s">
        <v>8273</v>
      </c>
      <c r="T3990" t="s">
        <v>8274</v>
      </c>
    </row>
    <row r="3991" spans="1:20" ht="42.8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9">
        <f t="shared" si="311"/>
        <v>42316.791446759264</v>
      </c>
      <c r="L3991">
        <v>1444413581</v>
      </c>
      <c r="M3991" s="9">
        <f t="shared" si="312"/>
        <v>42286.749780092592</v>
      </c>
      <c r="N3991" s="13">
        <f t="shared" si="313"/>
        <v>30</v>
      </c>
      <c r="O3991" t="b">
        <v>0</v>
      </c>
      <c r="P3991">
        <v>0</v>
      </c>
      <c r="Q3991" s="8">
        <f t="shared" si="314"/>
        <v>0</v>
      </c>
      <c r="R3991" t="b">
        <v>0</v>
      </c>
      <c r="S3991" t="s">
        <v>8273</v>
      </c>
      <c r="T3991" t="s">
        <v>8274</v>
      </c>
    </row>
    <row r="3992" spans="1:20" ht="42.8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9">
        <f t="shared" si="311"/>
        <v>42431.672372685185</v>
      </c>
      <c r="L3992">
        <v>1454342893</v>
      </c>
      <c r="M3992" s="9">
        <f t="shared" si="312"/>
        <v>42401.672372685185</v>
      </c>
      <c r="N3992" s="13">
        <f t="shared" si="313"/>
        <v>30</v>
      </c>
      <c r="O3992" t="b">
        <v>0</v>
      </c>
      <c r="P3992">
        <v>3</v>
      </c>
      <c r="Q3992" s="8">
        <f t="shared" si="314"/>
        <v>23</v>
      </c>
      <c r="R3992" t="b">
        <v>0</v>
      </c>
      <c r="S3992" t="s">
        <v>8273</v>
      </c>
      <c r="T3992" t="s">
        <v>8274</v>
      </c>
    </row>
    <row r="3993" spans="1:20" ht="28.55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9">
        <f t="shared" si="311"/>
        <v>42155.644467592589</v>
      </c>
      <c r="L3993">
        <v>1430494082</v>
      </c>
      <c r="M3993" s="9">
        <f t="shared" si="312"/>
        <v>42125.644467592589</v>
      </c>
      <c r="N3993" s="13">
        <f t="shared" si="313"/>
        <v>30</v>
      </c>
      <c r="O3993" t="b">
        <v>0</v>
      </c>
      <c r="P3993">
        <v>1</v>
      </c>
      <c r="Q3993" s="8">
        <f t="shared" si="314"/>
        <v>100</v>
      </c>
      <c r="R3993" t="b">
        <v>0</v>
      </c>
      <c r="S3993" t="s">
        <v>8273</v>
      </c>
      <c r="T3993" t="s">
        <v>8274</v>
      </c>
    </row>
    <row r="3994" spans="1:20" ht="42.8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9">
        <f t="shared" si="311"/>
        <v>42349.982164351852</v>
      </c>
      <c r="L3994">
        <v>1444689259</v>
      </c>
      <c r="M3994" s="9">
        <f t="shared" si="312"/>
        <v>42289.94049768518</v>
      </c>
      <c r="N3994" s="13">
        <f t="shared" si="313"/>
        <v>60</v>
      </c>
      <c r="O3994" t="b">
        <v>0</v>
      </c>
      <c r="P3994">
        <v>9</v>
      </c>
      <c r="Q3994" s="8">
        <f t="shared" si="314"/>
        <v>60.11</v>
      </c>
      <c r="R3994" t="b">
        <v>0</v>
      </c>
      <c r="S3994" t="s">
        <v>8273</v>
      </c>
      <c r="T3994" t="s">
        <v>8274</v>
      </c>
    </row>
    <row r="3995" spans="1:20" ht="42.8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9">
        <f t="shared" si="311"/>
        <v>42137.864722222221</v>
      </c>
      <c r="L3995">
        <v>1428957912</v>
      </c>
      <c r="M3995" s="9">
        <f t="shared" si="312"/>
        <v>42107.864722222221</v>
      </c>
      <c r="N3995" s="13">
        <f t="shared" si="313"/>
        <v>30</v>
      </c>
      <c r="O3995" t="b">
        <v>0</v>
      </c>
      <c r="P3995">
        <v>1</v>
      </c>
      <c r="Q3995" s="8">
        <f t="shared" si="314"/>
        <v>3</v>
      </c>
      <c r="R3995" t="b">
        <v>0</v>
      </c>
      <c r="S3995" t="s">
        <v>8273</v>
      </c>
      <c r="T3995" t="s">
        <v>8274</v>
      </c>
    </row>
    <row r="3996" spans="1:20" ht="42.8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9">
        <f t="shared" si="311"/>
        <v>41839.389930555553</v>
      </c>
      <c r="L3996">
        <v>1403169690</v>
      </c>
      <c r="M3996" s="9">
        <f t="shared" si="312"/>
        <v>41809.389930555553</v>
      </c>
      <c r="N3996" s="13">
        <f t="shared" si="313"/>
        <v>30</v>
      </c>
      <c r="O3996" t="b">
        <v>0</v>
      </c>
      <c r="P3996">
        <v>1</v>
      </c>
      <c r="Q3996" s="8">
        <f t="shared" si="314"/>
        <v>5</v>
      </c>
      <c r="R3996" t="b">
        <v>0</v>
      </c>
      <c r="S3996" t="s">
        <v>8273</v>
      </c>
      <c r="T3996" t="s">
        <v>8274</v>
      </c>
    </row>
    <row r="3997" spans="1:20" ht="42.8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9">
        <f t="shared" si="311"/>
        <v>42049.477083333331</v>
      </c>
      <c r="L3997">
        <v>1421339077</v>
      </c>
      <c r="M3997" s="9">
        <f t="shared" si="312"/>
        <v>42019.683761574073</v>
      </c>
      <c r="N3997" s="13">
        <f t="shared" si="313"/>
        <v>30</v>
      </c>
      <c r="O3997" t="b">
        <v>0</v>
      </c>
      <c r="P3997">
        <v>4</v>
      </c>
      <c r="Q3997" s="8">
        <f t="shared" si="314"/>
        <v>17.5</v>
      </c>
      <c r="R3997" t="b">
        <v>0</v>
      </c>
      <c r="S3997" t="s">
        <v>8273</v>
      </c>
      <c r="T3997" t="s">
        <v>8274</v>
      </c>
    </row>
    <row r="3998" spans="1:20" ht="42.8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9">
        <f t="shared" si="311"/>
        <v>41963.669444444444</v>
      </c>
      <c r="L3998">
        <v>1415341464</v>
      </c>
      <c r="M3998" s="9">
        <f t="shared" si="312"/>
        <v>41950.26694444444</v>
      </c>
      <c r="N3998" s="13">
        <f t="shared" si="313"/>
        <v>13</v>
      </c>
      <c r="O3998" t="b">
        <v>0</v>
      </c>
      <c r="P3998">
        <v>17</v>
      </c>
      <c r="Q3998" s="8">
        <f t="shared" si="314"/>
        <v>29.24</v>
      </c>
      <c r="R3998" t="b">
        <v>0</v>
      </c>
      <c r="S3998" t="s">
        <v>8273</v>
      </c>
      <c r="T3998" t="s">
        <v>8274</v>
      </c>
    </row>
    <row r="3999" spans="1:20" ht="42.8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9">
        <f t="shared" si="311"/>
        <v>42099.349780092598</v>
      </c>
      <c r="L3999">
        <v>1425633821</v>
      </c>
      <c r="M3999" s="9">
        <f t="shared" si="312"/>
        <v>42069.391446759255</v>
      </c>
      <c r="N3999" s="13">
        <f t="shared" si="313"/>
        <v>30</v>
      </c>
      <c r="O3999" t="b">
        <v>0</v>
      </c>
      <c r="P3999">
        <v>0</v>
      </c>
      <c r="Q3999" s="8">
        <f t="shared" si="314"/>
        <v>0</v>
      </c>
      <c r="R3999" t="b">
        <v>0</v>
      </c>
      <c r="S3999" t="s">
        <v>8273</v>
      </c>
      <c r="T3999" t="s">
        <v>8274</v>
      </c>
    </row>
    <row r="4000" spans="1:20" ht="42.8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9">
        <f t="shared" si="311"/>
        <v>42091.921597222223</v>
      </c>
      <c r="L4000">
        <v>1424992026</v>
      </c>
      <c r="M4000" s="9">
        <f t="shared" si="312"/>
        <v>42061.963263888887</v>
      </c>
      <c r="N4000" s="13">
        <f t="shared" si="313"/>
        <v>30</v>
      </c>
      <c r="O4000" t="b">
        <v>0</v>
      </c>
      <c r="P4000">
        <v>12</v>
      </c>
      <c r="Q4000" s="8">
        <f t="shared" si="314"/>
        <v>59.58</v>
      </c>
      <c r="R4000" t="b">
        <v>0</v>
      </c>
      <c r="S4000" t="s">
        <v>8273</v>
      </c>
      <c r="T4000" t="s">
        <v>8274</v>
      </c>
    </row>
    <row r="4001" spans="1:20" ht="42.8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9">
        <f t="shared" si="311"/>
        <v>41882.827650462961</v>
      </c>
      <c r="L4001">
        <v>1406058798</v>
      </c>
      <c r="M4001" s="9">
        <f t="shared" si="312"/>
        <v>41842.828680555554</v>
      </c>
      <c r="N4001" s="13">
        <f t="shared" si="313"/>
        <v>40</v>
      </c>
      <c r="O4001" t="b">
        <v>0</v>
      </c>
      <c r="P4001">
        <v>14</v>
      </c>
      <c r="Q4001" s="8">
        <f t="shared" si="314"/>
        <v>82.57</v>
      </c>
      <c r="R4001" t="b">
        <v>0</v>
      </c>
      <c r="S4001" t="s">
        <v>8273</v>
      </c>
      <c r="T4001" t="s">
        <v>8274</v>
      </c>
    </row>
    <row r="4002" spans="1:20" ht="28.55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9">
        <f t="shared" si="311"/>
        <v>42497.603680555556</v>
      </c>
      <c r="L4002">
        <v>1457450958</v>
      </c>
      <c r="M4002" s="9">
        <f t="shared" si="312"/>
        <v>42437.64534722222</v>
      </c>
      <c r="N4002" s="13">
        <f t="shared" si="313"/>
        <v>60</v>
      </c>
      <c r="O4002" t="b">
        <v>0</v>
      </c>
      <c r="P4002">
        <v>1</v>
      </c>
      <c r="Q4002" s="8">
        <f t="shared" si="314"/>
        <v>10</v>
      </c>
      <c r="R4002" t="b">
        <v>0</v>
      </c>
      <c r="S4002" t="s">
        <v>8273</v>
      </c>
      <c r="T4002" t="s">
        <v>8274</v>
      </c>
    </row>
    <row r="4003" spans="1:20" ht="57.1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9">
        <f t="shared" si="311"/>
        <v>42795.791666666672</v>
      </c>
      <c r="L4003">
        <v>1486681708</v>
      </c>
      <c r="M4003" s="9">
        <f t="shared" si="312"/>
        <v>42775.964212962965</v>
      </c>
      <c r="N4003" s="13">
        <f t="shared" si="313"/>
        <v>20</v>
      </c>
      <c r="O4003" t="b">
        <v>0</v>
      </c>
      <c r="P4003">
        <v>14</v>
      </c>
      <c r="Q4003" s="8">
        <f t="shared" si="314"/>
        <v>32.36</v>
      </c>
      <c r="R4003" t="b">
        <v>0</v>
      </c>
      <c r="S4003" t="s">
        <v>8273</v>
      </c>
      <c r="T4003" t="s">
        <v>8274</v>
      </c>
    </row>
    <row r="4004" spans="1:20" ht="42.8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9">
        <f t="shared" si="311"/>
        <v>41909.043530092589</v>
      </c>
      <c r="L4004">
        <v>1409187761</v>
      </c>
      <c r="M4004" s="9">
        <f t="shared" si="312"/>
        <v>41879.043530092589</v>
      </c>
      <c r="N4004" s="13">
        <f t="shared" si="313"/>
        <v>30</v>
      </c>
      <c r="O4004" t="b">
        <v>0</v>
      </c>
      <c r="P4004">
        <v>4</v>
      </c>
      <c r="Q4004" s="8">
        <f t="shared" si="314"/>
        <v>5.75</v>
      </c>
      <c r="R4004" t="b">
        <v>0</v>
      </c>
      <c r="S4004" t="s">
        <v>8273</v>
      </c>
      <c r="T4004" t="s">
        <v>8274</v>
      </c>
    </row>
    <row r="4005" spans="1:20" ht="42.8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9">
        <f t="shared" si="311"/>
        <v>42050.587349537032</v>
      </c>
      <c r="L4005">
        <v>1421417147</v>
      </c>
      <c r="M4005" s="9">
        <f t="shared" si="312"/>
        <v>42020.587349537032</v>
      </c>
      <c r="N4005" s="13">
        <f t="shared" si="313"/>
        <v>30</v>
      </c>
      <c r="O4005" t="b">
        <v>0</v>
      </c>
      <c r="P4005">
        <v>2</v>
      </c>
      <c r="Q4005" s="8">
        <f t="shared" si="314"/>
        <v>100.5</v>
      </c>
      <c r="R4005" t="b">
        <v>0</v>
      </c>
      <c r="S4005" t="s">
        <v>8273</v>
      </c>
      <c r="T4005" t="s">
        <v>8274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9">
        <f t="shared" si="311"/>
        <v>41920.16269675926</v>
      </c>
      <c r="L4006">
        <v>1410148457</v>
      </c>
      <c r="M4006" s="9">
        <f t="shared" si="312"/>
        <v>41890.16269675926</v>
      </c>
      <c r="N4006" s="13">
        <f t="shared" si="313"/>
        <v>30</v>
      </c>
      <c r="O4006" t="b">
        <v>0</v>
      </c>
      <c r="P4006">
        <v>1</v>
      </c>
      <c r="Q4006" s="8">
        <f t="shared" si="314"/>
        <v>1</v>
      </c>
      <c r="R4006" t="b">
        <v>0</v>
      </c>
      <c r="S4006" t="s">
        <v>8273</v>
      </c>
      <c r="T4006" t="s">
        <v>8274</v>
      </c>
    </row>
    <row r="4007" spans="1:20" ht="42.8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9">
        <f t="shared" si="311"/>
        <v>41932.807696759257</v>
      </c>
      <c r="L4007">
        <v>1408648985</v>
      </c>
      <c r="M4007" s="9">
        <f t="shared" si="312"/>
        <v>41872.807696759257</v>
      </c>
      <c r="N4007" s="13">
        <f t="shared" si="313"/>
        <v>60</v>
      </c>
      <c r="O4007" t="b">
        <v>0</v>
      </c>
      <c r="P4007">
        <v>2</v>
      </c>
      <c r="Q4007" s="8">
        <f t="shared" si="314"/>
        <v>20</v>
      </c>
      <c r="R4007" t="b">
        <v>0</v>
      </c>
      <c r="S4007" t="s">
        <v>8273</v>
      </c>
      <c r="T4007" t="s">
        <v>8274</v>
      </c>
    </row>
    <row r="4008" spans="1:20" ht="42.8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9">
        <f t="shared" si="311"/>
        <v>42416.772997685184</v>
      </c>
      <c r="L4008">
        <v>1453487587</v>
      </c>
      <c r="M4008" s="9">
        <f t="shared" si="312"/>
        <v>42391.772997685184</v>
      </c>
      <c r="N4008" s="13">
        <f t="shared" si="313"/>
        <v>25</v>
      </c>
      <c r="O4008" t="b">
        <v>0</v>
      </c>
      <c r="P4008">
        <v>1</v>
      </c>
      <c r="Q4008" s="8">
        <f t="shared" si="314"/>
        <v>2</v>
      </c>
      <c r="R4008" t="b">
        <v>0</v>
      </c>
      <c r="S4008" t="s">
        <v>8273</v>
      </c>
      <c r="T4008" t="s">
        <v>8274</v>
      </c>
    </row>
    <row r="4009" spans="1:20" ht="42.8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9">
        <f t="shared" si="311"/>
        <v>41877.686111111114</v>
      </c>
      <c r="L4009">
        <v>1406572381</v>
      </c>
      <c r="M4009" s="9">
        <f t="shared" si="312"/>
        <v>41848.772928240738</v>
      </c>
      <c r="N4009" s="13">
        <f t="shared" si="313"/>
        <v>29</v>
      </c>
      <c r="O4009" t="b">
        <v>0</v>
      </c>
      <c r="P4009">
        <v>1</v>
      </c>
      <c r="Q4009" s="8">
        <f t="shared" si="314"/>
        <v>5</v>
      </c>
      <c r="R4009" t="b">
        <v>0</v>
      </c>
      <c r="S4009" t="s">
        <v>8273</v>
      </c>
      <c r="T4009" t="s">
        <v>8274</v>
      </c>
    </row>
    <row r="4010" spans="1:20" ht="42.8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9">
        <f t="shared" si="311"/>
        <v>42207.964201388888</v>
      </c>
      <c r="L4010">
        <v>1435014507</v>
      </c>
      <c r="M4010" s="9">
        <f t="shared" si="312"/>
        <v>42177.964201388888</v>
      </c>
      <c r="N4010" s="13">
        <f t="shared" si="313"/>
        <v>30</v>
      </c>
      <c r="O4010" t="b">
        <v>0</v>
      </c>
      <c r="P4010">
        <v>4</v>
      </c>
      <c r="Q4010" s="8">
        <f t="shared" si="314"/>
        <v>15</v>
      </c>
      <c r="R4010" t="b">
        <v>0</v>
      </c>
      <c r="S4010" t="s">
        <v>8273</v>
      </c>
      <c r="T4010" t="s">
        <v>8274</v>
      </c>
    </row>
    <row r="4011" spans="1:20" ht="42.8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9">
        <f t="shared" si="311"/>
        <v>41891.700925925928</v>
      </c>
      <c r="L4011">
        <v>1406825360</v>
      </c>
      <c r="M4011" s="9">
        <f t="shared" si="312"/>
        <v>41851.700925925928</v>
      </c>
      <c r="N4011" s="13">
        <f t="shared" si="313"/>
        <v>40</v>
      </c>
      <c r="O4011" t="b">
        <v>0</v>
      </c>
      <c r="P4011">
        <v>3</v>
      </c>
      <c r="Q4011" s="8">
        <f t="shared" si="314"/>
        <v>25</v>
      </c>
      <c r="R4011" t="b">
        <v>0</v>
      </c>
      <c r="S4011" t="s">
        <v>8273</v>
      </c>
      <c r="T4011" t="s">
        <v>8274</v>
      </c>
    </row>
    <row r="4012" spans="1:20" ht="42.8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9">
        <f t="shared" si="311"/>
        <v>41938.770439814813</v>
      </c>
      <c r="L4012">
        <v>1412879366</v>
      </c>
      <c r="M4012" s="9">
        <f t="shared" si="312"/>
        <v>41921.770439814813</v>
      </c>
      <c r="N4012" s="13">
        <f t="shared" si="313"/>
        <v>17</v>
      </c>
      <c r="O4012" t="b">
        <v>0</v>
      </c>
      <c r="P4012">
        <v>38</v>
      </c>
      <c r="Q4012" s="8">
        <f t="shared" si="314"/>
        <v>45.84</v>
      </c>
      <c r="R4012" t="b">
        <v>0</v>
      </c>
      <c r="S4012" t="s">
        <v>8273</v>
      </c>
      <c r="T4012" t="s">
        <v>8274</v>
      </c>
    </row>
    <row r="4013" spans="1:20" ht="42.8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9">
        <f t="shared" si="311"/>
        <v>42032.54488425926</v>
      </c>
      <c r="L4013">
        <v>1419858278</v>
      </c>
      <c r="M4013" s="9">
        <f t="shared" si="312"/>
        <v>42002.54488425926</v>
      </c>
      <c r="N4013" s="13">
        <f t="shared" si="313"/>
        <v>30</v>
      </c>
      <c r="O4013" t="b">
        <v>0</v>
      </c>
      <c r="P4013">
        <v>4</v>
      </c>
      <c r="Q4013" s="8">
        <f t="shared" si="314"/>
        <v>4.75</v>
      </c>
      <c r="R4013" t="b">
        <v>0</v>
      </c>
      <c r="S4013" t="s">
        <v>8273</v>
      </c>
      <c r="T4013" t="s">
        <v>8274</v>
      </c>
    </row>
    <row r="4014" spans="1:20" ht="57.1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9">
        <f t="shared" si="311"/>
        <v>42126.544548611113</v>
      </c>
      <c r="L4014">
        <v>1427979849</v>
      </c>
      <c r="M4014" s="9">
        <f t="shared" si="312"/>
        <v>42096.544548611113</v>
      </c>
      <c r="N4014" s="13">
        <f t="shared" si="313"/>
        <v>30</v>
      </c>
      <c r="O4014" t="b">
        <v>0</v>
      </c>
      <c r="P4014">
        <v>0</v>
      </c>
      <c r="Q4014" s="8">
        <f t="shared" si="314"/>
        <v>0</v>
      </c>
      <c r="R4014" t="b">
        <v>0</v>
      </c>
      <c r="S4014" t="s">
        <v>8273</v>
      </c>
      <c r="T4014" t="s">
        <v>8274</v>
      </c>
    </row>
    <row r="4015" spans="1:20" ht="57.1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9">
        <f t="shared" si="311"/>
        <v>42051.301192129627</v>
      </c>
      <c r="L4015">
        <v>1421478823</v>
      </c>
      <c r="M4015" s="9">
        <f t="shared" si="312"/>
        <v>42021.301192129627</v>
      </c>
      <c r="N4015" s="13">
        <f t="shared" si="313"/>
        <v>30</v>
      </c>
      <c r="O4015" t="b">
        <v>0</v>
      </c>
      <c r="P4015">
        <v>2</v>
      </c>
      <c r="Q4015" s="8">
        <f t="shared" si="314"/>
        <v>13</v>
      </c>
      <c r="R4015" t="b">
        <v>0</v>
      </c>
      <c r="S4015" t="s">
        <v>8273</v>
      </c>
      <c r="T4015" t="s">
        <v>8274</v>
      </c>
    </row>
    <row r="4016" spans="1:20" ht="42.8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9">
        <f t="shared" si="311"/>
        <v>42434.246168981481</v>
      </c>
      <c r="L4016">
        <v>1455861269</v>
      </c>
      <c r="M4016" s="9">
        <f t="shared" si="312"/>
        <v>42419.246168981481</v>
      </c>
      <c r="N4016" s="13">
        <f t="shared" si="313"/>
        <v>15</v>
      </c>
      <c r="O4016" t="b">
        <v>0</v>
      </c>
      <c r="P4016">
        <v>0</v>
      </c>
      <c r="Q4016" s="8">
        <f t="shared" si="314"/>
        <v>0</v>
      </c>
      <c r="R4016" t="b">
        <v>0</v>
      </c>
      <c r="S4016" t="s">
        <v>8273</v>
      </c>
      <c r="T4016" t="s">
        <v>8274</v>
      </c>
    </row>
    <row r="4017" spans="1:20" ht="42.8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9">
        <f t="shared" si="311"/>
        <v>42204.780821759254</v>
      </c>
      <c r="L4017">
        <v>1434739463</v>
      </c>
      <c r="M4017" s="9">
        <f t="shared" si="312"/>
        <v>42174.780821759254</v>
      </c>
      <c r="N4017" s="13">
        <f t="shared" si="313"/>
        <v>30</v>
      </c>
      <c r="O4017" t="b">
        <v>0</v>
      </c>
      <c r="P4017">
        <v>1</v>
      </c>
      <c r="Q4017" s="8">
        <f t="shared" si="314"/>
        <v>1</v>
      </c>
      <c r="R4017" t="b">
        <v>0</v>
      </c>
      <c r="S4017" t="s">
        <v>8273</v>
      </c>
      <c r="T4017" t="s">
        <v>8274</v>
      </c>
    </row>
    <row r="4018" spans="1:20" ht="42.8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9">
        <f t="shared" si="311"/>
        <v>41899.872685185182</v>
      </c>
      <c r="L4018">
        <v>1408395400</v>
      </c>
      <c r="M4018" s="9">
        <f t="shared" si="312"/>
        <v>41869.872685185182</v>
      </c>
      <c r="N4018" s="13">
        <f t="shared" si="313"/>
        <v>30</v>
      </c>
      <c r="O4018" t="b">
        <v>0</v>
      </c>
      <c r="P4018">
        <v>7</v>
      </c>
      <c r="Q4018" s="8">
        <f t="shared" si="314"/>
        <v>10</v>
      </c>
      <c r="R4018" t="b">
        <v>0</v>
      </c>
      <c r="S4018" t="s">
        <v>8273</v>
      </c>
      <c r="T4018" t="s">
        <v>8274</v>
      </c>
    </row>
    <row r="4019" spans="1:20" ht="42.8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9">
        <f t="shared" si="311"/>
        <v>41886.672152777777</v>
      </c>
      <c r="L4019">
        <v>1407254874</v>
      </c>
      <c r="M4019" s="9">
        <f t="shared" si="312"/>
        <v>41856.672152777777</v>
      </c>
      <c r="N4019" s="13">
        <f t="shared" si="313"/>
        <v>30</v>
      </c>
      <c r="O4019" t="b">
        <v>0</v>
      </c>
      <c r="P4019">
        <v>2</v>
      </c>
      <c r="Q4019" s="8">
        <f t="shared" si="314"/>
        <v>52.5</v>
      </c>
      <c r="R4019" t="b">
        <v>0</v>
      </c>
      <c r="S4019" t="s">
        <v>8273</v>
      </c>
      <c r="T4019" t="s">
        <v>8274</v>
      </c>
    </row>
    <row r="4020" spans="1:20" ht="28.55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9">
        <f t="shared" si="311"/>
        <v>42650.91097222222</v>
      </c>
      <c r="L4020">
        <v>1473285108</v>
      </c>
      <c r="M4020" s="9">
        <f t="shared" si="312"/>
        <v>42620.91097222222</v>
      </c>
      <c r="N4020" s="13">
        <f t="shared" si="313"/>
        <v>30</v>
      </c>
      <c r="O4020" t="b">
        <v>0</v>
      </c>
      <c r="P4020">
        <v>4</v>
      </c>
      <c r="Q4020" s="8">
        <f t="shared" si="314"/>
        <v>32.5</v>
      </c>
      <c r="R4020" t="b">
        <v>0</v>
      </c>
      <c r="S4020" t="s">
        <v>8273</v>
      </c>
      <c r="T4020" t="s">
        <v>8274</v>
      </c>
    </row>
    <row r="4021" spans="1:20" ht="42.8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9">
        <f t="shared" si="311"/>
        <v>42475.686111111107</v>
      </c>
      <c r="L4021">
        <v>1455725596</v>
      </c>
      <c r="M4021" s="9">
        <f t="shared" si="312"/>
        <v>42417.675879629634</v>
      </c>
      <c r="N4021" s="13">
        <f t="shared" si="313"/>
        <v>58</v>
      </c>
      <c r="O4021" t="b">
        <v>0</v>
      </c>
      <c r="P4021">
        <v>4</v>
      </c>
      <c r="Q4021" s="8">
        <f t="shared" si="314"/>
        <v>7.25</v>
      </c>
      <c r="R4021" t="b">
        <v>0</v>
      </c>
      <c r="S4021" t="s">
        <v>8273</v>
      </c>
      <c r="T4021" t="s">
        <v>8274</v>
      </c>
    </row>
    <row r="4022" spans="1:20" ht="42.8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9">
        <f t="shared" si="311"/>
        <v>42087.149293981478</v>
      </c>
      <c r="L4022">
        <v>1424579699</v>
      </c>
      <c r="M4022" s="9">
        <f t="shared" si="312"/>
        <v>42057.190960648149</v>
      </c>
      <c r="N4022" s="13">
        <f t="shared" si="313"/>
        <v>30</v>
      </c>
      <c r="O4022" t="b">
        <v>0</v>
      </c>
      <c r="P4022">
        <v>3</v>
      </c>
      <c r="Q4022" s="8">
        <f t="shared" si="314"/>
        <v>33.33</v>
      </c>
      <c r="R4022" t="b">
        <v>0</v>
      </c>
      <c r="S4022" t="s">
        <v>8273</v>
      </c>
      <c r="T4022" t="s">
        <v>8274</v>
      </c>
    </row>
    <row r="4023" spans="1:20" ht="42.8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9">
        <f t="shared" si="311"/>
        <v>41938.911550925928</v>
      </c>
      <c r="L4023">
        <v>1409176358</v>
      </c>
      <c r="M4023" s="9">
        <f t="shared" si="312"/>
        <v>41878.911550925928</v>
      </c>
      <c r="N4023" s="13">
        <f t="shared" si="313"/>
        <v>60</v>
      </c>
      <c r="O4023" t="b">
        <v>0</v>
      </c>
      <c r="P4023">
        <v>2</v>
      </c>
      <c r="Q4023" s="8">
        <f t="shared" si="314"/>
        <v>62.5</v>
      </c>
      <c r="R4023" t="b">
        <v>0</v>
      </c>
      <c r="S4023" t="s">
        <v>8273</v>
      </c>
      <c r="T4023" t="s">
        <v>8274</v>
      </c>
    </row>
    <row r="4024" spans="1:20" ht="28.55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9">
        <f t="shared" si="311"/>
        <v>42036.120833333334</v>
      </c>
      <c r="L4024">
        <v>1418824867</v>
      </c>
      <c r="M4024" s="9">
        <f t="shared" si="312"/>
        <v>41990.584108796291</v>
      </c>
      <c r="N4024" s="13">
        <f t="shared" si="313"/>
        <v>46</v>
      </c>
      <c r="O4024" t="b">
        <v>0</v>
      </c>
      <c r="P4024">
        <v>197</v>
      </c>
      <c r="Q4024" s="8">
        <f t="shared" si="314"/>
        <v>63.56</v>
      </c>
      <c r="R4024" t="b">
        <v>0</v>
      </c>
      <c r="S4024" t="s">
        <v>8273</v>
      </c>
      <c r="T4024" t="s">
        <v>8274</v>
      </c>
    </row>
    <row r="4025" spans="1:20" ht="42.8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9">
        <f t="shared" si="311"/>
        <v>42453.957905092597</v>
      </c>
      <c r="L4025">
        <v>1454975963</v>
      </c>
      <c r="M4025" s="9">
        <f t="shared" si="312"/>
        <v>42408.999571759254</v>
      </c>
      <c r="N4025" s="13">
        <f t="shared" si="313"/>
        <v>45</v>
      </c>
      <c r="O4025" t="b">
        <v>0</v>
      </c>
      <c r="P4025">
        <v>0</v>
      </c>
      <c r="Q4025" s="8">
        <f t="shared" si="314"/>
        <v>0</v>
      </c>
      <c r="R4025" t="b">
        <v>0</v>
      </c>
      <c r="S4025" t="s">
        <v>8273</v>
      </c>
      <c r="T4025" t="s">
        <v>8274</v>
      </c>
    </row>
    <row r="4026" spans="1:20" ht="42.8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9">
        <f t="shared" si="311"/>
        <v>42247.670104166667</v>
      </c>
      <c r="L4026">
        <v>1438445097</v>
      </c>
      <c r="M4026" s="9">
        <f t="shared" si="312"/>
        <v>42217.670104166667</v>
      </c>
      <c r="N4026" s="13">
        <f t="shared" si="313"/>
        <v>30</v>
      </c>
      <c r="O4026" t="b">
        <v>0</v>
      </c>
      <c r="P4026">
        <v>1</v>
      </c>
      <c r="Q4026" s="8">
        <f t="shared" si="314"/>
        <v>10</v>
      </c>
      <c r="R4026" t="b">
        <v>0</v>
      </c>
      <c r="S4026" t="s">
        <v>8273</v>
      </c>
      <c r="T4026" t="s">
        <v>8274</v>
      </c>
    </row>
    <row r="4027" spans="1:20" ht="57.1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9">
        <f t="shared" si="311"/>
        <v>42211.237685185188</v>
      </c>
      <c r="L4027">
        <v>1432705336</v>
      </c>
      <c r="M4027" s="9">
        <f t="shared" si="312"/>
        <v>42151.237685185188</v>
      </c>
      <c r="N4027" s="13">
        <f t="shared" si="313"/>
        <v>60</v>
      </c>
      <c r="O4027" t="b">
        <v>0</v>
      </c>
      <c r="P4027">
        <v>4</v>
      </c>
      <c r="Q4027" s="8">
        <f t="shared" si="314"/>
        <v>62.5</v>
      </c>
      <c r="R4027" t="b">
        <v>0</v>
      </c>
      <c r="S4027" t="s">
        <v>8273</v>
      </c>
      <c r="T4027" t="s">
        <v>8274</v>
      </c>
    </row>
    <row r="4028" spans="1:20" ht="42.8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9">
        <f t="shared" si="311"/>
        <v>42342.697210648148</v>
      </c>
      <c r="L4028">
        <v>1444059839</v>
      </c>
      <c r="M4028" s="9">
        <f t="shared" si="312"/>
        <v>42282.655543981484</v>
      </c>
      <c r="N4028" s="13">
        <f t="shared" si="313"/>
        <v>60</v>
      </c>
      <c r="O4028" t="b">
        <v>0</v>
      </c>
      <c r="P4028">
        <v>0</v>
      </c>
      <c r="Q4028" s="8">
        <f t="shared" si="314"/>
        <v>0</v>
      </c>
      <c r="R4028" t="b">
        <v>0</v>
      </c>
      <c r="S4028" t="s">
        <v>8273</v>
      </c>
      <c r="T4028" t="s">
        <v>8274</v>
      </c>
    </row>
    <row r="4029" spans="1:20" ht="42.8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9">
        <f t="shared" si="311"/>
        <v>42789.041666666672</v>
      </c>
      <c r="L4029">
        <v>1486077481</v>
      </c>
      <c r="M4029" s="9">
        <f t="shared" si="312"/>
        <v>42768.97084490741</v>
      </c>
      <c r="N4029" s="13">
        <f t="shared" si="313"/>
        <v>20</v>
      </c>
      <c r="O4029" t="b">
        <v>0</v>
      </c>
      <c r="P4029">
        <v>7</v>
      </c>
      <c r="Q4029" s="8">
        <f t="shared" si="314"/>
        <v>30.71</v>
      </c>
      <c r="R4029" t="b">
        <v>0</v>
      </c>
      <c r="S4029" t="s">
        <v>8273</v>
      </c>
      <c r="T4029" t="s">
        <v>8274</v>
      </c>
    </row>
    <row r="4030" spans="1:20" ht="42.8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9">
        <f t="shared" si="311"/>
        <v>41795.938657407409</v>
      </c>
      <c r="L4030">
        <v>1399415500</v>
      </c>
      <c r="M4030" s="9">
        <f t="shared" si="312"/>
        <v>41765.938657407409</v>
      </c>
      <c r="N4030" s="13">
        <f t="shared" si="313"/>
        <v>30</v>
      </c>
      <c r="O4030" t="b">
        <v>0</v>
      </c>
      <c r="P4030">
        <v>11</v>
      </c>
      <c r="Q4030" s="8">
        <f t="shared" si="314"/>
        <v>51</v>
      </c>
      <c r="R4030" t="b">
        <v>0</v>
      </c>
      <c r="S4030" t="s">
        <v>8273</v>
      </c>
      <c r="T4030" t="s">
        <v>8274</v>
      </c>
    </row>
    <row r="4031" spans="1:20" ht="42.8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9">
        <f t="shared" si="311"/>
        <v>42352.025115740747</v>
      </c>
      <c r="L4031">
        <v>1447461370</v>
      </c>
      <c r="M4031" s="9">
        <f t="shared" si="312"/>
        <v>42322.025115740747</v>
      </c>
      <c r="N4031" s="13">
        <f t="shared" si="313"/>
        <v>30</v>
      </c>
      <c r="O4031" t="b">
        <v>0</v>
      </c>
      <c r="P4031">
        <v>0</v>
      </c>
      <c r="Q4031" s="8">
        <f t="shared" si="314"/>
        <v>0</v>
      </c>
      <c r="R4031" t="b">
        <v>0</v>
      </c>
      <c r="S4031" t="s">
        <v>8273</v>
      </c>
      <c r="T4031" t="s">
        <v>8274</v>
      </c>
    </row>
    <row r="4032" spans="1:20" ht="57.1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9">
        <f t="shared" si="311"/>
        <v>42403.784027777772</v>
      </c>
      <c r="L4032">
        <v>1452008599</v>
      </c>
      <c r="M4032" s="9">
        <f t="shared" si="312"/>
        <v>42374.655081018514</v>
      </c>
      <c r="N4032" s="13">
        <f t="shared" si="313"/>
        <v>29</v>
      </c>
      <c r="O4032" t="b">
        <v>0</v>
      </c>
      <c r="P4032">
        <v>6</v>
      </c>
      <c r="Q4032" s="8">
        <f t="shared" si="314"/>
        <v>66.67</v>
      </c>
      <c r="R4032" t="b">
        <v>0</v>
      </c>
      <c r="S4032" t="s">
        <v>8273</v>
      </c>
      <c r="T4032" t="s">
        <v>8274</v>
      </c>
    </row>
    <row r="4033" spans="1:20" ht="42.8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9">
        <f t="shared" si="311"/>
        <v>41991.626898148148</v>
      </c>
      <c r="L4033">
        <v>1414591364</v>
      </c>
      <c r="M4033" s="9">
        <f t="shared" si="312"/>
        <v>41941.585231481484</v>
      </c>
      <c r="N4033" s="13">
        <f t="shared" si="313"/>
        <v>50</v>
      </c>
      <c r="O4033" t="b">
        <v>0</v>
      </c>
      <c r="P4033">
        <v>0</v>
      </c>
      <c r="Q4033" s="8">
        <f t="shared" si="314"/>
        <v>0</v>
      </c>
      <c r="R4033" t="b">
        <v>0</v>
      </c>
      <c r="S4033" t="s">
        <v>8273</v>
      </c>
      <c r="T4033" t="s">
        <v>8274</v>
      </c>
    </row>
    <row r="4034" spans="1:20" ht="42.8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>
        <f t="shared" ref="F4034:F4097" si="315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9">
        <f t="shared" si="311"/>
        <v>42353.85087962963</v>
      </c>
      <c r="L4034">
        <v>1445023516</v>
      </c>
      <c r="M4034" s="9">
        <f t="shared" si="312"/>
        <v>42293.809212962966</v>
      </c>
      <c r="N4034" s="13">
        <f t="shared" si="313"/>
        <v>60</v>
      </c>
      <c r="O4034" t="b">
        <v>0</v>
      </c>
      <c r="P4034">
        <v>7</v>
      </c>
      <c r="Q4034" s="8">
        <f t="shared" si="314"/>
        <v>59</v>
      </c>
      <c r="R4034" t="b">
        <v>0</v>
      </c>
      <c r="S4034" t="s">
        <v>8273</v>
      </c>
      <c r="T4034" t="s">
        <v>8274</v>
      </c>
    </row>
    <row r="4035" spans="1:20" ht="42.8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>
        <f t="shared" si="315"/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9">
        <f t="shared" ref="K4035:K4098" si="316">(((J4035/60)/60)/24)+DATE(1970,1,1)</f>
        <v>42645.375</v>
      </c>
      <c r="L4035">
        <v>1472711224</v>
      </c>
      <c r="M4035" s="9">
        <f t="shared" ref="M4035:M4098" si="317">(((L4035/60)/60)/24)+DATE(1970,1,1)</f>
        <v>42614.268796296295</v>
      </c>
      <c r="N4035" s="13">
        <f t="shared" ref="N4035:N4098" si="318">ROUND(K4035-M4035,0)</f>
        <v>31</v>
      </c>
      <c r="O4035" t="b">
        <v>0</v>
      </c>
      <c r="P4035">
        <v>94</v>
      </c>
      <c r="Q4035" s="8">
        <f t="shared" ref="Q4035:Q4098" si="319">IFERROR(ROUND(E4035/P4035,2),0)</f>
        <v>65.34</v>
      </c>
      <c r="R4035" t="b">
        <v>0</v>
      </c>
      <c r="S4035" t="s">
        <v>8273</v>
      </c>
      <c r="T4035" t="s">
        <v>8274</v>
      </c>
    </row>
    <row r="4036" spans="1:20" ht="42.8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9">
        <f t="shared" si="316"/>
        <v>42097.905671296292</v>
      </c>
      <c r="L4036">
        <v>1425509050</v>
      </c>
      <c r="M4036" s="9">
        <f t="shared" si="317"/>
        <v>42067.947337962964</v>
      </c>
      <c r="N4036" s="13">
        <f t="shared" si="318"/>
        <v>30</v>
      </c>
      <c r="O4036" t="b">
        <v>0</v>
      </c>
      <c r="P4036">
        <v>2</v>
      </c>
      <c r="Q4036" s="8">
        <f t="shared" si="319"/>
        <v>100</v>
      </c>
      <c r="R4036" t="b">
        <v>0</v>
      </c>
      <c r="S4036" t="s">
        <v>8273</v>
      </c>
      <c r="T4036" t="s">
        <v>8274</v>
      </c>
    </row>
    <row r="4037" spans="1:20" ht="28.55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9">
        <f t="shared" si="316"/>
        <v>41933.882951388885</v>
      </c>
      <c r="L4037">
        <v>1411333887</v>
      </c>
      <c r="M4037" s="9">
        <f t="shared" si="317"/>
        <v>41903.882951388885</v>
      </c>
      <c r="N4037" s="13">
        <f t="shared" si="318"/>
        <v>30</v>
      </c>
      <c r="O4037" t="b">
        <v>0</v>
      </c>
      <c r="P4037">
        <v>25</v>
      </c>
      <c r="Q4037" s="8">
        <f t="shared" si="319"/>
        <v>147.4</v>
      </c>
      <c r="R4037" t="b">
        <v>0</v>
      </c>
      <c r="S4037" t="s">
        <v>8273</v>
      </c>
      <c r="T4037" t="s">
        <v>8274</v>
      </c>
    </row>
    <row r="4038" spans="1:20" ht="42.8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9">
        <f t="shared" si="316"/>
        <v>41821.9375</v>
      </c>
      <c r="L4038">
        <v>1402784964</v>
      </c>
      <c r="M4038" s="9">
        <f t="shared" si="317"/>
        <v>41804.937083333331</v>
      </c>
      <c r="N4038" s="13">
        <f t="shared" si="318"/>
        <v>17</v>
      </c>
      <c r="O4038" t="b">
        <v>0</v>
      </c>
      <c r="P4038">
        <v>17</v>
      </c>
      <c r="Q4038" s="8">
        <f t="shared" si="319"/>
        <v>166.06</v>
      </c>
      <c r="R4038" t="b">
        <v>0</v>
      </c>
      <c r="S4038" t="s">
        <v>8273</v>
      </c>
      <c r="T4038" t="s">
        <v>8274</v>
      </c>
    </row>
    <row r="4039" spans="1:20" ht="57.1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9">
        <f t="shared" si="316"/>
        <v>42514.600694444445</v>
      </c>
      <c r="L4039">
        <v>1462585315</v>
      </c>
      <c r="M4039" s="9">
        <f t="shared" si="317"/>
        <v>42497.070775462969</v>
      </c>
      <c r="N4039" s="13">
        <f t="shared" si="318"/>
        <v>18</v>
      </c>
      <c r="O4039" t="b">
        <v>0</v>
      </c>
      <c r="P4039">
        <v>2</v>
      </c>
      <c r="Q4039" s="8">
        <f t="shared" si="319"/>
        <v>40</v>
      </c>
      <c r="R4039" t="b">
        <v>0</v>
      </c>
      <c r="S4039" t="s">
        <v>8273</v>
      </c>
      <c r="T4039" t="s">
        <v>8274</v>
      </c>
    </row>
    <row r="4040" spans="1:20" ht="42.8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9">
        <f t="shared" si="316"/>
        <v>41929.798726851855</v>
      </c>
      <c r="L4040">
        <v>1408389010</v>
      </c>
      <c r="M4040" s="9">
        <f t="shared" si="317"/>
        <v>41869.798726851855</v>
      </c>
      <c r="N4040" s="13">
        <f t="shared" si="318"/>
        <v>60</v>
      </c>
      <c r="O4040" t="b">
        <v>0</v>
      </c>
      <c r="P4040">
        <v>4</v>
      </c>
      <c r="Q4040" s="8">
        <f t="shared" si="319"/>
        <v>75.25</v>
      </c>
      <c r="R4040" t="b">
        <v>0</v>
      </c>
      <c r="S4040" t="s">
        <v>8273</v>
      </c>
      <c r="T4040" t="s">
        <v>8274</v>
      </c>
    </row>
    <row r="4041" spans="1:20" ht="42.8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9">
        <f t="shared" si="316"/>
        <v>42339.249305555553</v>
      </c>
      <c r="L4041">
        <v>1446048367</v>
      </c>
      <c r="M4041" s="9">
        <f t="shared" si="317"/>
        <v>42305.670914351853</v>
      </c>
      <c r="N4041" s="13">
        <f t="shared" si="318"/>
        <v>34</v>
      </c>
      <c r="O4041" t="b">
        <v>0</v>
      </c>
      <c r="P4041">
        <v>5</v>
      </c>
      <c r="Q4041" s="8">
        <f t="shared" si="319"/>
        <v>60</v>
      </c>
      <c r="R4041" t="b">
        <v>0</v>
      </c>
      <c r="S4041" t="s">
        <v>8273</v>
      </c>
      <c r="T4041" t="s">
        <v>8274</v>
      </c>
    </row>
    <row r="4042" spans="1:20" ht="42.8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9">
        <f t="shared" si="316"/>
        <v>42203.125</v>
      </c>
      <c r="L4042">
        <v>1432100004</v>
      </c>
      <c r="M4042" s="9">
        <f t="shared" si="317"/>
        <v>42144.231527777782</v>
      </c>
      <c r="N4042" s="13">
        <f t="shared" si="318"/>
        <v>59</v>
      </c>
      <c r="O4042" t="b">
        <v>0</v>
      </c>
      <c r="P4042">
        <v>2</v>
      </c>
      <c r="Q4042" s="8">
        <f t="shared" si="319"/>
        <v>1250</v>
      </c>
      <c r="R4042" t="b">
        <v>0</v>
      </c>
      <c r="S4042" t="s">
        <v>8273</v>
      </c>
      <c r="T4042" t="s">
        <v>8274</v>
      </c>
    </row>
    <row r="4043" spans="1:20" ht="28.5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9">
        <f t="shared" si="316"/>
        <v>42619.474004629628</v>
      </c>
      <c r="L4043">
        <v>1467976954</v>
      </c>
      <c r="M4043" s="9">
        <f t="shared" si="317"/>
        <v>42559.474004629628</v>
      </c>
      <c r="N4043" s="13">
        <f t="shared" si="318"/>
        <v>60</v>
      </c>
      <c r="O4043" t="b">
        <v>0</v>
      </c>
      <c r="P4043">
        <v>2</v>
      </c>
      <c r="Q4043" s="8">
        <f t="shared" si="319"/>
        <v>10.5</v>
      </c>
      <c r="R4043" t="b">
        <v>0</v>
      </c>
      <c r="S4043" t="s">
        <v>8273</v>
      </c>
      <c r="T4043" t="s">
        <v>8274</v>
      </c>
    </row>
    <row r="4044" spans="1:20" ht="42.8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9">
        <f t="shared" si="316"/>
        <v>42024.802777777775</v>
      </c>
      <c r="L4044">
        <v>1419213664</v>
      </c>
      <c r="M4044" s="9">
        <f t="shared" si="317"/>
        <v>41995.084074074075</v>
      </c>
      <c r="N4044" s="13">
        <f t="shared" si="318"/>
        <v>30</v>
      </c>
      <c r="O4044" t="b">
        <v>0</v>
      </c>
      <c r="P4044">
        <v>3</v>
      </c>
      <c r="Q4044" s="8">
        <f t="shared" si="319"/>
        <v>7</v>
      </c>
      <c r="R4044" t="b">
        <v>0</v>
      </c>
      <c r="S4044" t="s">
        <v>8273</v>
      </c>
      <c r="T4044" t="s">
        <v>8274</v>
      </c>
    </row>
    <row r="4045" spans="1:20" ht="42.8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9">
        <f t="shared" si="316"/>
        <v>41963.957465277781</v>
      </c>
      <c r="L4045">
        <v>1415228325</v>
      </c>
      <c r="M4045" s="9">
        <f t="shared" si="317"/>
        <v>41948.957465277781</v>
      </c>
      <c r="N4045" s="13">
        <f t="shared" si="318"/>
        <v>15</v>
      </c>
      <c r="O4045" t="b">
        <v>0</v>
      </c>
      <c r="P4045">
        <v>0</v>
      </c>
      <c r="Q4045" s="8">
        <f t="shared" si="319"/>
        <v>0</v>
      </c>
      <c r="R4045" t="b">
        <v>0</v>
      </c>
      <c r="S4045" t="s">
        <v>8273</v>
      </c>
      <c r="T4045" t="s">
        <v>8274</v>
      </c>
    </row>
    <row r="4046" spans="1:20" ht="42.8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9">
        <f t="shared" si="316"/>
        <v>42104.208333333328</v>
      </c>
      <c r="L4046">
        <v>1426050982</v>
      </c>
      <c r="M4046" s="9">
        <f t="shared" si="317"/>
        <v>42074.219699074078</v>
      </c>
      <c r="N4046" s="13">
        <f t="shared" si="318"/>
        <v>30</v>
      </c>
      <c r="O4046" t="b">
        <v>0</v>
      </c>
      <c r="P4046">
        <v>4</v>
      </c>
      <c r="Q4046" s="8">
        <f t="shared" si="319"/>
        <v>56.25</v>
      </c>
      <c r="R4046" t="b">
        <v>0</v>
      </c>
      <c r="S4046" t="s">
        <v>8273</v>
      </c>
      <c r="T4046" t="s">
        <v>8274</v>
      </c>
    </row>
    <row r="4047" spans="1:20" ht="57.1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9">
        <f t="shared" si="316"/>
        <v>41872.201261574075</v>
      </c>
      <c r="L4047">
        <v>1406004589</v>
      </c>
      <c r="M4047" s="9">
        <f t="shared" si="317"/>
        <v>41842.201261574075</v>
      </c>
      <c r="N4047" s="13">
        <f t="shared" si="318"/>
        <v>30</v>
      </c>
      <c r="O4047" t="b">
        <v>0</v>
      </c>
      <c r="P4047">
        <v>1</v>
      </c>
      <c r="Q4047" s="8">
        <f t="shared" si="319"/>
        <v>1</v>
      </c>
      <c r="R4047" t="b">
        <v>0</v>
      </c>
      <c r="S4047" t="s">
        <v>8273</v>
      </c>
      <c r="T4047" t="s">
        <v>8274</v>
      </c>
    </row>
    <row r="4048" spans="1:20" ht="57.1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9">
        <f t="shared" si="316"/>
        <v>41934.650578703702</v>
      </c>
      <c r="L4048">
        <v>1411400210</v>
      </c>
      <c r="M4048" s="9">
        <f t="shared" si="317"/>
        <v>41904.650578703702</v>
      </c>
      <c r="N4048" s="13">
        <f t="shared" si="318"/>
        <v>30</v>
      </c>
      <c r="O4048" t="b">
        <v>0</v>
      </c>
      <c r="P4048">
        <v>12</v>
      </c>
      <c r="Q4048" s="8">
        <f t="shared" si="319"/>
        <v>38.33</v>
      </c>
      <c r="R4048" t="b">
        <v>0</v>
      </c>
      <c r="S4048" t="s">
        <v>8273</v>
      </c>
      <c r="T4048" t="s">
        <v>8274</v>
      </c>
    </row>
    <row r="4049" spans="1:20" ht="42.8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9">
        <f t="shared" si="316"/>
        <v>42015.041666666672</v>
      </c>
      <c r="L4049">
        <v>1418862743</v>
      </c>
      <c r="M4049" s="9">
        <f t="shared" si="317"/>
        <v>41991.022488425922</v>
      </c>
      <c r="N4049" s="13">
        <f t="shared" si="318"/>
        <v>24</v>
      </c>
      <c r="O4049" t="b">
        <v>0</v>
      </c>
      <c r="P4049">
        <v>4</v>
      </c>
      <c r="Q4049" s="8">
        <f t="shared" si="319"/>
        <v>27.5</v>
      </c>
      <c r="R4049" t="b">
        <v>0</v>
      </c>
      <c r="S4049" t="s">
        <v>8273</v>
      </c>
      <c r="T4049" t="s">
        <v>8274</v>
      </c>
    </row>
    <row r="4050" spans="1:20" ht="57.1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9">
        <f t="shared" si="316"/>
        <v>42471.467442129629</v>
      </c>
      <c r="L4050">
        <v>1457352787</v>
      </c>
      <c r="M4050" s="9">
        <f t="shared" si="317"/>
        <v>42436.509108796294</v>
      </c>
      <c r="N4050" s="13">
        <f t="shared" si="318"/>
        <v>35</v>
      </c>
      <c r="O4050" t="b">
        <v>0</v>
      </c>
      <c r="P4050">
        <v>91</v>
      </c>
      <c r="Q4050" s="8">
        <f t="shared" si="319"/>
        <v>32.979999999999997</v>
      </c>
      <c r="R4050" t="b">
        <v>0</v>
      </c>
      <c r="S4050" t="s">
        <v>8273</v>
      </c>
      <c r="T4050" t="s">
        <v>8274</v>
      </c>
    </row>
    <row r="4051" spans="1:20" ht="42.8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9">
        <f t="shared" si="316"/>
        <v>42199.958506944444</v>
      </c>
      <c r="L4051">
        <v>1434322815</v>
      </c>
      <c r="M4051" s="9">
        <f t="shared" si="317"/>
        <v>42169.958506944444</v>
      </c>
      <c r="N4051" s="13">
        <f t="shared" si="318"/>
        <v>30</v>
      </c>
      <c r="O4051" t="b">
        <v>0</v>
      </c>
      <c r="P4051">
        <v>1</v>
      </c>
      <c r="Q4051" s="8">
        <f t="shared" si="319"/>
        <v>16</v>
      </c>
      <c r="R4051" t="b">
        <v>0</v>
      </c>
      <c r="S4051" t="s">
        <v>8273</v>
      </c>
      <c r="T4051" t="s">
        <v>8274</v>
      </c>
    </row>
    <row r="4052" spans="1:20" ht="42.8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9">
        <f t="shared" si="316"/>
        <v>41935.636469907404</v>
      </c>
      <c r="L4052">
        <v>1411485391</v>
      </c>
      <c r="M4052" s="9">
        <f t="shared" si="317"/>
        <v>41905.636469907404</v>
      </c>
      <c r="N4052" s="13">
        <f t="shared" si="318"/>
        <v>30</v>
      </c>
      <c r="O4052" t="b">
        <v>0</v>
      </c>
      <c r="P4052">
        <v>1</v>
      </c>
      <c r="Q4052" s="8">
        <f t="shared" si="319"/>
        <v>1</v>
      </c>
      <c r="R4052" t="b">
        <v>0</v>
      </c>
      <c r="S4052" t="s">
        <v>8273</v>
      </c>
      <c r="T4052" t="s">
        <v>8274</v>
      </c>
    </row>
    <row r="4053" spans="1:20" ht="42.8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9">
        <f t="shared" si="316"/>
        <v>41768.286805555559</v>
      </c>
      <c r="L4053">
        <v>1399058797</v>
      </c>
      <c r="M4053" s="9">
        <f t="shared" si="317"/>
        <v>41761.810150462967</v>
      </c>
      <c r="N4053" s="13">
        <f t="shared" si="318"/>
        <v>6</v>
      </c>
      <c r="O4053" t="b">
        <v>0</v>
      </c>
      <c r="P4053">
        <v>0</v>
      </c>
      <c r="Q4053" s="8">
        <f t="shared" si="319"/>
        <v>0</v>
      </c>
      <c r="R4053" t="b">
        <v>0</v>
      </c>
      <c r="S4053" t="s">
        <v>8273</v>
      </c>
      <c r="T4053" t="s">
        <v>8274</v>
      </c>
    </row>
    <row r="4054" spans="1:20" ht="57.1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9">
        <f t="shared" si="316"/>
        <v>41925.878657407404</v>
      </c>
      <c r="L4054">
        <v>1408050316</v>
      </c>
      <c r="M4054" s="9">
        <f t="shared" si="317"/>
        <v>41865.878657407404</v>
      </c>
      <c r="N4054" s="13">
        <f t="shared" si="318"/>
        <v>60</v>
      </c>
      <c r="O4054" t="b">
        <v>0</v>
      </c>
      <c r="P4054">
        <v>13</v>
      </c>
      <c r="Q4054" s="8">
        <f t="shared" si="319"/>
        <v>86.62</v>
      </c>
      <c r="R4054" t="b">
        <v>0</v>
      </c>
      <c r="S4054" t="s">
        <v>8273</v>
      </c>
      <c r="T4054" t="s">
        <v>8274</v>
      </c>
    </row>
    <row r="4055" spans="1:20" ht="42.8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9">
        <f t="shared" si="316"/>
        <v>41958.833333333328</v>
      </c>
      <c r="L4055">
        <v>1413477228</v>
      </c>
      <c r="M4055" s="9">
        <f t="shared" si="317"/>
        <v>41928.690138888887</v>
      </c>
      <c r="N4055" s="13">
        <f t="shared" si="318"/>
        <v>30</v>
      </c>
      <c r="O4055" t="b">
        <v>0</v>
      </c>
      <c r="P4055">
        <v>2</v>
      </c>
      <c r="Q4055" s="8">
        <f t="shared" si="319"/>
        <v>55</v>
      </c>
      <c r="R4055" t="b">
        <v>0</v>
      </c>
      <c r="S4055" t="s">
        <v>8273</v>
      </c>
      <c r="T4055" t="s">
        <v>8274</v>
      </c>
    </row>
    <row r="4056" spans="1:20" ht="42.8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9">
        <f t="shared" si="316"/>
        <v>42644.166666666672</v>
      </c>
      <c r="L4056">
        <v>1472674285</v>
      </c>
      <c r="M4056" s="9">
        <f t="shared" si="317"/>
        <v>42613.841261574074</v>
      </c>
      <c r="N4056" s="13">
        <f t="shared" si="318"/>
        <v>30</v>
      </c>
      <c r="O4056" t="b">
        <v>0</v>
      </c>
      <c r="P4056">
        <v>0</v>
      </c>
      <c r="Q4056" s="8">
        <f t="shared" si="319"/>
        <v>0</v>
      </c>
      <c r="R4056" t="b">
        <v>0</v>
      </c>
      <c r="S4056" t="s">
        <v>8273</v>
      </c>
      <c r="T4056" t="s">
        <v>8274</v>
      </c>
    </row>
    <row r="4057" spans="1:20" ht="42.8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9">
        <f t="shared" si="316"/>
        <v>41809.648506944446</v>
      </c>
      <c r="L4057">
        <v>1400600031</v>
      </c>
      <c r="M4057" s="9">
        <f t="shared" si="317"/>
        <v>41779.648506944446</v>
      </c>
      <c r="N4057" s="13">
        <f t="shared" si="318"/>
        <v>30</v>
      </c>
      <c r="O4057" t="b">
        <v>0</v>
      </c>
      <c r="P4057">
        <v>21</v>
      </c>
      <c r="Q4057" s="8">
        <f t="shared" si="319"/>
        <v>41.95</v>
      </c>
      <c r="R4057" t="b">
        <v>0</v>
      </c>
      <c r="S4057" t="s">
        <v>8273</v>
      </c>
      <c r="T4057" t="s">
        <v>8274</v>
      </c>
    </row>
    <row r="4058" spans="1:20" ht="42.8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9">
        <f t="shared" si="316"/>
        <v>42554.832638888889</v>
      </c>
      <c r="L4058">
        <v>1465856639</v>
      </c>
      <c r="M4058" s="9">
        <f t="shared" si="317"/>
        <v>42534.933321759265</v>
      </c>
      <c r="N4058" s="13">
        <f t="shared" si="318"/>
        <v>20</v>
      </c>
      <c r="O4058" t="b">
        <v>0</v>
      </c>
      <c r="P4058">
        <v>9</v>
      </c>
      <c r="Q4058" s="8">
        <f t="shared" si="319"/>
        <v>88.33</v>
      </c>
      <c r="R4058" t="b">
        <v>0</v>
      </c>
      <c r="S4058" t="s">
        <v>8273</v>
      </c>
      <c r="T4058" t="s">
        <v>8274</v>
      </c>
    </row>
    <row r="4059" spans="1:20" ht="57.1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9">
        <f t="shared" si="316"/>
        <v>42333.958333333328</v>
      </c>
      <c r="L4059">
        <v>1446506080</v>
      </c>
      <c r="M4059" s="9">
        <f t="shared" si="317"/>
        <v>42310.968518518523</v>
      </c>
      <c r="N4059" s="13">
        <f t="shared" si="318"/>
        <v>23</v>
      </c>
      <c r="O4059" t="b">
        <v>0</v>
      </c>
      <c r="P4059">
        <v>6</v>
      </c>
      <c r="Q4059" s="8">
        <f t="shared" si="319"/>
        <v>129.16999999999999</v>
      </c>
      <c r="R4059" t="b">
        <v>0</v>
      </c>
      <c r="S4059" t="s">
        <v>8273</v>
      </c>
      <c r="T4059" t="s">
        <v>8274</v>
      </c>
    </row>
    <row r="4060" spans="1:20" ht="42.8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9">
        <f t="shared" si="316"/>
        <v>42461.165972222225</v>
      </c>
      <c r="L4060">
        <v>1458178044</v>
      </c>
      <c r="M4060" s="9">
        <f t="shared" si="317"/>
        <v>42446.060694444444</v>
      </c>
      <c r="N4060" s="13">
        <f t="shared" si="318"/>
        <v>15</v>
      </c>
      <c r="O4060" t="b">
        <v>0</v>
      </c>
      <c r="P4060">
        <v>4</v>
      </c>
      <c r="Q4060" s="8">
        <f t="shared" si="319"/>
        <v>23.75</v>
      </c>
      <c r="R4060" t="b">
        <v>0</v>
      </c>
      <c r="S4060" t="s">
        <v>8273</v>
      </c>
      <c r="T4060" t="s">
        <v>8274</v>
      </c>
    </row>
    <row r="4061" spans="1:20" ht="42.8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9">
        <f t="shared" si="316"/>
        <v>41898.125</v>
      </c>
      <c r="L4061">
        <v>1408116152</v>
      </c>
      <c r="M4061" s="9">
        <f t="shared" si="317"/>
        <v>41866.640648148146</v>
      </c>
      <c r="N4061" s="13">
        <f t="shared" si="318"/>
        <v>31</v>
      </c>
      <c r="O4061" t="b">
        <v>0</v>
      </c>
      <c r="P4061">
        <v>7</v>
      </c>
      <c r="Q4061" s="8">
        <f t="shared" si="319"/>
        <v>35.71</v>
      </c>
      <c r="R4061" t="b">
        <v>0</v>
      </c>
      <c r="S4061" t="s">
        <v>8273</v>
      </c>
      <c r="T4061" t="s">
        <v>8274</v>
      </c>
    </row>
    <row r="4062" spans="1:20" ht="57.1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9">
        <f t="shared" si="316"/>
        <v>41813.666666666664</v>
      </c>
      <c r="L4062">
        <v>1400604056</v>
      </c>
      <c r="M4062" s="9">
        <f t="shared" si="317"/>
        <v>41779.695092592592</v>
      </c>
      <c r="N4062" s="13">
        <f t="shared" si="318"/>
        <v>34</v>
      </c>
      <c r="O4062" t="b">
        <v>0</v>
      </c>
      <c r="P4062">
        <v>5</v>
      </c>
      <c r="Q4062" s="8">
        <f t="shared" si="319"/>
        <v>57</v>
      </c>
      <c r="R4062" t="b">
        <v>0</v>
      </c>
      <c r="S4062" t="s">
        <v>8273</v>
      </c>
      <c r="T4062" t="s">
        <v>8274</v>
      </c>
    </row>
    <row r="4063" spans="1:20" ht="42.8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9">
        <f t="shared" si="316"/>
        <v>42481.099803240737</v>
      </c>
      <c r="L4063">
        <v>1456025023</v>
      </c>
      <c r="M4063" s="9">
        <f t="shared" si="317"/>
        <v>42421.141469907408</v>
      </c>
      <c r="N4063" s="13">
        <f t="shared" si="318"/>
        <v>60</v>
      </c>
      <c r="O4063" t="b">
        <v>0</v>
      </c>
      <c r="P4063">
        <v>0</v>
      </c>
      <c r="Q4063" s="8">
        <f t="shared" si="319"/>
        <v>0</v>
      </c>
      <c r="R4063" t="b">
        <v>0</v>
      </c>
      <c r="S4063" t="s">
        <v>8273</v>
      </c>
      <c r="T4063" t="s">
        <v>8274</v>
      </c>
    </row>
    <row r="4064" spans="1:20" ht="42.8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9">
        <f t="shared" si="316"/>
        <v>42553.739212962959</v>
      </c>
      <c r="L4064">
        <v>1464889468</v>
      </c>
      <c r="M4064" s="9">
        <f t="shared" si="317"/>
        <v>42523.739212962959</v>
      </c>
      <c r="N4064" s="13">
        <f t="shared" si="318"/>
        <v>30</v>
      </c>
      <c r="O4064" t="b">
        <v>0</v>
      </c>
      <c r="P4064">
        <v>3</v>
      </c>
      <c r="Q4064" s="8">
        <f t="shared" si="319"/>
        <v>163.33000000000001</v>
      </c>
      <c r="R4064" t="b">
        <v>0</v>
      </c>
      <c r="S4064" t="s">
        <v>8273</v>
      </c>
      <c r="T4064" t="s">
        <v>8274</v>
      </c>
    </row>
    <row r="4065" spans="1:20" ht="42.8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9">
        <f t="shared" si="316"/>
        <v>41817.681527777779</v>
      </c>
      <c r="L4065">
        <v>1401294084</v>
      </c>
      <c r="M4065" s="9">
        <f t="shared" si="317"/>
        <v>41787.681527777779</v>
      </c>
      <c r="N4065" s="13">
        <f t="shared" si="318"/>
        <v>30</v>
      </c>
      <c r="O4065" t="b">
        <v>0</v>
      </c>
      <c r="P4065">
        <v>9</v>
      </c>
      <c r="Q4065" s="8">
        <f t="shared" si="319"/>
        <v>15</v>
      </c>
      <c r="R4065" t="b">
        <v>0</v>
      </c>
      <c r="S4065" t="s">
        <v>8273</v>
      </c>
      <c r="T4065" t="s">
        <v>8274</v>
      </c>
    </row>
    <row r="4066" spans="1:20" ht="42.8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9">
        <f t="shared" si="316"/>
        <v>42123.588263888887</v>
      </c>
      <c r="L4066">
        <v>1427724426</v>
      </c>
      <c r="M4066" s="9">
        <f t="shared" si="317"/>
        <v>42093.588263888887</v>
      </c>
      <c r="N4066" s="13">
        <f t="shared" si="318"/>
        <v>30</v>
      </c>
      <c r="O4066" t="b">
        <v>0</v>
      </c>
      <c r="P4066">
        <v>6</v>
      </c>
      <c r="Q4066" s="8">
        <f t="shared" si="319"/>
        <v>64.17</v>
      </c>
      <c r="R4066" t="b">
        <v>0</v>
      </c>
      <c r="S4066" t="s">
        <v>8273</v>
      </c>
      <c r="T4066" t="s">
        <v>8274</v>
      </c>
    </row>
    <row r="4067" spans="1:20" ht="28.5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9">
        <f t="shared" si="316"/>
        <v>41863.951516203706</v>
      </c>
      <c r="L4067">
        <v>1405291811</v>
      </c>
      <c r="M4067" s="9">
        <f t="shared" si="317"/>
        <v>41833.951516203706</v>
      </c>
      <c r="N4067" s="13">
        <f t="shared" si="318"/>
        <v>30</v>
      </c>
      <c r="O4067" t="b">
        <v>0</v>
      </c>
      <c r="P4067">
        <v>4</v>
      </c>
      <c r="Q4067" s="8">
        <f t="shared" si="319"/>
        <v>6.75</v>
      </c>
      <c r="R4067" t="b">
        <v>0</v>
      </c>
      <c r="S4067" t="s">
        <v>8273</v>
      </c>
      <c r="T4067" t="s">
        <v>8274</v>
      </c>
    </row>
    <row r="4068" spans="1:20" ht="57.1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9">
        <f t="shared" si="316"/>
        <v>42509.039212962962</v>
      </c>
      <c r="L4068">
        <v>1461027388</v>
      </c>
      <c r="M4068" s="9">
        <f t="shared" si="317"/>
        <v>42479.039212962962</v>
      </c>
      <c r="N4068" s="13">
        <f t="shared" si="318"/>
        <v>30</v>
      </c>
      <c r="O4068" t="b">
        <v>0</v>
      </c>
      <c r="P4068">
        <v>1</v>
      </c>
      <c r="Q4068" s="8">
        <f t="shared" si="319"/>
        <v>25</v>
      </c>
      <c r="R4068" t="b">
        <v>0</v>
      </c>
      <c r="S4068" t="s">
        <v>8273</v>
      </c>
      <c r="T4068" t="s">
        <v>8274</v>
      </c>
    </row>
    <row r="4069" spans="1:20" ht="42.8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9">
        <f t="shared" si="316"/>
        <v>42275.117476851854</v>
      </c>
      <c r="L4069">
        <v>1439952550</v>
      </c>
      <c r="M4069" s="9">
        <f t="shared" si="317"/>
        <v>42235.117476851854</v>
      </c>
      <c r="N4069" s="13">
        <f t="shared" si="318"/>
        <v>40</v>
      </c>
      <c r="O4069" t="b">
        <v>0</v>
      </c>
      <c r="P4069">
        <v>17</v>
      </c>
      <c r="Q4069" s="8">
        <f t="shared" si="319"/>
        <v>179.12</v>
      </c>
      <c r="R4069" t="b">
        <v>0</v>
      </c>
      <c r="S4069" t="s">
        <v>8273</v>
      </c>
      <c r="T4069" t="s">
        <v>8274</v>
      </c>
    </row>
    <row r="4070" spans="1:20" ht="42.8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9">
        <f t="shared" si="316"/>
        <v>42748.961805555555</v>
      </c>
      <c r="L4070">
        <v>1481756855</v>
      </c>
      <c r="M4070" s="9">
        <f t="shared" si="317"/>
        <v>42718.963599537034</v>
      </c>
      <c r="N4070" s="13">
        <f t="shared" si="318"/>
        <v>30</v>
      </c>
      <c r="O4070" t="b">
        <v>0</v>
      </c>
      <c r="P4070">
        <v>1</v>
      </c>
      <c r="Q4070" s="8">
        <f t="shared" si="319"/>
        <v>34.950000000000003</v>
      </c>
      <c r="R4070" t="b">
        <v>0</v>
      </c>
      <c r="S4070" t="s">
        <v>8273</v>
      </c>
      <c r="T4070" t="s">
        <v>8274</v>
      </c>
    </row>
    <row r="4071" spans="1:20" ht="42.8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9">
        <f t="shared" si="316"/>
        <v>42063.5</v>
      </c>
      <c r="L4071">
        <v>1421596356</v>
      </c>
      <c r="M4071" s="9">
        <f t="shared" si="317"/>
        <v>42022.661527777775</v>
      </c>
      <c r="N4071" s="13">
        <f t="shared" si="318"/>
        <v>41</v>
      </c>
      <c r="O4071" t="b">
        <v>0</v>
      </c>
      <c r="P4071">
        <v>13</v>
      </c>
      <c r="Q4071" s="8">
        <f t="shared" si="319"/>
        <v>33.08</v>
      </c>
      <c r="R4071" t="b">
        <v>0</v>
      </c>
      <c r="S4071" t="s">
        <v>8273</v>
      </c>
      <c r="T4071" t="s">
        <v>8274</v>
      </c>
    </row>
    <row r="4072" spans="1:20" ht="42.8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9">
        <f t="shared" si="316"/>
        <v>42064.125</v>
      </c>
      <c r="L4072">
        <v>1422374420</v>
      </c>
      <c r="M4072" s="9">
        <f t="shared" si="317"/>
        <v>42031.666898148149</v>
      </c>
      <c r="N4072" s="13">
        <f t="shared" si="318"/>
        <v>32</v>
      </c>
      <c r="O4072" t="b">
        <v>0</v>
      </c>
      <c r="P4072">
        <v>6</v>
      </c>
      <c r="Q4072" s="8">
        <f t="shared" si="319"/>
        <v>27.5</v>
      </c>
      <c r="R4072" t="b">
        <v>0</v>
      </c>
      <c r="S4072" t="s">
        <v>8273</v>
      </c>
      <c r="T4072" t="s">
        <v>8274</v>
      </c>
    </row>
    <row r="4073" spans="1:20" ht="57.1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9">
        <f t="shared" si="316"/>
        <v>42730.804756944446</v>
      </c>
      <c r="L4073">
        <v>1480187931</v>
      </c>
      <c r="M4073" s="9">
        <f t="shared" si="317"/>
        <v>42700.804756944446</v>
      </c>
      <c r="N4073" s="13">
        <f t="shared" si="318"/>
        <v>30</v>
      </c>
      <c r="O4073" t="b">
        <v>0</v>
      </c>
      <c r="P4073">
        <v>0</v>
      </c>
      <c r="Q4073" s="8">
        <f t="shared" si="319"/>
        <v>0</v>
      </c>
      <c r="R4073" t="b">
        <v>0</v>
      </c>
      <c r="S4073" t="s">
        <v>8273</v>
      </c>
      <c r="T4073" t="s">
        <v>8274</v>
      </c>
    </row>
    <row r="4074" spans="1:20" ht="57.1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9">
        <f t="shared" si="316"/>
        <v>41872.77443287037</v>
      </c>
      <c r="L4074">
        <v>1403462111</v>
      </c>
      <c r="M4074" s="9">
        <f t="shared" si="317"/>
        <v>41812.77443287037</v>
      </c>
      <c r="N4074" s="13">
        <f t="shared" si="318"/>
        <v>60</v>
      </c>
      <c r="O4074" t="b">
        <v>0</v>
      </c>
      <c r="P4074">
        <v>2</v>
      </c>
      <c r="Q4074" s="8">
        <f t="shared" si="319"/>
        <v>2</v>
      </c>
      <c r="R4074" t="b">
        <v>0</v>
      </c>
      <c r="S4074" t="s">
        <v>8273</v>
      </c>
      <c r="T4074" t="s">
        <v>8274</v>
      </c>
    </row>
    <row r="4075" spans="1:20" ht="42.8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9">
        <f t="shared" si="316"/>
        <v>42133.166666666672</v>
      </c>
      <c r="L4075">
        <v>1426407426</v>
      </c>
      <c r="M4075" s="9">
        <f t="shared" si="317"/>
        <v>42078.34520833334</v>
      </c>
      <c r="N4075" s="13">
        <f t="shared" si="318"/>
        <v>55</v>
      </c>
      <c r="O4075" t="b">
        <v>0</v>
      </c>
      <c r="P4075">
        <v>2</v>
      </c>
      <c r="Q4075" s="8">
        <f t="shared" si="319"/>
        <v>18.5</v>
      </c>
      <c r="R4075" t="b">
        <v>0</v>
      </c>
      <c r="S4075" t="s">
        <v>8273</v>
      </c>
      <c r="T4075" t="s">
        <v>8274</v>
      </c>
    </row>
    <row r="4076" spans="1:20" ht="42.8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9">
        <f t="shared" si="316"/>
        <v>42313.594618055555</v>
      </c>
      <c r="L4076">
        <v>1444137375</v>
      </c>
      <c r="M4076" s="9">
        <f t="shared" si="317"/>
        <v>42283.552951388891</v>
      </c>
      <c r="N4076" s="13">
        <f t="shared" si="318"/>
        <v>30</v>
      </c>
      <c r="O4076" t="b">
        <v>0</v>
      </c>
      <c r="P4076">
        <v>21</v>
      </c>
      <c r="Q4076" s="8">
        <f t="shared" si="319"/>
        <v>35</v>
      </c>
      <c r="R4076" t="b">
        <v>0</v>
      </c>
      <c r="S4076" t="s">
        <v>8273</v>
      </c>
      <c r="T4076" t="s">
        <v>8274</v>
      </c>
    </row>
    <row r="4077" spans="1:20" ht="42.8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9">
        <f t="shared" si="316"/>
        <v>41820.727777777778</v>
      </c>
      <c r="L4077">
        <v>1400547969</v>
      </c>
      <c r="M4077" s="9">
        <f t="shared" si="317"/>
        <v>41779.045937499999</v>
      </c>
      <c r="N4077" s="13">
        <f t="shared" si="318"/>
        <v>42</v>
      </c>
      <c r="O4077" t="b">
        <v>0</v>
      </c>
      <c r="P4077">
        <v>13</v>
      </c>
      <c r="Q4077" s="8">
        <f t="shared" si="319"/>
        <v>44.31</v>
      </c>
      <c r="R4077" t="b">
        <v>0</v>
      </c>
      <c r="S4077" t="s">
        <v>8273</v>
      </c>
      <c r="T4077" t="s">
        <v>8274</v>
      </c>
    </row>
    <row r="4078" spans="1:20" ht="42.8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9">
        <f t="shared" si="316"/>
        <v>41933.82708333333</v>
      </c>
      <c r="L4078">
        <v>1411499149</v>
      </c>
      <c r="M4078" s="9">
        <f t="shared" si="317"/>
        <v>41905.795706018522</v>
      </c>
      <c r="N4078" s="13">
        <f t="shared" si="318"/>
        <v>28</v>
      </c>
      <c r="O4078" t="b">
        <v>0</v>
      </c>
      <c r="P4078">
        <v>0</v>
      </c>
      <c r="Q4078" s="8">
        <f t="shared" si="319"/>
        <v>0</v>
      </c>
      <c r="R4078" t="b">
        <v>0</v>
      </c>
      <c r="S4078" t="s">
        <v>8273</v>
      </c>
      <c r="T4078" t="s">
        <v>8274</v>
      </c>
    </row>
    <row r="4079" spans="1:20" ht="42.8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9">
        <f t="shared" si="316"/>
        <v>42725.7105787037</v>
      </c>
      <c r="L4079">
        <v>1479747794</v>
      </c>
      <c r="M4079" s="9">
        <f t="shared" si="317"/>
        <v>42695.7105787037</v>
      </c>
      <c r="N4079" s="13">
        <f t="shared" si="318"/>
        <v>30</v>
      </c>
      <c r="O4079" t="b">
        <v>0</v>
      </c>
      <c r="P4079">
        <v>6</v>
      </c>
      <c r="Q4079" s="8">
        <f t="shared" si="319"/>
        <v>222.5</v>
      </c>
      <c r="R4079" t="b">
        <v>0</v>
      </c>
      <c r="S4079" t="s">
        <v>8273</v>
      </c>
      <c r="T4079" t="s">
        <v>8274</v>
      </c>
    </row>
    <row r="4080" spans="1:20" ht="42.8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9">
        <f t="shared" si="316"/>
        <v>42762.787523148145</v>
      </c>
      <c r="L4080">
        <v>1482951242</v>
      </c>
      <c r="M4080" s="9">
        <f t="shared" si="317"/>
        <v>42732.787523148145</v>
      </c>
      <c r="N4080" s="13">
        <f t="shared" si="318"/>
        <v>30</v>
      </c>
      <c r="O4080" t="b">
        <v>0</v>
      </c>
      <c r="P4080">
        <v>0</v>
      </c>
      <c r="Q4080" s="8">
        <f t="shared" si="319"/>
        <v>0</v>
      </c>
      <c r="R4080" t="b">
        <v>0</v>
      </c>
      <c r="S4080" t="s">
        <v>8273</v>
      </c>
      <c r="T4080" t="s">
        <v>8274</v>
      </c>
    </row>
    <row r="4081" spans="1:20" ht="42.8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9">
        <f t="shared" si="316"/>
        <v>42540.938900462963</v>
      </c>
      <c r="L4081">
        <v>1463783521</v>
      </c>
      <c r="M4081" s="9">
        <f t="shared" si="317"/>
        <v>42510.938900462963</v>
      </c>
      <c r="N4081" s="13">
        <f t="shared" si="318"/>
        <v>30</v>
      </c>
      <c r="O4081" t="b">
        <v>0</v>
      </c>
      <c r="P4081">
        <v>1</v>
      </c>
      <c r="Q4081" s="8">
        <f t="shared" si="319"/>
        <v>5</v>
      </c>
      <c r="R4081" t="b">
        <v>0</v>
      </c>
      <c r="S4081" t="s">
        <v>8273</v>
      </c>
      <c r="T4081" t="s">
        <v>8274</v>
      </c>
    </row>
    <row r="4082" spans="1:20" ht="42.8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9">
        <f t="shared" si="316"/>
        <v>42535.787500000006</v>
      </c>
      <c r="L4082">
        <v>1463849116</v>
      </c>
      <c r="M4082" s="9">
        <f t="shared" si="317"/>
        <v>42511.698101851856</v>
      </c>
      <c r="N4082" s="13">
        <f t="shared" si="318"/>
        <v>24</v>
      </c>
      <c r="O4082" t="b">
        <v>0</v>
      </c>
      <c r="P4082">
        <v>0</v>
      </c>
      <c r="Q4082" s="8">
        <f t="shared" si="319"/>
        <v>0</v>
      </c>
      <c r="R4082" t="b">
        <v>0</v>
      </c>
      <c r="S4082" t="s">
        <v>8273</v>
      </c>
      <c r="T4082" t="s">
        <v>8274</v>
      </c>
    </row>
    <row r="4083" spans="1:20" ht="42.8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9">
        <f t="shared" si="316"/>
        <v>42071.539641203708</v>
      </c>
      <c r="L4083">
        <v>1423231025</v>
      </c>
      <c r="M4083" s="9">
        <f t="shared" si="317"/>
        <v>42041.581307870365</v>
      </c>
      <c r="N4083" s="13">
        <f t="shared" si="318"/>
        <v>30</v>
      </c>
      <c r="O4083" t="b">
        <v>0</v>
      </c>
      <c r="P4083">
        <v>12</v>
      </c>
      <c r="Q4083" s="8">
        <f t="shared" si="319"/>
        <v>29.17</v>
      </c>
      <c r="R4083" t="b">
        <v>0</v>
      </c>
      <c r="S4083" t="s">
        <v>8273</v>
      </c>
      <c r="T4083" t="s">
        <v>8274</v>
      </c>
    </row>
    <row r="4084" spans="1:20" ht="42.8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9">
        <f t="shared" si="316"/>
        <v>42322.958333333328</v>
      </c>
      <c r="L4084">
        <v>1446179553</v>
      </c>
      <c r="M4084" s="9">
        <f t="shared" si="317"/>
        <v>42307.189270833333</v>
      </c>
      <c r="N4084" s="13">
        <f t="shared" si="318"/>
        <v>16</v>
      </c>
      <c r="O4084" t="b">
        <v>0</v>
      </c>
      <c r="P4084">
        <v>2</v>
      </c>
      <c r="Q4084" s="8">
        <f t="shared" si="319"/>
        <v>1.5</v>
      </c>
      <c r="R4084" t="b">
        <v>0</v>
      </c>
      <c r="S4084" t="s">
        <v>8273</v>
      </c>
      <c r="T4084" t="s">
        <v>8274</v>
      </c>
    </row>
    <row r="4085" spans="1:20" ht="42.8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9">
        <f t="shared" si="316"/>
        <v>42383.761759259258</v>
      </c>
      <c r="L4085">
        <v>1450203416</v>
      </c>
      <c r="M4085" s="9">
        <f t="shared" si="317"/>
        <v>42353.761759259258</v>
      </c>
      <c r="N4085" s="13">
        <f t="shared" si="318"/>
        <v>30</v>
      </c>
      <c r="O4085" t="b">
        <v>0</v>
      </c>
      <c r="P4085">
        <v>6</v>
      </c>
      <c r="Q4085" s="8">
        <f t="shared" si="319"/>
        <v>126.5</v>
      </c>
      <c r="R4085" t="b">
        <v>0</v>
      </c>
      <c r="S4085" t="s">
        <v>8273</v>
      </c>
      <c r="T4085" t="s">
        <v>8274</v>
      </c>
    </row>
    <row r="4086" spans="1:20" ht="57.1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9">
        <f t="shared" si="316"/>
        <v>42652.436412037037</v>
      </c>
      <c r="L4086">
        <v>1473416906</v>
      </c>
      <c r="M4086" s="9">
        <f t="shared" si="317"/>
        <v>42622.436412037037</v>
      </c>
      <c r="N4086" s="13">
        <f t="shared" si="318"/>
        <v>30</v>
      </c>
      <c r="O4086" t="b">
        <v>0</v>
      </c>
      <c r="P4086">
        <v>1</v>
      </c>
      <c r="Q4086" s="8">
        <f t="shared" si="319"/>
        <v>10</v>
      </c>
      <c r="R4086" t="b">
        <v>0</v>
      </c>
      <c r="S4086" t="s">
        <v>8273</v>
      </c>
      <c r="T4086" t="s">
        <v>8274</v>
      </c>
    </row>
    <row r="4087" spans="1:20" ht="42.8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9">
        <f t="shared" si="316"/>
        <v>42087.165972222225</v>
      </c>
      <c r="L4087">
        <v>1424701775</v>
      </c>
      <c r="M4087" s="9">
        <f t="shared" si="317"/>
        <v>42058.603877314818</v>
      </c>
      <c r="N4087" s="13">
        <f t="shared" si="318"/>
        <v>29</v>
      </c>
      <c r="O4087" t="b">
        <v>0</v>
      </c>
      <c r="P4087">
        <v>1</v>
      </c>
      <c r="Q4087" s="8">
        <f t="shared" si="319"/>
        <v>10</v>
      </c>
      <c r="R4087" t="b">
        <v>0</v>
      </c>
      <c r="S4087" t="s">
        <v>8273</v>
      </c>
      <c r="T4087" t="s">
        <v>8274</v>
      </c>
    </row>
    <row r="4088" spans="1:20" ht="42.8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9">
        <f t="shared" si="316"/>
        <v>42329.166666666672</v>
      </c>
      <c r="L4088">
        <v>1445985299</v>
      </c>
      <c r="M4088" s="9">
        <f t="shared" si="317"/>
        <v>42304.940960648149</v>
      </c>
      <c r="N4088" s="13">
        <f t="shared" si="318"/>
        <v>24</v>
      </c>
      <c r="O4088" t="b">
        <v>0</v>
      </c>
      <c r="P4088">
        <v>5</v>
      </c>
      <c r="Q4088" s="8">
        <f t="shared" si="319"/>
        <v>9.4</v>
      </c>
      <c r="R4088" t="b">
        <v>0</v>
      </c>
      <c r="S4088" t="s">
        <v>8273</v>
      </c>
      <c r="T4088" t="s">
        <v>8274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9">
        <f t="shared" si="316"/>
        <v>42568.742893518516</v>
      </c>
      <c r="L4089">
        <v>1466185786</v>
      </c>
      <c r="M4089" s="9">
        <f t="shared" si="317"/>
        <v>42538.742893518516</v>
      </c>
      <c r="N4089" s="13">
        <f t="shared" si="318"/>
        <v>30</v>
      </c>
      <c r="O4089" t="b">
        <v>0</v>
      </c>
      <c r="P4089">
        <v>0</v>
      </c>
      <c r="Q4089" s="8">
        <f t="shared" si="319"/>
        <v>0</v>
      </c>
      <c r="R4089" t="b">
        <v>0</v>
      </c>
      <c r="S4089" t="s">
        <v>8273</v>
      </c>
      <c r="T4089" t="s">
        <v>8274</v>
      </c>
    </row>
    <row r="4090" spans="1:20" ht="42.8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9">
        <f t="shared" si="316"/>
        <v>42020.434722222228</v>
      </c>
      <c r="L4090">
        <v>1418827324</v>
      </c>
      <c r="M4090" s="9">
        <f t="shared" si="317"/>
        <v>41990.612546296295</v>
      </c>
      <c r="N4090" s="13">
        <f t="shared" si="318"/>
        <v>30</v>
      </c>
      <c r="O4090" t="b">
        <v>0</v>
      </c>
      <c r="P4090">
        <v>3</v>
      </c>
      <c r="Q4090" s="8">
        <f t="shared" si="319"/>
        <v>72</v>
      </c>
      <c r="R4090" t="b">
        <v>0</v>
      </c>
      <c r="S4090" t="s">
        <v>8273</v>
      </c>
      <c r="T4090" t="s">
        <v>8274</v>
      </c>
    </row>
    <row r="4091" spans="1:20" ht="57.1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9">
        <f t="shared" si="316"/>
        <v>42155.732638888891</v>
      </c>
      <c r="L4091">
        <v>1430242488</v>
      </c>
      <c r="M4091" s="9">
        <f t="shared" si="317"/>
        <v>42122.732499999998</v>
      </c>
      <c r="N4091" s="13">
        <f t="shared" si="318"/>
        <v>33</v>
      </c>
      <c r="O4091" t="b">
        <v>0</v>
      </c>
      <c r="P4091">
        <v>8</v>
      </c>
      <c r="Q4091" s="8">
        <f t="shared" si="319"/>
        <v>30</v>
      </c>
      <c r="R4091" t="b">
        <v>0</v>
      </c>
      <c r="S4091" t="s">
        <v>8273</v>
      </c>
      <c r="T4091" t="s">
        <v>8274</v>
      </c>
    </row>
    <row r="4092" spans="1:20" ht="42.8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9">
        <f t="shared" si="316"/>
        <v>42223.625</v>
      </c>
      <c r="L4092">
        <v>1437754137</v>
      </c>
      <c r="M4092" s="9">
        <f t="shared" si="317"/>
        <v>42209.67288194444</v>
      </c>
      <c r="N4092" s="13">
        <f t="shared" si="318"/>
        <v>14</v>
      </c>
      <c r="O4092" t="b">
        <v>0</v>
      </c>
      <c r="P4092">
        <v>3</v>
      </c>
      <c r="Q4092" s="8">
        <f t="shared" si="319"/>
        <v>10.67</v>
      </c>
      <c r="R4092" t="b">
        <v>0</v>
      </c>
      <c r="S4092" t="s">
        <v>8273</v>
      </c>
      <c r="T4092" t="s">
        <v>8274</v>
      </c>
    </row>
    <row r="4093" spans="1:20" ht="42.8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9">
        <f t="shared" si="316"/>
        <v>42020.506377314814</v>
      </c>
      <c r="L4093">
        <v>1418818151</v>
      </c>
      <c r="M4093" s="9">
        <f t="shared" si="317"/>
        <v>41990.506377314814</v>
      </c>
      <c r="N4093" s="13">
        <f t="shared" si="318"/>
        <v>30</v>
      </c>
      <c r="O4093" t="b">
        <v>0</v>
      </c>
      <c r="P4093">
        <v>8</v>
      </c>
      <c r="Q4093" s="8">
        <f t="shared" si="319"/>
        <v>25.5</v>
      </c>
      <c r="R4093" t="b">
        <v>0</v>
      </c>
      <c r="S4093" t="s">
        <v>8273</v>
      </c>
      <c r="T4093" t="s">
        <v>8274</v>
      </c>
    </row>
    <row r="4094" spans="1:20" ht="42.8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9">
        <f t="shared" si="316"/>
        <v>42099.153321759266</v>
      </c>
      <c r="L4094">
        <v>1423024847</v>
      </c>
      <c r="M4094" s="9">
        <f t="shared" si="317"/>
        <v>42039.194988425923</v>
      </c>
      <c r="N4094" s="13">
        <f t="shared" si="318"/>
        <v>60</v>
      </c>
      <c r="O4094" t="b">
        <v>0</v>
      </c>
      <c r="P4094">
        <v>1</v>
      </c>
      <c r="Q4094" s="8">
        <f t="shared" si="319"/>
        <v>20</v>
      </c>
      <c r="R4094" t="b">
        <v>0</v>
      </c>
      <c r="S4094" t="s">
        <v>8273</v>
      </c>
      <c r="T4094" t="s">
        <v>8274</v>
      </c>
    </row>
    <row r="4095" spans="1:20" ht="42.8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9">
        <f t="shared" si="316"/>
        <v>42238.815891203703</v>
      </c>
      <c r="L4095">
        <v>1435088093</v>
      </c>
      <c r="M4095" s="9">
        <f t="shared" si="317"/>
        <v>42178.815891203703</v>
      </c>
      <c r="N4095" s="13">
        <f t="shared" si="318"/>
        <v>60</v>
      </c>
      <c r="O4095" t="b">
        <v>0</v>
      </c>
      <c r="P4095">
        <v>4</v>
      </c>
      <c r="Q4095" s="8">
        <f t="shared" si="319"/>
        <v>15</v>
      </c>
      <c r="R4095" t="b">
        <v>0</v>
      </c>
      <c r="S4095" t="s">
        <v>8273</v>
      </c>
      <c r="T4095" t="s">
        <v>8274</v>
      </c>
    </row>
    <row r="4096" spans="1:20" ht="42.8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9">
        <f t="shared" si="316"/>
        <v>41934.207638888889</v>
      </c>
      <c r="L4096">
        <v>1410141900</v>
      </c>
      <c r="M4096" s="9">
        <f t="shared" si="317"/>
        <v>41890.086805555555</v>
      </c>
      <c r="N4096" s="13">
        <f t="shared" si="318"/>
        <v>44</v>
      </c>
      <c r="O4096" t="b">
        <v>0</v>
      </c>
      <c r="P4096">
        <v>8</v>
      </c>
      <c r="Q4096" s="8">
        <f t="shared" si="319"/>
        <v>91.25</v>
      </c>
      <c r="R4096" t="b">
        <v>0</v>
      </c>
      <c r="S4096" t="s">
        <v>8273</v>
      </c>
      <c r="T4096" t="s">
        <v>8274</v>
      </c>
    </row>
    <row r="4097" spans="1:20" ht="42.8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9">
        <f t="shared" si="316"/>
        <v>42723.031828703708</v>
      </c>
      <c r="L4097">
        <v>1479516350</v>
      </c>
      <c r="M4097" s="9">
        <f t="shared" si="317"/>
        <v>42693.031828703708</v>
      </c>
      <c r="N4097" s="13">
        <f t="shared" si="318"/>
        <v>30</v>
      </c>
      <c r="O4097" t="b">
        <v>0</v>
      </c>
      <c r="P4097">
        <v>1</v>
      </c>
      <c r="Q4097" s="8">
        <f t="shared" si="319"/>
        <v>800</v>
      </c>
      <c r="R4097" t="b">
        <v>0</v>
      </c>
      <c r="S4097" t="s">
        <v>8273</v>
      </c>
      <c r="T4097" t="s">
        <v>8274</v>
      </c>
    </row>
    <row r="4098" spans="1:20" ht="42.8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>
        <f t="shared" ref="F4098:F4161" si="320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9">
        <f t="shared" si="316"/>
        <v>42794.368749999994</v>
      </c>
      <c r="L4098">
        <v>1484484219</v>
      </c>
      <c r="M4098" s="9">
        <f t="shared" si="317"/>
        <v>42750.530312499999</v>
      </c>
      <c r="N4098" s="13">
        <f t="shared" si="318"/>
        <v>44</v>
      </c>
      <c r="O4098" t="b">
        <v>0</v>
      </c>
      <c r="P4098">
        <v>5</v>
      </c>
      <c r="Q4098" s="8">
        <f t="shared" si="319"/>
        <v>80</v>
      </c>
      <c r="R4098" t="b">
        <v>0</v>
      </c>
      <c r="S4098" t="s">
        <v>8273</v>
      </c>
      <c r="T4098" t="s">
        <v>8274</v>
      </c>
    </row>
    <row r="4099" spans="1:20" ht="42.8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>
        <f t="shared" si="320"/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9">
        <f t="shared" ref="K4099:K4115" si="321">(((J4099/60)/60)/24)+DATE(1970,1,1)</f>
        <v>42400.996527777781</v>
      </c>
      <c r="L4099">
        <v>1449431237</v>
      </c>
      <c r="M4099" s="9">
        <f t="shared" ref="M4099:M4115" si="322">(((L4099/60)/60)/24)+DATE(1970,1,1)</f>
        <v>42344.824502314819</v>
      </c>
      <c r="N4099" s="13">
        <f t="shared" ref="N4099:N4115" si="323">ROUND(K4099-M4099,0)</f>
        <v>56</v>
      </c>
      <c r="O4099" t="b">
        <v>0</v>
      </c>
      <c r="P4099">
        <v>0</v>
      </c>
      <c r="Q4099" s="8">
        <f t="shared" ref="Q4099:Q4115" si="324">IFERROR(ROUND(E4099/P4099,2),0)</f>
        <v>0</v>
      </c>
      <c r="R4099" t="b">
        <v>0</v>
      </c>
      <c r="S4099" t="s">
        <v>8273</v>
      </c>
      <c r="T4099" t="s">
        <v>8274</v>
      </c>
    </row>
    <row r="4100" spans="1:20" ht="42.8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9">
        <f t="shared" si="321"/>
        <v>42525.722187499996</v>
      </c>
      <c r="L4100">
        <v>1462468797</v>
      </c>
      <c r="M4100" s="9">
        <f t="shared" si="322"/>
        <v>42495.722187499996</v>
      </c>
      <c r="N4100" s="13">
        <f t="shared" si="323"/>
        <v>30</v>
      </c>
      <c r="O4100" t="b">
        <v>0</v>
      </c>
      <c r="P4100">
        <v>0</v>
      </c>
      <c r="Q4100" s="8">
        <f t="shared" si="324"/>
        <v>0</v>
      </c>
      <c r="R4100" t="b">
        <v>0</v>
      </c>
      <c r="S4100" t="s">
        <v>8273</v>
      </c>
      <c r="T4100" t="s">
        <v>8274</v>
      </c>
    </row>
    <row r="4101" spans="1:20" ht="57.1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9">
        <f t="shared" si="321"/>
        <v>42615.850381944445</v>
      </c>
      <c r="L4101">
        <v>1468959873</v>
      </c>
      <c r="M4101" s="9">
        <f t="shared" si="322"/>
        <v>42570.850381944445</v>
      </c>
      <c r="N4101" s="13">
        <f t="shared" si="323"/>
        <v>45</v>
      </c>
      <c r="O4101" t="b">
        <v>0</v>
      </c>
      <c r="P4101">
        <v>1</v>
      </c>
      <c r="Q4101" s="8">
        <f t="shared" si="324"/>
        <v>50</v>
      </c>
      <c r="R4101" t="b">
        <v>0</v>
      </c>
      <c r="S4101" t="s">
        <v>8273</v>
      </c>
      <c r="T4101" t="s">
        <v>8274</v>
      </c>
    </row>
    <row r="4102" spans="1:20" ht="42.8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9">
        <f t="shared" si="321"/>
        <v>41937.124884259261</v>
      </c>
      <c r="L4102">
        <v>1413341990</v>
      </c>
      <c r="M4102" s="9">
        <f t="shared" si="322"/>
        <v>41927.124884259261</v>
      </c>
      <c r="N4102" s="13">
        <f t="shared" si="323"/>
        <v>10</v>
      </c>
      <c r="O4102" t="b">
        <v>0</v>
      </c>
      <c r="P4102">
        <v>0</v>
      </c>
      <c r="Q4102" s="8">
        <f t="shared" si="324"/>
        <v>0</v>
      </c>
      <c r="R4102" t="b">
        <v>0</v>
      </c>
      <c r="S4102" t="s">
        <v>8273</v>
      </c>
      <c r="T4102" t="s">
        <v>8274</v>
      </c>
    </row>
    <row r="4103" spans="1:20" ht="42.8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9">
        <f t="shared" si="321"/>
        <v>42760.903726851851</v>
      </c>
      <c r="L4103">
        <v>1482788482</v>
      </c>
      <c r="M4103" s="9">
        <f t="shared" si="322"/>
        <v>42730.903726851851</v>
      </c>
      <c r="N4103" s="13">
        <f t="shared" si="323"/>
        <v>30</v>
      </c>
      <c r="O4103" t="b">
        <v>0</v>
      </c>
      <c r="P4103">
        <v>0</v>
      </c>
      <c r="Q4103" s="8">
        <f t="shared" si="324"/>
        <v>0</v>
      </c>
      <c r="R4103" t="b">
        <v>0</v>
      </c>
      <c r="S4103" t="s">
        <v>8273</v>
      </c>
      <c r="T4103" t="s">
        <v>8274</v>
      </c>
    </row>
    <row r="4104" spans="1:20" ht="42.8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9">
        <f t="shared" si="321"/>
        <v>42505.848067129627</v>
      </c>
      <c r="L4104">
        <v>1460751673</v>
      </c>
      <c r="M4104" s="9">
        <f t="shared" si="322"/>
        <v>42475.848067129627</v>
      </c>
      <c r="N4104" s="13">
        <f t="shared" si="323"/>
        <v>30</v>
      </c>
      <c r="O4104" t="b">
        <v>0</v>
      </c>
      <c r="P4104">
        <v>6</v>
      </c>
      <c r="Q4104" s="8">
        <f t="shared" si="324"/>
        <v>22.83</v>
      </c>
      <c r="R4104" t="b">
        <v>0</v>
      </c>
      <c r="S4104" t="s">
        <v>8273</v>
      </c>
      <c r="T4104" t="s">
        <v>8274</v>
      </c>
    </row>
    <row r="4105" spans="1:20" ht="42.8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9">
        <f t="shared" si="321"/>
        <v>42242.772222222222</v>
      </c>
      <c r="L4105">
        <v>1435953566</v>
      </c>
      <c r="M4105" s="9">
        <f t="shared" si="322"/>
        <v>42188.83293981482</v>
      </c>
      <c r="N4105" s="13">
        <f t="shared" si="323"/>
        <v>54</v>
      </c>
      <c r="O4105" t="b">
        <v>0</v>
      </c>
      <c r="P4105">
        <v>6</v>
      </c>
      <c r="Q4105" s="8">
        <f t="shared" si="324"/>
        <v>16.670000000000002</v>
      </c>
      <c r="R4105" t="b">
        <v>0</v>
      </c>
      <c r="S4105" t="s">
        <v>8273</v>
      </c>
      <c r="T4105" t="s">
        <v>8274</v>
      </c>
    </row>
    <row r="4106" spans="1:20" ht="42.8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9">
        <f t="shared" si="321"/>
        <v>42670.278171296297</v>
      </c>
      <c r="L4106">
        <v>1474958434</v>
      </c>
      <c r="M4106" s="9">
        <f t="shared" si="322"/>
        <v>42640.278171296297</v>
      </c>
      <c r="N4106" s="13">
        <f t="shared" si="323"/>
        <v>30</v>
      </c>
      <c r="O4106" t="b">
        <v>0</v>
      </c>
      <c r="P4106">
        <v>14</v>
      </c>
      <c r="Q4106" s="8">
        <f t="shared" si="324"/>
        <v>45.79</v>
      </c>
      <c r="R4106" t="b">
        <v>0</v>
      </c>
      <c r="S4106" t="s">
        <v>8273</v>
      </c>
      <c r="T4106" t="s">
        <v>8274</v>
      </c>
    </row>
    <row r="4107" spans="1:20" ht="57.1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9">
        <f t="shared" si="321"/>
        <v>42730.010520833333</v>
      </c>
      <c r="L4107">
        <v>1479860109</v>
      </c>
      <c r="M4107" s="9">
        <f t="shared" si="322"/>
        <v>42697.010520833333</v>
      </c>
      <c r="N4107" s="13">
        <f t="shared" si="323"/>
        <v>33</v>
      </c>
      <c r="O4107" t="b">
        <v>0</v>
      </c>
      <c r="P4107">
        <v>6</v>
      </c>
      <c r="Q4107" s="8">
        <f t="shared" si="324"/>
        <v>383.33</v>
      </c>
      <c r="R4107" t="b">
        <v>0</v>
      </c>
      <c r="S4107" t="s">
        <v>8273</v>
      </c>
      <c r="T4107" t="s">
        <v>8274</v>
      </c>
    </row>
    <row r="4108" spans="1:20" ht="42.8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>
        <f t="shared" si="320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9">
        <f t="shared" si="321"/>
        <v>42096.041666666672</v>
      </c>
      <c r="L4108">
        <v>1424221866</v>
      </c>
      <c r="M4108" s="9">
        <f t="shared" si="322"/>
        <v>42053.049375000002</v>
      </c>
      <c r="N4108" s="13">
        <f t="shared" si="323"/>
        <v>43</v>
      </c>
      <c r="O4108" t="b">
        <v>0</v>
      </c>
      <c r="P4108">
        <v>33</v>
      </c>
      <c r="Q4108" s="8">
        <f t="shared" si="324"/>
        <v>106.97</v>
      </c>
      <c r="R4108" t="b">
        <v>0</v>
      </c>
      <c r="S4108" t="s">
        <v>8273</v>
      </c>
      <c r="T4108" t="s">
        <v>8274</v>
      </c>
    </row>
    <row r="4109" spans="1:20" ht="42.8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9">
        <f t="shared" si="321"/>
        <v>41906.916678240741</v>
      </c>
      <c r="L4109">
        <v>1409608801</v>
      </c>
      <c r="M4109" s="9">
        <f t="shared" si="322"/>
        <v>41883.916678240741</v>
      </c>
      <c r="N4109" s="13">
        <f t="shared" si="323"/>
        <v>23</v>
      </c>
      <c r="O4109" t="b">
        <v>0</v>
      </c>
      <c r="P4109">
        <v>4</v>
      </c>
      <c r="Q4109" s="8">
        <f t="shared" si="324"/>
        <v>10.25</v>
      </c>
      <c r="R4109" t="b">
        <v>0</v>
      </c>
      <c r="S4109" t="s">
        <v>8273</v>
      </c>
      <c r="T4109" t="s">
        <v>8274</v>
      </c>
    </row>
    <row r="4110" spans="1:20" ht="42.8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9">
        <f t="shared" si="321"/>
        <v>42797.208333333328</v>
      </c>
      <c r="L4110">
        <v>1485909937</v>
      </c>
      <c r="M4110" s="9">
        <f t="shared" si="322"/>
        <v>42767.031678240746</v>
      </c>
      <c r="N4110" s="13">
        <f t="shared" si="323"/>
        <v>30</v>
      </c>
      <c r="O4110" t="b">
        <v>0</v>
      </c>
      <c r="P4110">
        <v>1</v>
      </c>
      <c r="Q4110" s="8">
        <f t="shared" si="324"/>
        <v>59</v>
      </c>
      <c r="R4110" t="b">
        <v>0</v>
      </c>
      <c r="S4110" t="s">
        <v>8273</v>
      </c>
      <c r="T4110" t="s">
        <v>8274</v>
      </c>
    </row>
    <row r="4111" spans="1:20" ht="42.8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9">
        <f t="shared" si="321"/>
        <v>42337.581064814818</v>
      </c>
      <c r="L4111">
        <v>1446209804</v>
      </c>
      <c r="M4111" s="9">
        <f t="shared" si="322"/>
        <v>42307.539398148147</v>
      </c>
      <c r="N4111" s="13">
        <f t="shared" si="323"/>
        <v>30</v>
      </c>
      <c r="O4111" t="b">
        <v>0</v>
      </c>
      <c r="P4111">
        <v>0</v>
      </c>
      <c r="Q4111" s="8">
        <f t="shared" si="324"/>
        <v>0</v>
      </c>
      <c r="R4111" t="b">
        <v>0</v>
      </c>
      <c r="S4111" t="s">
        <v>8273</v>
      </c>
      <c r="T4111" t="s">
        <v>8274</v>
      </c>
    </row>
    <row r="4112" spans="1:20" ht="42.8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9">
        <f t="shared" si="321"/>
        <v>42572.626747685179</v>
      </c>
      <c r="L4112">
        <v>1463929351</v>
      </c>
      <c r="M4112" s="9">
        <f t="shared" si="322"/>
        <v>42512.626747685179</v>
      </c>
      <c r="N4112" s="13">
        <f t="shared" si="323"/>
        <v>60</v>
      </c>
      <c r="O4112" t="b">
        <v>0</v>
      </c>
      <c r="P4112">
        <v>6</v>
      </c>
      <c r="Q4112" s="8">
        <f t="shared" si="324"/>
        <v>14.33</v>
      </c>
      <c r="R4112" t="b">
        <v>0</v>
      </c>
      <c r="S4112" t="s">
        <v>8273</v>
      </c>
      <c r="T4112" t="s">
        <v>8274</v>
      </c>
    </row>
    <row r="4113" spans="1:20" ht="42.8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9">
        <f t="shared" si="321"/>
        <v>42059.135879629626</v>
      </c>
      <c r="L4113">
        <v>1422155740</v>
      </c>
      <c r="M4113" s="9">
        <f t="shared" si="322"/>
        <v>42029.135879629626</v>
      </c>
      <c r="N4113" s="13">
        <f t="shared" si="323"/>
        <v>30</v>
      </c>
      <c r="O4113" t="b">
        <v>0</v>
      </c>
      <c r="P4113">
        <v>6</v>
      </c>
      <c r="Q4113" s="8">
        <f t="shared" si="324"/>
        <v>15.67</v>
      </c>
      <c r="R4113" t="b">
        <v>0</v>
      </c>
      <c r="S4113" t="s">
        <v>8273</v>
      </c>
      <c r="T4113" t="s">
        <v>8274</v>
      </c>
    </row>
    <row r="4114" spans="1:20" ht="42.8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9">
        <f t="shared" si="321"/>
        <v>42428</v>
      </c>
      <c r="L4114">
        <v>1454280186</v>
      </c>
      <c r="M4114" s="9">
        <f t="shared" si="322"/>
        <v>42400.946597222224</v>
      </c>
      <c r="N4114" s="13">
        <f t="shared" si="323"/>
        <v>27</v>
      </c>
      <c r="O4114" t="b">
        <v>0</v>
      </c>
      <c r="P4114">
        <v>1</v>
      </c>
      <c r="Q4114" s="8">
        <f t="shared" si="324"/>
        <v>1</v>
      </c>
      <c r="R4114" t="b">
        <v>0</v>
      </c>
      <c r="S4114" t="s">
        <v>8273</v>
      </c>
      <c r="T4114" t="s">
        <v>8274</v>
      </c>
    </row>
    <row r="4115" spans="1:20" ht="42.8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9">
        <f t="shared" si="321"/>
        <v>42377.273611111115</v>
      </c>
      <c r="L4115">
        <v>1450619123</v>
      </c>
      <c r="M4115" s="9">
        <f t="shared" si="322"/>
        <v>42358.573182870372</v>
      </c>
      <c r="N4115" s="13">
        <f t="shared" si="323"/>
        <v>19</v>
      </c>
      <c r="O4115" t="b">
        <v>0</v>
      </c>
      <c r="P4115">
        <v>3</v>
      </c>
      <c r="Q4115" s="8">
        <f t="shared" si="324"/>
        <v>1</v>
      </c>
      <c r="R4115" t="b">
        <v>0</v>
      </c>
      <c r="S4115" t="s">
        <v>8273</v>
      </c>
      <c r="T4115" t="s">
        <v>8274</v>
      </c>
    </row>
    <row r="4116" spans="1:20" x14ac:dyDescent="0.25">
      <c r="Q4116" s="10"/>
    </row>
  </sheetData>
  <conditionalFormatting sqref="G1:G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"live"</formula>
    </cfRule>
    <cfRule type="cellIs" dxfId="12" priority="5" operator="equal">
      <formula>"successful"</formula>
    </cfRule>
  </conditionalFormatting>
  <conditionalFormatting sqref="T4116:T1048576 F1:F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785A-C6DA-4D11-BF5A-B279FB63A681}">
  <dimension ref="A1:T74"/>
  <sheetViews>
    <sheetView workbookViewId="0">
      <selection activeCell="A12" sqref="A12:XFD12"/>
    </sheetView>
  </sheetViews>
  <sheetFormatPr defaultRowHeight="14.3" x14ac:dyDescent="0.25"/>
  <cols>
    <col min="1" max="1" width="4.875" bestFit="1" customWidth="1"/>
    <col min="2" max="2" width="36.5" bestFit="1" customWidth="1"/>
    <col min="3" max="3" width="62.25" customWidth="1"/>
    <col min="4" max="4" width="12.125" bestFit="1" customWidth="1"/>
    <col min="5" max="5" width="9.875" bestFit="1" customWidth="1"/>
    <col min="6" max="6" width="17.625" bestFit="1" customWidth="1"/>
    <col min="7" max="7" width="9.25" bestFit="1" customWidth="1"/>
    <col min="8" max="8" width="7.625" bestFit="1" customWidth="1"/>
    <col min="9" max="9" width="8.375" bestFit="1" customWidth="1"/>
    <col min="10" max="10" width="10.875" bestFit="1" customWidth="1"/>
    <col min="11" max="11" width="10.75" bestFit="1" customWidth="1"/>
    <col min="12" max="12" width="11.5" bestFit="1" customWidth="1"/>
    <col min="13" max="13" width="12" bestFit="1" customWidth="1"/>
    <col min="14" max="14" width="8.5" bestFit="1" customWidth="1"/>
    <col min="15" max="15" width="9.125" bestFit="1" customWidth="1"/>
    <col min="16" max="16" width="13.5" bestFit="1" customWidth="1"/>
    <col min="17" max="17" width="16.5" bestFit="1" customWidth="1"/>
    <col min="18" max="19" width="8.5" bestFit="1" customWidth="1"/>
    <col min="20" max="20" width="11.625" bestFit="1" customWidth="1"/>
  </cols>
  <sheetData>
    <row r="1" spans="1:20" x14ac:dyDescent="0.25">
      <c r="A1" s="32" t="s">
        <v>0</v>
      </c>
      <c r="B1" s="33" t="s">
        <v>1</v>
      </c>
      <c r="C1" s="33" t="s">
        <v>4110</v>
      </c>
      <c r="D1" s="34" t="s">
        <v>8216</v>
      </c>
      <c r="E1" s="35" t="s">
        <v>8217</v>
      </c>
      <c r="F1" s="32" t="s">
        <v>8264</v>
      </c>
      <c r="G1" s="32" t="s">
        <v>8263</v>
      </c>
      <c r="H1" s="32" t="s">
        <v>8222</v>
      </c>
      <c r="I1" s="32" t="s">
        <v>8244</v>
      </c>
      <c r="J1" s="32" t="s">
        <v>8258</v>
      </c>
      <c r="K1" s="32" t="s">
        <v>8324</v>
      </c>
      <c r="L1" s="32" t="s">
        <v>8259</v>
      </c>
      <c r="M1" s="32" t="s">
        <v>8323</v>
      </c>
      <c r="N1" s="32" t="s">
        <v>8322</v>
      </c>
      <c r="O1" s="32" t="s">
        <v>8260</v>
      </c>
      <c r="P1" s="32" t="s">
        <v>8261</v>
      </c>
      <c r="Q1" s="32" t="s">
        <v>8265</v>
      </c>
      <c r="R1" s="32" t="s">
        <v>8262</v>
      </c>
      <c r="S1" s="32" t="s">
        <v>8316</v>
      </c>
      <c r="T1" s="32" t="s">
        <v>8317</v>
      </c>
    </row>
    <row r="2" spans="1:20" ht="28.55" x14ac:dyDescent="0.25">
      <c r="A2" s="14">
        <v>1064</v>
      </c>
      <c r="B2" s="17" t="s">
        <v>1065</v>
      </c>
      <c r="C2" s="17" t="s">
        <v>5174</v>
      </c>
      <c r="D2" s="18">
        <v>90000</v>
      </c>
      <c r="E2" s="19">
        <v>8077</v>
      </c>
      <c r="F2" s="14">
        <v>9</v>
      </c>
      <c r="G2" s="14" t="s">
        <v>8220</v>
      </c>
      <c r="H2" s="14" t="s">
        <v>8223</v>
      </c>
      <c r="I2" s="14" t="s">
        <v>8245</v>
      </c>
      <c r="J2" s="14">
        <v>1373174903</v>
      </c>
      <c r="K2" s="20">
        <v>41462.228043981479</v>
      </c>
      <c r="L2" s="14">
        <v>1369286903</v>
      </c>
      <c r="M2" s="20">
        <v>41417.228043981479</v>
      </c>
      <c r="N2" s="21">
        <v>45</v>
      </c>
      <c r="O2" s="14" t="b">
        <v>0</v>
      </c>
      <c r="P2" s="14">
        <v>123</v>
      </c>
      <c r="Q2" s="19">
        <v>65.67</v>
      </c>
      <c r="R2" s="14" t="b">
        <v>0</v>
      </c>
      <c r="S2" s="14" t="s">
        <v>8289</v>
      </c>
      <c r="T2" s="14" t="s">
        <v>8290</v>
      </c>
    </row>
    <row r="3" spans="1:20" ht="28.55" x14ac:dyDescent="0.25">
      <c r="A3" s="15">
        <v>1066</v>
      </c>
      <c r="B3" s="22" t="s">
        <v>1067</v>
      </c>
      <c r="C3" s="22" t="s">
        <v>5176</v>
      </c>
      <c r="D3" s="23">
        <v>150000</v>
      </c>
      <c r="E3" s="24">
        <v>5051</v>
      </c>
      <c r="F3" s="15">
        <v>3</v>
      </c>
      <c r="G3" s="15" t="s">
        <v>8220</v>
      </c>
      <c r="H3" s="15" t="s">
        <v>8223</v>
      </c>
      <c r="I3" s="15" t="s">
        <v>8245</v>
      </c>
      <c r="J3" s="15">
        <v>1375657582</v>
      </c>
      <c r="K3" s="25">
        <v>41490.962754629632</v>
      </c>
      <c r="L3" s="15">
        <v>1371769582</v>
      </c>
      <c r="M3" s="25">
        <v>41445.962754629632</v>
      </c>
      <c r="N3" s="26">
        <v>45</v>
      </c>
      <c r="O3" s="15" t="b">
        <v>0</v>
      </c>
      <c r="P3" s="15">
        <v>148</v>
      </c>
      <c r="Q3" s="24">
        <v>34.130000000000003</v>
      </c>
      <c r="R3" s="15" t="b">
        <v>0</v>
      </c>
      <c r="S3" s="15" t="s">
        <v>8289</v>
      </c>
      <c r="T3" s="15" t="s">
        <v>8290</v>
      </c>
    </row>
    <row r="4" spans="1:20" ht="28.55" x14ac:dyDescent="0.25">
      <c r="A4" s="14">
        <v>1067</v>
      </c>
      <c r="B4" s="17" t="s">
        <v>1068</v>
      </c>
      <c r="C4" s="17" t="s">
        <v>5177</v>
      </c>
      <c r="D4" s="18">
        <v>500</v>
      </c>
      <c r="E4" s="19">
        <v>130</v>
      </c>
      <c r="F4" s="14">
        <v>26</v>
      </c>
      <c r="G4" s="14" t="s">
        <v>8220</v>
      </c>
      <c r="H4" s="14" t="s">
        <v>8223</v>
      </c>
      <c r="I4" s="14" t="s">
        <v>8245</v>
      </c>
      <c r="J4" s="14">
        <v>1387657931</v>
      </c>
      <c r="K4" s="20">
        <v>41629.855682870373</v>
      </c>
      <c r="L4" s="14">
        <v>1385065931</v>
      </c>
      <c r="M4" s="20">
        <v>41599.855682870373</v>
      </c>
      <c r="N4" s="21">
        <v>30</v>
      </c>
      <c r="O4" s="14" t="b">
        <v>0</v>
      </c>
      <c r="P4" s="14">
        <v>10</v>
      </c>
      <c r="Q4" s="19">
        <v>13</v>
      </c>
      <c r="R4" s="14" t="b">
        <v>0</v>
      </c>
      <c r="S4" s="14" t="s">
        <v>8289</v>
      </c>
      <c r="T4" s="14" t="s">
        <v>8290</v>
      </c>
    </row>
    <row r="5" spans="1:20" ht="28.55" x14ac:dyDescent="0.25">
      <c r="A5" s="15">
        <v>1068</v>
      </c>
      <c r="B5" s="22" t="s">
        <v>1069</v>
      </c>
      <c r="C5" s="22" t="s">
        <v>5178</v>
      </c>
      <c r="D5" s="23">
        <v>30000</v>
      </c>
      <c r="E5" s="24">
        <v>45</v>
      </c>
      <c r="F5" s="15">
        <v>0</v>
      </c>
      <c r="G5" s="15" t="s">
        <v>8220</v>
      </c>
      <c r="H5" s="15" t="s">
        <v>8223</v>
      </c>
      <c r="I5" s="15" t="s">
        <v>8245</v>
      </c>
      <c r="J5" s="15">
        <v>1460274864</v>
      </c>
      <c r="K5" s="25">
        <v>42470.329444444447</v>
      </c>
      <c r="L5" s="15">
        <v>1457686464</v>
      </c>
      <c r="M5" s="25">
        <v>42440.371111111104</v>
      </c>
      <c r="N5" s="26">
        <v>30</v>
      </c>
      <c r="O5" s="15" t="b">
        <v>0</v>
      </c>
      <c r="P5" s="15">
        <v>4</v>
      </c>
      <c r="Q5" s="24">
        <v>11.25</v>
      </c>
      <c r="R5" s="15" t="b">
        <v>0</v>
      </c>
      <c r="S5" s="15" t="s">
        <v>8289</v>
      </c>
      <c r="T5" s="15" t="s">
        <v>8290</v>
      </c>
    </row>
    <row r="6" spans="1:20" ht="28.55" x14ac:dyDescent="0.25">
      <c r="A6" s="14">
        <v>1069</v>
      </c>
      <c r="B6" s="17" t="s">
        <v>1070</v>
      </c>
      <c r="C6" s="17" t="s">
        <v>5179</v>
      </c>
      <c r="D6" s="18">
        <v>2200</v>
      </c>
      <c r="E6" s="19">
        <v>850</v>
      </c>
      <c r="F6" s="14">
        <v>39</v>
      </c>
      <c r="G6" s="14" t="s">
        <v>8220</v>
      </c>
      <c r="H6" s="14" t="s">
        <v>8223</v>
      </c>
      <c r="I6" s="14" t="s">
        <v>8245</v>
      </c>
      <c r="J6" s="14">
        <v>1385447459</v>
      </c>
      <c r="K6" s="20">
        <v>41604.271516203706</v>
      </c>
      <c r="L6" s="14">
        <v>1382679059</v>
      </c>
      <c r="M6" s="20">
        <v>41572.229849537034</v>
      </c>
      <c r="N6" s="21">
        <v>32</v>
      </c>
      <c r="O6" s="14" t="b">
        <v>0</v>
      </c>
      <c r="P6" s="14">
        <v>21</v>
      </c>
      <c r="Q6" s="19">
        <v>40.479999999999997</v>
      </c>
      <c r="R6" s="14" t="b">
        <v>0</v>
      </c>
      <c r="S6" s="14" t="s">
        <v>8289</v>
      </c>
      <c r="T6" s="14" t="s">
        <v>8290</v>
      </c>
    </row>
    <row r="7" spans="1:20" ht="28.55" x14ac:dyDescent="0.25">
      <c r="A7" s="15">
        <v>1070</v>
      </c>
      <c r="B7" s="22" t="s">
        <v>1071</v>
      </c>
      <c r="C7" s="22" t="s">
        <v>5180</v>
      </c>
      <c r="D7" s="23">
        <v>10000</v>
      </c>
      <c r="E7" s="24">
        <v>70</v>
      </c>
      <c r="F7" s="15">
        <v>1</v>
      </c>
      <c r="G7" s="15" t="s">
        <v>8220</v>
      </c>
      <c r="H7" s="15" t="s">
        <v>8223</v>
      </c>
      <c r="I7" s="15" t="s">
        <v>8245</v>
      </c>
      <c r="J7" s="15">
        <v>1349050622</v>
      </c>
      <c r="K7" s="25">
        <v>41183.011828703704</v>
      </c>
      <c r="L7" s="15">
        <v>1347322622</v>
      </c>
      <c r="M7" s="25">
        <v>41163.011828703704</v>
      </c>
      <c r="N7" s="26">
        <v>20</v>
      </c>
      <c r="O7" s="15" t="b">
        <v>0</v>
      </c>
      <c r="P7" s="15">
        <v>2</v>
      </c>
      <c r="Q7" s="24">
        <v>35</v>
      </c>
      <c r="R7" s="15" t="b">
        <v>0</v>
      </c>
      <c r="S7" s="15" t="s">
        <v>8289</v>
      </c>
      <c r="T7" s="15" t="s">
        <v>8290</v>
      </c>
    </row>
    <row r="8" spans="1:20" ht="28.55" x14ac:dyDescent="0.25">
      <c r="A8" s="14">
        <v>1072</v>
      </c>
      <c r="B8" s="17" t="s">
        <v>1073</v>
      </c>
      <c r="C8" s="17" t="s">
        <v>5182</v>
      </c>
      <c r="D8" s="18">
        <v>75000</v>
      </c>
      <c r="E8" s="19">
        <v>51</v>
      </c>
      <c r="F8" s="14">
        <v>0</v>
      </c>
      <c r="G8" s="14" t="s">
        <v>8220</v>
      </c>
      <c r="H8" s="14" t="s">
        <v>8223</v>
      </c>
      <c r="I8" s="14" t="s">
        <v>8245</v>
      </c>
      <c r="J8" s="14">
        <v>1391630297</v>
      </c>
      <c r="K8" s="20">
        <v>41675.832141203704</v>
      </c>
      <c r="L8" s="14">
        <v>1389038297</v>
      </c>
      <c r="M8" s="20">
        <v>41645.832141203704</v>
      </c>
      <c r="N8" s="21">
        <v>30</v>
      </c>
      <c r="O8" s="14" t="b">
        <v>0</v>
      </c>
      <c r="P8" s="14">
        <v>4</v>
      </c>
      <c r="Q8" s="19">
        <v>12.75</v>
      </c>
      <c r="R8" s="14" t="b">
        <v>0</v>
      </c>
      <c r="S8" s="14" t="s">
        <v>8289</v>
      </c>
      <c r="T8" s="14" t="s">
        <v>8290</v>
      </c>
    </row>
    <row r="9" spans="1:20" ht="28.55" x14ac:dyDescent="0.25">
      <c r="A9" s="15">
        <v>1073</v>
      </c>
      <c r="B9" s="22" t="s">
        <v>1074</v>
      </c>
      <c r="C9" s="22" t="s">
        <v>5183</v>
      </c>
      <c r="D9" s="23">
        <v>750</v>
      </c>
      <c r="E9" s="24">
        <v>10</v>
      </c>
      <c r="F9" s="15">
        <v>1</v>
      </c>
      <c r="G9" s="15" t="s">
        <v>8220</v>
      </c>
      <c r="H9" s="15" t="s">
        <v>8223</v>
      </c>
      <c r="I9" s="15" t="s">
        <v>8245</v>
      </c>
      <c r="J9" s="15">
        <v>1318806541</v>
      </c>
      <c r="K9" s="25">
        <v>40832.964594907404</v>
      </c>
      <c r="L9" s="15">
        <v>1316214541</v>
      </c>
      <c r="M9" s="25">
        <v>40802.964594907404</v>
      </c>
      <c r="N9" s="26">
        <v>30</v>
      </c>
      <c r="O9" s="15" t="b">
        <v>0</v>
      </c>
      <c r="P9" s="15">
        <v>1</v>
      </c>
      <c r="Q9" s="24">
        <v>10</v>
      </c>
      <c r="R9" s="15" t="b">
        <v>0</v>
      </c>
      <c r="S9" s="15" t="s">
        <v>8289</v>
      </c>
      <c r="T9" s="15" t="s">
        <v>8290</v>
      </c>
    </row>
    <row r="10" spans="1:20" ht="28.55" x14ac:dyDescent="0.25">
      <c r="A10" s="14">
        <v>1074</v>
      </c>
      <c r="B10" s="17" t="s">
        <v>1075</v>
      </c>
      <c r="C10" s="17" t="s">
        <v>5184</v>
      </c>
      <c r="D10" s="18">
        <v>54000</v>
      </c>
      <c r="E10" s="19">
        <v>3407</v>
      </c>
      <c r="F10" s="14">
        <v>6</v>
      </c>
      <c r="G10" s="14" t="s">
        <v>8220</v>
      </c>
      <c r="H10" s="14" t="s">
        <v>8223</v>
      </c>
      <c r="I10" s="14" t="s">
        <v>8245</v>
      </c>
      <c r="J10" s="14">
        <v>1388808545</v>
      </c>
      <c r="K10" s="20">
        <v>41643.172974537039</v>
      </c>
      <c r="L10" s="14">
        <v>1386216545</v>
      </c>
      <c r="M10" s="20">
        <v>41613.172974537039</v>
      </c>
      <c r="N10" s="21">
        <v>30</v>
      </c>
      <c r="O10" s="14" t="b">
        <v>0</v>
      </c>
      <c r="P10" s="14">
        <v>30</v>
      </c>
      <c r="Q10" s="19">
        <v>113.57</v>
      </c>
      <c r="R10" s="14" t="b">
        <v>0</v>
      </c>
      <c r="S10" s="14" t="s">
        <v>8289</v>
      </c>
      <c r="T10" s="14" t="s">
        <v>8290</v>
      </c>
    </row>
    <row r="11" spans="1:20" ht="28.55" x14ac:dyDescent="0.25">
      <c r="A11" s="15">
        <v>1075</v>
      </c>
      <c r="B11" s="22" t="s">
        <v>1076</v>
      </c>
      <c r="C11" s="22" t="s">
        <v>5185</v>
      </c>
      <c r="D11" s="23">
        <v>1000</v>
      </c>
      <c r="E11" s="24">
        <v>45</v>
      </c>
      <c r="F11" s="15">
        <v>5</v>
      </c>
      <c r="G11" s="15" t="s">
        <v>8220</v>
      </c>
      <c r="H11" s="15" t="s">
        <v>8223</v>
      </c>
      <c r="I11" s="15" t="s">
        <v>8245</v>
      </c>
      <c r="J11" s="15">
        <v>1336340516</v>
      </c>
      <c r="K11" s="25">
        <v>41035.904120370367</v>
      </c>
      <c r="L11" s="15">
        <v>1333748516</v>
      </c>
      <c r="M11" s="25">
        <v>41005.904120370367</v>
      </c>
      <c r="N11" s="26">
        <v>30</v>
      </c>
      <c r="O11" s="15" t="b">
        <v>0</v>
      </c>
      <c r="P11" s="15">
        <v>3</v>
      </c>
      <c r="Q11" s="24">
        <v>15</v>
      </c>
      <c r="R11" s="15" t="b">
        <v>0</v>
      </c>
      <c r="S11" s="15" t="s">
        <v>8289</v>
      </c>
      <c r="T11" s="15" t="s">
        <v>8290</v>
      </c>
    </row>
    <row r="12" spans="1:20" ht="28.55" x14ac:dyDescent="0.25">
      <c r="A12" s="14">
        <v>1076</v>
      </c>
      <c r="B12" s="17" t="s">
        <v>1077</v>
      </c>
      <c r="C12" s="17" t="s">
        <v>5186</v>
      </c>
      <c r="D12" s="18">
        <v>75000</v>
      </c>
      <c r="E12" s="19">
        <v>47074</v>
      </c>
      <c r="F12" s="14">
        <v>63</v>
      </c>
      <c r="G12" s="14" t="s">
        <v>8220</v>
      </c>
      <c r="H12" s="14" t="s">
        <v>8223</v>
      </c>
      <c r="I12" s="14" t="s">
        <v>8245</v>
      </c>
      <c r="J12" s="14">
        <v>1410426250</v>
      </c>
      <c r="K12" s="20">
        <v>41893.377893518518</v>
      </c>
      <c r="L12" s="14">
        <v>1405674250</v>
      </c>
      <c r="M12" s="20">
        <v>41838.377893518518</v>
      </c>
      <c r="N12" s="21">
        <v>55</v>
      </c>
      <c r="O12" s="14" t="b">
        <v>0</v>
      </c>
      <c r="P12" s="14">
        <v>975</v>
      </c>
      <c r="Q12" s="19">
        <v>48.28</v>
      </c>
      <c r="R12" s="14" t="b">
        <v>0</v>
      </c>
      <c r="S12" s="14" t="s">
        <v>8289</v>
      </c>
      <c r="T12" s="14" t="s">
        <v>8290</v>
      </c>
    </row>
    <row r="13" spans="1:20" ht="28.55" x14ac:dyDescent="0.25">
      <c r="A13" s="15">
        <v>1077</v>
      </c>
      <c r="B13" s="22" t="s">
        <v>1078</v>
      </c>
      <c r="C13" s="22" t="s">
        <v>5187</v>
      </c>
      <c r="D13" s="23">
        <v>25000</v>
      </c>
      <c r="E13" s="24">
        <v>7344</v>
      </c>
      <c r="F13" s="15">
        <v>29</v>
      </c>
      <c r="G13" s="15" t="s">
        <v>8220</v>
      </c>
      <c r="H13" s="15" t="s">
        <v>8223</v>
      </c>
      <c r="I13" s="15" t="s">
        <v>8245</v>
      </c>
      <c r="J13" s="15">
        <v>1452744011</v>
      </c>
      <c r="K13" s="25">
        <v>42383.16679398148</v>
      </c>
      <c r="L13" s="15">
        <v>1450152011</v>
      </c>
      <c r="M13" s="25">
        <v>42353.16679398148</v>
      </c>
      <c r="N13" s="26">
        <v>30</v>
      </c>
      <c r="O13" s="15" t="b">
        <v>0</v>
      </c>
      <c r="P13" s="15">
        <v>167</v>
      </c>
      <c r="Q13" s="24">
        <v>43.98</v>
      </c>
      <c r="R13" s="15" t="b">
        <v>0</v>
      </c>
      <c r="S13" s="15" t="s">
        <v>8289</v>
      </c>
      <c r="T13" s="15" t="s">
        <v>8290</v>
      </c>
    </row>
    <row r="14" spans="1:20" ht="28.55" x14ac:dyDescent="0.25">
      <c r="A14" s="14">
        <v>1078</v>
      </c>
      <c r="B14" s="17" t="s">
        <v>1079</v>
      </c>
      <c r="C14" s="17" t="s">
        <v>5188</v>
      </c>
      <c r="D14" s="18">
        <v>600</v>
      </c>
      <c r="E14" s="19">
        <v>45</v>
      </c>
      <c r="F14" s="14">
        <v>8</v>
      </c>
      <c r="G14" s="14" t="s">
        <v>8220</v>
      </c>
      <c r="H14" s="14" t="s">
        <v>8223</v>
      </c>
      <c r="I14" s="14" t="s">
        <v>8245</v>
      </c>
      <c r="J14" s="14">
        <v>1311309721</v>
      </c>
      <c r="K14" s="20">
        <v>40746.195844907408</v>
      </c>
      <c r="L14" s="14">
        <v>1307421721</v>
      </c>
      <c r="M14" s="20">
        <v>40701.195844907408</v>
      </c>
      <c r="N14" s="21">
        <v>45</v>
      </c>
      <c r="O14" s="14" t="b">
        <v>0</v>
      </c>
      <c r="P14" s="14">
        <v>5</v>
      </c>
      <c r="Q14" s="19">
        <v>9</v>
      </c>
      <c r="R14" s="14" t="b">
        <v>0</v>
      </c>
      <c r="S14" s="14" t="s">
        <v>8289</v>
      </c>
      <c r="T14" s="14" t="s">
        <v>8290</v>
      </c>
    </row>
    <row r="15" spans="1:20" ht="28.55" x14ac:dyDescent="0.25">
      <c r="A15" s="15">
        <v>1080</v>
      </c>
      <c r="B15" s="22" t="s">
        <v>1081</v>
      </c>
      <c r="C15" s="22" t="s">
        <v>5190</v>
      </c>
      <c r="D15" s="23">
        <v>20000</v>
      </c>
      <c r="E15" s="24">
        <v>1821</v>
      </c>
      <c r="F15" s="15">
        <v>9</v>
      </c>
      <c r="G15" s="15" t="s">
        <v>8220</v>
      </c>
      <c r="H15" s="15" t="s">
        <v>8223</v>
      </c>
      <c r="I15" s="15" t="s">
        <v>8245</v>
      </c>
      <c r="J15" s="15">
        <v>1399778333</v>
      </c>
      <c r="K15" s="25">
        <v>41770.138113425928</v>
      </c>
      <c r="L15" s="15">
        <v>1397186333</v>
      </c>
      <c r="M15" s="25">
        <v>41740.138113425928</v>
      </c>
      <c r="N15" s="26">
        <v>30</v>
      </c>
      <c r="O15" s="15" t="b">
        <v>0</v>
      </c>
      <c r="P15" s="15">
        <v>98</v>
      </c>
      <c r="Q15" s="24">
        <v>18.579999999999998</v>
      </c>
      <c r="R15" s="15" t="b">
        <v>0</v>
      </c>
      <c r="S15" s="15" t="s">
        <v>8289</v>
      </c>
      <c r="T15" s="15" t="s">
        <v>8290</v>
      </c>
    </row>
    <row r="16" spans="1:20" ht="28.55" x14ac:dyDescent="0.25">
      <c r="A16" s="14">
        <v>1081</v>
      </c>
      <c r="B16" s="17" t="s">
        <v>1082</v>
      </c>
      <c r="C16" s="17" t="s">
        <v>5191</v>
      </c>
      <c r="D16" s="18">
        <v>68000</v>
      </c>
      <c r="E16" s="19">
        <v>12</v>
      </c>
      <c r="F16" s="14">
        <v>0</v>
      </c>
      <c r="G16" s="14" t="s">
        <v>8220</v>
      </c>
      <c r="H16" s="14" t="s">
        <v>8223</v>
      </c>
      <c r="I16" s="14" t="s">
        <v>8245</v>
      </c>
      <c r="J16" s="14">
        <v>1422483292</v>
      </c>
      <c r="K16" s="20">
        <v>42032.926990740743</v>
      </c>
      <c r="L16" s="14">
        <v>1419891292</v>
      </c>
      <c r="M16" s="20">
        <v>42002.926990740743</v>
      </c>
      <c r="N16" s="21">
        <v>30</v>
      </c>
      <c r="O16" s="14" t="b">
        <v>0</v>
      </c>
      <c r="P16" s="14">
        <v>4</v>
      </c>
      <c r="Q16" s="19">
        <v>3</v>
      </c>
      <c r="R16" s="14" t="b">
        <v>0</v>
      </c>
      <c r="S16" s="14" t="s">
        <v>8289</v>
      </c>
      <c r="T16" s="14" t="s">
        <v>8290</v>
      </c>
    </row>
    <row r="17" spans="1:20" ht="28.55" x14ac:dyDescent="0.25">
      <c r="A17" s="15">
        <v>1082</v>
      </c>
      <c r="B17" s="22" t="s">
        <v>1083</v>
      </c>
      <c r="C17" s="22" t="s">
        <v>5192</v>
      </c>
      <c r="D17" s="23">
        <v>10000</v>
      </c>
      <c r="E17" s="24">
        <v>56</v>
      </c>
      <c r="F17" s="15">
        <v>1</v>
      </c>
      <c r="G17" s="15" t="s">
        <v>8220</v>
      </c>
      <c r="H17" s="15" t="s">
        <v>8223</v>
      </c>
      <c r="I17" s="15" t="s">
        <v>8245</v>
      </c>
      <c r="J17" s="15">
        <v>1344635088</v>
      </c>
      <c r="K17" s="25">
        <v>41131.906111111115</v>
      </c>
      <c r="L17" s="15">
        <v>1342043088</v>
      </c>
      <c r="M17" s="25">
        <v>41101.906111111115</v>
      </c>
      <c r="N17" s="26">
        <v>30</v>
      </c>
      <c r="O17" s="15" t="b">
        <v>0</v>
      </c>
      <c r="P17" s="15">
        <v>3</v>
      </c>
      <c r="Q17" s="24">
        <v>18.670000000000002</v>
      </c>
      <c r="R17" s="15" t="b">
        <v>0</v>
      </c>
      <c r="S17" s="15" t="s">
        <v>8289</v>
      </c>
      <c r="T17" s="15" t="s">
        <v>8290</v>
      </c>
    </row>
    <row r="18" spans="1:20" x14ac:dyDescent="0.25">
      <c r="A18" s="14">
        <v>1084</v>
      </c>
      <c r="B18" s="17" t="s">
        <v>1085</v>
      </c>
      <c r="C18" s="17" t="s">
        <v>5194</v>
      </c>
      <c r="D18" s="18">
        <v>550</v>
      </c>
      <c r="E18" s="19">
        <v>0</v>
      </c>
      <c r="F18" s="14">
        <v>0</v>
      </c>
      <c r="G18" s="14" t="s">
        <v>8220</v>
      </c>
      <c r="H18" s="14" t="s">
        <v>8223</v>
      </c>
      <c r="I18" s="14" t="s">
        <v>8245</v>
      </c>
      <c r="J18" s="14">
        <v>1407534804</v>
      </c>
      <c r="K18" s="20">
        <v>41859.912083333329</v>
      </c>
      <c r="L18" s="14">
        <v>1404942804</v>
      </c>
      <c r="M18" s="20">
        <v>41829.912083333329</v>
      </c>
      <c r="N18" s="21">
        <v>30</v>
      </c>
      <c r="O18" s="14" t="b">
        <v>0</v>
      </c>
      <c r="P18" s="14">
        <v>0</v>
      </c>
      <c r="Q18" s="19">
        <v>0</v>
      </c>
      <c r="R18" s="14" t="b">
        <v>0</v>
      </c>
      <c r="S18" s="14" t="s">
        <v>8289</v>
      </c>
      <c r="T18" s="14" t="s">
        <v>8290</v>
      </c>
    </row>
    <row r="19" spans="1:20" x14ac:dyDescent="0.25">
      <c r="A19" s="15">
        <v>1086</v>
      </c>
      <c r="B19" s="22" t="s">
        <v>1087</v>
      </c>
      <c r="C19" s="22" t="s">
        <v>5196</v>
      </c>
      <c r="D19" s="23">
        <v>18000</v>
      </c>
      <c r="E19" s="24">
        <v>15</v>
      </c>
      <c r="F19" s="15">
        <v>0</v>
      </c>
      <c r="G19" s="15" t="s">
        <v>8220</v>
      </c>
      <c r="H19" s="15" t="s">
        <v>8223</v>
      </c>
      <c r="I19" s="15" t="s">
        <v>8245</v>
      </c>
      <c r="J19" s="15">
        <v>1408913291</v>
      </c>
      <c r="K19" s="25">
        <v>41875.866793981484</v>
      </c>
      <c r="L19" s="15">
        <v>1406321291</v>
      </c>
      <c r="M19" s="25">
        <v>41845.866793981484</v>
      </c>
      <c r="N19" s="26">
        <v>30</v>
      </c>
      <c r="O19" s="15" t="b">
        <v>0</v>
      </c>
      <c r="P19" s="15">
        <v>2</v>
      </c>
      <c r="Q19" s="24">
        <v>7.5</v>
      </c>
      <c r="R19" s="15" t="b">
        <v>0</v>
      </c>
      <c r="S19" s="15" t="s">
        <v>8289</v>
      </c>
      <c r="T19" s="15" t="s">
        <v>8290</v>
      </c>
    </row>
    <row r="20" spans="1:20" ht="28.55" x14ac:dyDescent="0.25">
      <c r="A20" s="14">
        <v>1087</v>
      </c>
      <c r="B20" s="17" t="s">
        <v>1088</v>
      </c>
      <c r="C20" s="17" t="s">
        <v>5197</v>
      </c>
      <c r="D20" s="18">
        <v>1100</v>
      </c>
      <c r="E20" s="19">
        <v>0</v>
      </c>
      <c r="F20" s="14">
        <v>0</v>
      </c>
      <c r="G20" s="14" t="s">
        <v>8220</v>
      </c>
      <c r="H20" s="14" t="s">
        <v>8223</v>
      </c>
      <c r="I20" s="14" t="s">
        <v>8245</v>
      </c>
      <c r="J20" s="14">
        <v>1402852087</v>
      </c>
      <c r="K20" s="20">
        <v>41805.713969907411</v>
      </c>
      <c r="L20" s="14">
        <v>1400260087</v>
      </c>
      <c r="M20" s="20">
        <v>41775.713969907411</v>
      </c>
      <c r="N20" s="21">
        <v>30</v>
      </c>
      <c r="O20" s="14" t="b">
        <v>0</v>
      </c>
      <c r="P20" s="14">
        <v>0</v>
      </c>
      <c r="Q20" s="19">
        <v>0</v>
      </c>
      <c r="R20" s="14" t="b">
        <v>0</v>
      </c>
      <c r="S20" s="14" t="s">
        <v>8289</v>
      </c>
      <c r="T20" s="14" t="s">
        <v>8290</v>
      </c>
    </row>
    <row r="21" spans="1:20" ht="28.55" x14ac:dyDescent="0.25">
      <c r="A21" s="15">
        <v>1088</v>
      </c>
      <c r="B21" s="22" t="s">
        <v>1089</v>
      </c>
      <c r="C21" s="22" t="s">
        <v>5198</v>
      </c>
      <c r="D21" s="23">
        <v>45000</v>
      </c>
      <c r="E21" s="24">
        <v>6382.34</v>
      </c>
      <c r="F21" s="15">
        <v>14</v>
      </c>
      <c r="G21" s="15" t="s">
        <v>8220</v>
      </c>
      <c r="H21" s="15" t="s">
        <v>8223</v>
      </c>
      <c r="I21" s="15" t="s">
        <v>8245</v>
      </c>
      <c r="J21" s="15">
        <v>1398366667</v>
      </c>
      <c r="K21" s="25">
        <v>41753.799386574072</v>
      </c>
      <c r="L21" s="15">
        <v>1395774667</v>
      </c>
      <c r="M21" s="25">
        <v>41723.799386574072</v>
      </c>
      <c r="N21" s="26">
        <v>30</v>
      </c>
      <c r="O21" s="15" t="b">
        <v>0</v>
      </c>
      <c r="P21" s="15">
        <v>147</v>
      </c>
      <c r="Q21" s="24">
        <v>43.42</v>
      </c>
      <c r="R21" s="15" t="b">
        <v>0</v>
      </c>
      <c r="S21" s="15" t="s">
        <v>8289</v>
      </c>
      <c r="T21" s="15" t="s">
        <v>8290</v>
      </c>
    </row>
    <row r="22" spans="1:20" ht="28.55" x14ac:dyDescent="0.25">
      <c r="A22" s="14">
        <v>1092</v>
      </c>
      <c r="B22" s="17" t="s">
        <v>1093</v>
      </c>
      <c r="C22" s="17" t="s">
        <v>5202</v>
      </c>
      <c r="D22" s="18">
        <v>2000</v>
      </c>
      <c r="E22" s="19">
        <v>21</v>
      </c>
      <c r="F22" s="14">
        <v>1</v>
      </c>
      <c r="G22" s="14" t="s">
        <v>8220</v>
      </c>
      <c r="H22" s="14" t="s">
        <v>8223</v>
      </c>
      <c r="I22" s="14" t="s">
        <v>8245</v>
      </c>
      <c r="J22" s="14">
        <v>1357432638</v>
      </c>
      <c r="K22" s="20">
        <v>41280.025902777779</v>
      </c>
      <c r="L22" s="14">
        <v>1354840638</v>
      </c>
      <c r="M22" s="20">
        <v>41250.025902777779</v>
      </c>
      <c r="N22" s="21">
        <v>30</v>
      </c>
      <c r="O22" s="14" t="b">
        <v>0</v>
      </c>
      <c r="P22" s="14">
        <v>7</v>
      </c>
      <c r="Q22" s="19">
        <v>3</v>
      </c>
      <c r="R22" s="14" t="b">
        <v>0</v>
      </c>
      <c r="S22" s="14" t="s">
        <v>8289</v>
      </c>
      <c r="T22" s="14" t="s">
        <v>8290</v>
      </c>
    </row>
    <row r="23" spans="1:20" ht="28.55" x14ac:dyDescent="0.25">
      <c r="A23" s="15">
        <v>1094</v>
      </c>
      <c r="B23" s="22" t="s">
        <v>1095</v>
      </c>
      <c r="C23" s="22" t="s">
        <v>5204</v>
      </c>
      <c r="D23" s="23">
        <v>18000</v>
      </c>
      <c r="E23" s="24">
        <v>3294.01</v>
      </c>
      <c r="F23" s="15">
        <v>18</v>
      </c>
      <c r="G23" s="15" t="s">
        <v>8220</v>
      </c>
      <c r="H23" s="15" t="s">
        <v>8223</v>
      </c>
      <c r="I23" s="15" t="s">
        <v>8245</v>
      </c>
      <c r="J23" s="15">
        <v>1318180033</v>
      </c>
      <c r="K23" s="25">
        <v>40825.713344907403</v>
      </c>
      <c r="L23" s="15">
        <v>1315588033</v>
      </c>
      <c r="M23" s="25">
        <v>40795.713344907403</v>
      </c>
      <c r="N23" s="26">
        <v>30</v>
      </c>
      <c r="O23" s="15" t="b">
        <v>0</v>
      </c>
      <c r="P23" s="15">
        <v>27</v>
      </c>
      <c r="Q23" s="24">
        <v>122</v>
      </c>
      <c r="R23" s="15" t="b">
        <v>0</v>
      </c>
      <c r="S23" s="15" t="s">
        <v>8289</v>
      </c>
      <c r="T23" s="15" t="s">
        <v>8290</v>
      </c>
    </row>
    <row r="24" spans="1:20" ht="28.55" x14ac:dyDescent="0.25">
      <c r="A24" s="14">
        <v>1095</v>
      </c>
      <c r="B24" s="17" t="s">
        <v>1096</v>
      </c>
      <c r="C24" s="17" t="s">
        <v>5205</v>
      </c>
      <c r="D24" s="18">
        <v>500000</v>
      </c>
      <c r="E24" s="19">
        <v>25174</v>
      </c>
      <c r="F24" s="14">
        <v>5</v>
      </c>
      <c r="G24" s="14" t="s">
        <v>8220</v>
      </c>
      <c r="H24" s="14" t="s">
        <v>8223</v>
      </c>
      <c r="I24" s="14" t="s">
        <v>8245</v>
      </c>
      <c r="J24" s="14">
        <v>1377867220</v>
      </c>
      <c r="K24" s="20">
        <v>41516.537268518521</v>
      </c>
      <c r="L24" s="14">
        <v>1375275220</v>
      </c>
      <c r="M24" s="20">
        <v>41486.537268518521</v>
      </c>
      <c r="N24" s="21">
        <v>30</v>
      </c>
      <c r="O24" s="14" t="b">
        <v>0</v>
      </c>
      <c r="P24" s="14">
        <v>94</v>
      </c>
      <c r="Q24" s="19">
        <v>267.81</v>
      </c>
      <c r="R24" s="14" t="b">
        <v>0</v>
      </c>
      <c r="S24" s="14" t="s">
        <v>8289</v>
      </c>
      <c r="T24" s="14" t="s">
        <v>8290</v>
      </c>
    </row>
    <row r="25" spans="1:20" ht="28.55" x14ac:dyDescent="0.25">
      <c r="A25" s="15">
        <v>1096</v>
      </c>
      <c r="B25" s="22" t="s">
        <v>1097</v>
      </c>
      <c r="C25" s="22" t="s">
        <v>5206</v>
      </c>
      <c r="D25" s="23">
        <v>12000</v>
      </c>
      <c r="E25" s="24">
        <v>2152</v>
      </c>
      <c r="F25" s="15">
        <v>18</v>
      </c>
      <c r="G25" s="15" t="s">
        <v>8220</v>
      </c>
      <c r="H25" s="15" t="s">
        <v>8223</v>
      </c>
      <c r="I25" s="15" t="s">
        <v>8245</v>
      </c>
      <c r="J25" s="15">
        <v>1412393400</v>
      </c>
      <c r="K25" s="25">
        <v>41916.145833333336</v>
      </c>
      <c r="L25" s="15">
        <v>1409747154</v>
      </c>
      <c r="M25" s="25">
        <v>41885.51798611111</v>
      </c>
      <c r="N25" s="26">
        <v>31</v>
      </c>
      <c r="O25" s="15" t="b">
        <v>0</v>
      </c>
      <c r="P25" s="15">
        <v>29</v>
      </c>
      <c r="Q25" s="24">
        <v>74.209999999999994</v>
      </c>
      <c r="R25" s="15" t="b">
        <v>0</v>
      </c>
      <c r="S25" s="15" t="s">
        <v>8289</v>
      </c>
      <c r="T25" s="15" t="s">
        <v>8290</v>
      </c>
    </row>
    <row r="26" spans="1:20" ht="28.55" x14ac:dyDescent="0.25">
      <c r="A26" s="14">
        <v>1097</v>
      </c>
      <c r="B26" s="17" t="s">
        <v>1098</v>
      </c>
      <c r="C26" s="17" t="s">
        <v>5207</v>
      </c>
      <c r="D26" s="18">
        <v>100000</v>
      </c>
      <c r="E26" s="19">
        <v>47</v>
      </c>
      <c r="F26" s="14">
        <v>0</v>
      </c>
      <c r="G26" s="14" t="s">
        <v>8220</v>
      </c>
      <c r="H26" s="14" t="s">
        <v>8223</v>
      </c>
      <c r="I26" s="14" t="s">
        <v>8245</v>
      </c>
      <c r="J26" s="14">
        <v>1393786877</v>
      </c>
      <c r="K26" s="20">
        <v>41700.792557870373</v>
      </c>
      <c r="L26" s="14">
        <v>1390330877</v>
      </c>
      <c r="M26" s="20">
        <v>41660.792557870373</v>
      </c>
      <c r="N26" s="21">
        <v>40</v>
      </c>
      <c r="O26" s="14" t="b">
        <v>0</v>
      </c>
      <c r="P26" s="14">
        <v>7</v>
      </c>
      <c r="Q26" s="19">
        <v>6.71</v>
      </c>
      <c r="R26" s="14" t="b">
        <v>0</v>
      </c>
      <c r="S26" s="14" t="s">
        <v>8289</v>
      </c>
      <c r="T26" s="14" t="s">
        <v>8290</v>
      </c>
    </row>
    <row r="27" spans="1:20" ht="28.55" x14ac:dyDescent="0.25">
      <c r="A27" s="15">
        <v>1098</v>
      </c>
      <c r="B27" s="22" t="s">
        <v>1099</v>
      </c>
      <c r="C27" s="22" t="s">
        <v>5208</v>
      </c>
      <c r="D27" s="23">
        <v>25000</v>
      </c>
      <c r="E27" s="24">
        <v>1803</v>
      </c>
      <c r="F27" s="15">
        <v>7</v>
      </c>
      <c r="G27" s="15" t="s">
        <v>8220</v>
      </c>
      <c r="H27" s="15" t="s">
        <v>8223</v>
      </c>
      <c r="I27" s="15" t="s">
        <v>8245</v>
      </c>
      <c r="J27" s="15">
        <v>1397413095</v>
      </c>
      <c r="K27" s="25">
        <v>41742.762673611112</v>
      </c>
      <c r="L27" s="15">
        <v>1394821095</v>
      </c>
      <c r="M27" s="25">
        <v>41712.762673611112</v>
      </c>
      <c r="N27" s="26">
        <v>30</v>
      </c>
      <c r="O27" s="15" t="b">
        <v>0</v>
      </c>
      <c r="P27" s="15">
        <v>22</v>
      </c>
      <c r="Q27" s="24">
        <v>81.95</v>
      </c>
      <c r="R27" s="15" t="b">
        <v>0</v>
      </c>
      <c r="S27" s="15" t="s">
        <v>8289</v>
      </c>
      <c r="T27" s="15" t="s">
        <v>8290</v>
      </c>
    </row>
    <row r="28" spans="1:20" ht="28.55" x14ac:dyDescent="0.25">
      <c r="A28" s="14">
        <v>1101</v>
      </c>
      <c r="B28" s="17" t="s">
        <v>1102</v>
      </c>
      <c r="C28" s="17" t="s">
        <v>5211</v>
      </c>
      <c r="D28" s="18">
        <v>100000</v>
      </c>
      <c r="E28" s="19">
        <v>41</v>
      </c>
      <c r="F28" s="14">
        <v>0</v>
      </c>
      <c r="G28" s="14" t="s">
        <v>8220</v>
      </c>
      <c r="H28" s="14" t="s">
        <v>8223</v>
      </c>
      <c r="I28" s="14" t="s">
        <v>8245</v>
      </c>
      <c r="J28" s="14">
        <v>1468519920</v>
      </c>
      <c r="K28" s="20">
        <v>42565.758333333331</v>
      </c>
      <c r="L28" s="14">
        <v>1466188338</v>
      </c>
      <c r="M28" s="20">
        <v>42538.77243055556</v>
      </c>
      <c r="N28" s="21">
        <v>27</v>
      </c>
      <c r="O28" s="14" t="b">
        <v>0</v>
      </c>
      <c r="P28" s="14">
        <v>6</v>
      </c>
      <c r="Q28" s="19">
        <v>6.83</v>
      </c>
      <c r="R28" s="14" t="b">
        <v>0</v>
      </c>
      <c r="S28" s="14" t="s">
        <v>8289</v>
      </c>
      <c r="T28" s="14" t="s">
        <v>8290</v>
      </c>
    </row>
    <row r="29" spans="1:20" ht="28.55" x14ac:dyDescent="0.25">
      <c r="A29" s="15">
        <v>1102</v>
      </c>
      <c r="B29" s="22" t="s">
        <v>1103</v>
      </c>
      <c r="C29" s="22" t="s">
        <v>5212</v>
      </c>
      <c r="D29" s="23">
        <v>8000</v>
      </c>
      <c r="E29" s="24">
        <v>425</v>
      </c>
      <c r="F29" s="15">
        <v>5</v>
      </c>
      <c r="G29" s="15" t="s">
        <v>8220</v>
      </c>
      <c r="H29" s="15" t="s">
        <v>8223</v>
      </c>
      <c r="I29" s="15" t="s">
        <v>8245</v>
      </c>
      <c r="J29" s="15">
        <v>1386568740</v>
      </c>
      <c r="K29" s="25">
        <v>41617.249305555553</v>
      </c>
      <c r="L29" s="15">
        <v>1383095125</v>
      </c>
      <c r="M29" s="25">
        <v>41577.045428240745</v>
      </c>
      <c r="N29" s="26">
        <v>40</v>
      </c>
      <c r="O29" s="15" t="b">
        <v>0</v>
      </c>
      <c r="P29" s="15">
        <v>24</v>
      </c>
      <c r="Q29" s="24">
        <v>17.71</v>
      </c>
      <c r="R29" s="15" t="b">
        <v>0</v>
      </c>
      <c r="S29" s="15" t="s">
        <v>8289</v>
      </c>
      <c r="T29" s="15" t="s">
        <v>8290</v>
      </c>
    </row>
    <row r="30" spans="1:20" ht="28.55" x14ac:dyDescent="0.25">
      <c r="A30" s="14">
        <v>1103</v>
      </c>
      <c r="B30" s="17" t="s">
        <v>1104</v>
      </c>
      <c r="C30" s="17" t="s">
        <v>5213</v>
      </c>
      <c r="D30" s="18">
        <v>15000</v>
      </c>
      <c r="E30" s="19">
        <v>243</v>
      </c>
      <c r="F30" s="14">
        <v>2</v>
      </c>
      <c r="G30" s="14" t="s">
        <v>8220</v>
      </c>
      <c r="H30" s="14" t="s">
        <v>8223</v>
      </c>
      <c r="I30" s="14" t="s">
        <v>8245</v>
      </c>
      <c r="J30" s="14">
        <v>1466227190</v>
      </c>
      <c r="K30" s="20">
        <v>42539.22210648148</v>
      </c>
      <c r="L30" s="14">
        <v>1461043190</v>
      </c>
      <c r="M30" s="20">
        <v>42479.22210648148</v>
      </c>
      <c r="N30" s="21">
        <v>60</v>
      </c>
      <c r="O30" s="14" t="b">
        <v>0</v>
      </c>
      <c r="P30" s="14">
        <v>15</v>
      </c>
      <c r="Q30" s="19">
        <v>16.2</v>
      </c>
      <c r="R30" s="14" t="b">
        <v>0</v>
      </c>
      <c r="S30" s="14" t="s">
        <v>8289</v>
      </c>
      <c r="T30" s="14" t="s">
        <v>8290</v>
      </c>
    </row>
    <row r="31" spans="1:20" ht="28.55" x14ac:dyDescent="0.25">
      <c r="A31" s="15">
        <v>1105</v>
      </c>
      <c r="B31" s="22" t="s">
        <v>1106</v>
      </c>
      <c r="C31" s="22" t="s">
        <v>5215</v>
      </c>
      <c r="D31" s="23">
        <v>900000</v>
      </c>
      <c r="E31" s="24">
        <v>1431</v>
      </c>
      <c r="F31" s="15">
        <v>0</v>
      </c>
      <c r="G31" s="15" t="s">
        <v>8220</v>
      </c>
      <c r="H31" s="15" t="s">
        <v>8223</v>
      </c>
      <c r="I31" s="15" t="s">
        <v>8245</v>
      </c>
      <c r="J31" s="15">
        <v>1395627327</v>
      </c>
      <c r="K31" s="25">
        <v>41722.0940625</v>
      </c>
      <c r="L31" s="15">
        <v>1393038927</v>
      </c>
      <c r="M31" s="25">
        <v>41692.135729166665</v>
      </c>
      <c r="N31" s="26">
        <v>30</v>
      </c>
      <c r="O31" s="15" t="b">
        <v>0</v>
      </c>
      <c r="P31" s="15">
        <v>20</v>
      </c>
      <c r="Q31" s="24">
        <v>71.55</v>
      </c>
      <c r="R31" s="15" t="b">
        <v>0</v>
      </c>
      <c r="S31" s="15" t="s">
        <v>8289</v>
      </c>
      <c r="T31" s="15" t="s">
        <v>8290</v>
      </c>
    </row>
    <row r="32" spans="1:20" ht="28.55" x14ac:dyDescent="0.25">
      <c r="A32" s="14">
        <v>1106</v>
      </c>
      <c r="B32" s="17" t="s">
        <v>1107</v>
      </c>
      <c r="C32" s="17" t="s">
        <v>5216</v>
      </c>
      <c r="D32" s="18">
        <v>400</v>
      </c>
      <c r="E32" s="19">
        <v>165</v>
      </c>
      <c r="F32" s="14">
        <v>41</v>
      </c>
      <c r="G32" s="14" t="s">
        <v>8220</v>
      </c>
      <c r="H32" s="14" t="s">
        <v>8223</v>
      </c>
      <c r="I32" s="14" t="s">
        <v>8245</v>
      </c>
      <c r="J32" s="14">
        <v>1333557975</v>
      </c>
      <c r="K32" s="20">
        <v>41003.698784722219</v>
      </c>
      <c r="L32" s="14">
        <v>1330969575</v>
      </c>
      <c r="M32" s="20">
        <v>40973.740451388891</v>
      </c>
      <c r="N32" s="21">
        <v>30</v>
      </c>
      <c r="O32" s="14" t="b">
        <v>0</v>
      </c>
      <c r="P32" s="14">
        <v>7</v>
      </c>
      <c r="Q32" s="19">
        <v>23.57</v>
      </c>
      <c r="R32" s="14" t="b">
        <v>0</v>
      </c>
      <c r="S32" s="14" t="s">
        <v>8289</v>
      </c>
      <c r="T32" s="14" t="s">
        <v>8290</v>
      </c>
    </row>
    <row r="33" spans="1:20" ht="28.55" x14ac:dyDescent="0.25">
      <c r="A33" s="15">
        <v>1107</v>
      </c>
      <c r="B33" s="22" t="s">
        <v>1108</v>
      </c>
      <c r="C33" s="22" t="s">
        <v>5217</v>
      </c>
      <c r="D33" s="23">
        <v>10000</v>
      </c>
      <c r="E33" s="24">
        <v>0</v>
      </c>
      <c r="F33" s="15">
        <v>0</v>
      </c>
      <c r="G33" s="15" t="s">
        <v>8220</v>
      </c>
      <c r="H33" s="15" t="s">
        <v>8223</v>
      </c>
      <c r="I33" s="15" t="s">
        <v>8245</v>
      </c>
      <c r="J33" s="15">
        <v>1406148024</v>
      </c>
      <c r="K33" s="25">
        <v>41843.861388888887</v>
      </c>
      <c r="L33" s="15">
        <v>1403556024</v>
      </c>
      <c r="M33" s="25">
        <v>41813.861388888887</v>
      </c>
      <c r="N33" s="26">
        <v>30</v>
      </c>
      <c r="O33" s="15" t="b">
        <v>0</v>
      </c>
      <c r="P33" s="15">
        <v>0</v>
      </c>
      <c r="Q33" s="24">
        <v>0</v>
      </c>
      <c r="R33" s="15" t="b">
        <v>0</v>
      </c>
      <c r="S33" s="15" t="s">
        <v>8289</v>
      </c>
      <c r="T33" s="15" t="s">
        <v>8290</v>
      </c>
    </row>
    <row r="34" spans="1:20" ht="28.55" x14ac:dyDescent="0.25">
      <c r="A34" s="14">
        <v>1108</v>
      </c>
      <c r="B34" s="17" t="s">
        <v>1109</v>
      </c>
      <c r="C34" s="17" t="s">
        <v>5218</v>
      </c>
      <c r="D34" s="18">
        <v>25000</v>
      </c>
      <c r="E34" s="19">
        <v>732.5</v>
      </c>
      <c r="F34" s="14">
        <v>3</v>
      </c>
      <c r="G34" s="14" t="s">
        <v>8220</v>
      </c>
      <c r="H34" s="14" t="s">
        <v>8223</v>
      </c>
      <c r="I34" s="14" t="s">
        <v>8245</v>
      </c>
      <c r="J34" s="14">
        <v>1334326635</v>
      </c>
      <c r="K34" s="20">
        <v>41012.595312500001</v>
      </c>
      <c r="L34" s="14">
        <v>1329146235</v>
      </c>
      <c r="M34" s="20">
        <v>40952.636979166666</v>
      </c>
      <c r="N34" s="21">
        <v>60</v>
      </c>
      <c r="O34" s="14" t="b">
        <v>0</v>
      </c>
      <c r="P34" s="14">
        <v>21</v>
      </c>
      <c r="Q34" s="19">
        <v>34.880000000000003</v>
      </c>
      <c r="R34" s="14" t="b">
        <v>0</v>
      </c>
      <c r="S34" s="14" t="s">
        <v>8289</v>
      </c>
      <c r="T34" s="14" t="s">
        <v>8290</v>
      </c>
    </row>
    <row r="35" spans="1:20" ht="28.55" x14ac:dyDescent="0.25">
      <c r="A35" s="15">
        <v>1109</v>
      </c>
      <c r="B35" s="22" t="s">
        <v>1110</v>
      </c>
      <c r="C35" s="22" t="s">
        <v>5219</v>
      </c>
      <c r="D35" s="23">
        <v>10000</v>
      </c>
      <c r="E35" s="24">
        <v>45</v>
      </c>
      <c r="F35" s="15">
        <v>0</v>
      </c>
      <c r="G35" s="15" t="s">
        <v>8220</v>
      </c>
      <c r="H35" s="15" t="s">
        <v>8223</v>
      </c>
      <c r="I35" s="15" t="s">
        <v>8245</v>
      </c>
      <c r="J35" s="15">
        <v>1479495790</v>
      </c>
      <c r="K35" s="25">
        <v>42692.793865740736</v>
      </c>
      <c r="L35" s="15">
        <v>1476900190</v>
      </c>
      <c r="M35" s="25">
        <v>42662.752199074079</v>
      </c>
      <c r="N35" s="26">
        <v>30</v>
      </c>
      <c r="O35" s="15" t="b">
        <v>0</v>
      </c>
      <c r="P35" s="15">
        <v>3</v>
      </c>
      <c r="Q35" s="24">
        <v>15</v>
      </c>
      <c r="R35" s="15" t="b">
        <v>0</v>
      </c>
      <c r="S35" s="15" t="s">
        <v>8289</v>
      </c>
      <c r="T35" s="15" t="s">
        <v>8290</v>
      </c>
    </row>
    <row r="36" spans="1:20" ht="28.55" x14ac:dyDescent="0.25">
      <c r="A36" s="14">
        <v>1110</v>
      </c>
      <c r="B36" s="17" t="s">
        <v>1111</v>
      </c>
      <c r="C36" s="17" t="s">
        <v>5220</v>
      </c>
      <c r="D36" s="18">
        <v>50000</v>
      </c>
      <c r="E36" s="19">
        <v>255</v>
      </c>
      <c r="F36" s="14">
        <v>1</v>
      </c>
      <c r="G36" s="14" t="s">
        <v>8220</v>
      </c>
      <c r="H36" s="14" t="s">
        <v>8223</v>
      </c>
      <c r="I36" s="14" t="s">
        <v>8245</v>
      </c>
      <c r="J36" s="14">
        <v>1354919022</v>
      </c>
      <c r="K36" s="20">
        <v>41250.933124999996</v>
      </c>
      <c r="L36" s="14">
        <v>1352327022</v>
      </c>
      <c r="M36" s="20">
        <v>41220.933124999996</v>
      </c>
      <c r="N36" s="21">
        <v>30</v>
      </c>
      <c r="O36" s="14" t="b">
        <v>0</v>
      </c>
      <c r="P36" s="14">
        <v>11</v>
      </c>
      <c r="Q36" s="19">
        <v>23.18</v>
      </c>
      <c r="R36" s="14" t="b">
        <v>0</v>
      </c>
      <c r="S36" s="14" t="s">
        <v>8289</v>
      </c>
      <c r="T36" s="14" t="s">
        <v>8290</v>
      </c>
    </row>
    <row r="37" spans="1:20" ht="28.55" x14ac:dyDescent="0.25">
      <c r="A37" s="15">
        <v>1111</v>
      </c>
      <c r="B37" s="22" t="s">
        <v>1112</v>
      </c>
      <c r="C37" s="22" t="s">
        <v>5221</v>
      </c>
      <c r="D37" s="23">
        <v>2500</v>
      </c>
      <c r="E37" s="24">
        <v>1</v>
      </c>
      <c r="F37" s="15">
        <v>0</v>
      </c>
      <c r="G37" s="15" t="s">
        <v>8220</v>
      </c>
      <c r="H37" s="15" t="s">
        <v>8223</v>
      </c>
      <c r="I37" s="15" t="s">
        <v>8245</v>
      </c>
      <c r="J37" s="15">
        <v>1452228790</v>
      </c>
      <c r="K37" s="25">
        <v>42377.203587962969</v>
      </c>
      <c r="L37" s="15">
        <v>1449636790</v>
      </c>
      <c r="M37" s="25">
        <v>42347.203587962969</v>
      </c>
      <c r="N37" s="26">
        <v>30</v>
      </c>
      <c r="O37" s="15" t="b">
        <v>0</v>
      </c>
      <c r="P37" s="15">
        <v>1</v>
      </c>
      <c r="Q37" s="24">
        <v>1</v>
      </c>
      <c r="R37" s="15" t="b">
        <v>0</v>
      </c>
      <c r="S37" s="15" t="s">
        <v>8289</v>
      </c>
      <c r="T37" s="15" t="s">
        <v>8290</v>
      </c>
    </row>
    <row r="38" spans="1:20" ht="28.55" x14ac:dyDescent="0.25">
      <c r="A38" s="14">
        <v>1112</v>
      </c>
      <c r="B38" s="17" t="s">
        <v>1113</v>
      </c>
      <c r="C38" s="17" t="s">
        <v>5222</v>
      </c>
      <c r="D38" s="18">
        <v>88000</v>
      </c>
      <c r="E38" s="19">
        <v>31272.92</v>
      </c>
      <c r="F38" s="14">
        <v>36</v>
      </c>
      <c r="G38" s="14" t="s">
        <v>8220</v>
      </c>
      <c r="H38" s="14" t="s">
        <v>8223</v>
      </c>
      <c r="I38" s="14" t="s">
        <v>8245</v>
      </c>
      <c r="J38" s="14">
        <v>1421656200</v>
      </c>
      <c r="K38" s="20">
        <v>42023.354166666672</v>
      </c>
      <c r="L38" s="14">
        <v>1416507211</v>
      </c>
      <c r="M38" s="20">
        <v>41963.759386574078</v>
      </c>
      <c r="N38" s="21">
        <v>60</v>
      </c>
      <c r="O38" s="14" t="b">
        <v>0</v>
      </c>
      <c r="P38" s="14">
        <v>312</v>
      </c>
      <c r="Q38" s="19">
        <v>100.23</v>
      </c>
      <c r="R38" s="14" t="b">
        <v>0</v>
      </c>
      <c r="S38" s="14" t="s">
        <v>8289</v>
      </c>
      <c r="T38" s="14" t="s">
        <v>8290</v>
      </c>
    </row>
    <row r="39" spans="1:20" ht="28.55" x14ac:dyDescent="0.25">
      <c r="A39" s="15">
        <v>1115</v>
      </c>
      <c r="B39" s="22" t="s">
        <v>1116</v>
      </c>
      <c r="C39" s="22" t="s">
        <v>5225</v>
      </c>
      <c r="D39" s="23">
        <v>40000</v>
      </c>
      <c r="E39" s="24">
        <v>53</v>
      </c>
      <c r="F39" s="15">
        <v>0</v>
      </c>
      <c r="G39" s="15" t="s">
        <v>8220</v>
      </c>
      <c r="H39" s="15" t="s">
        <v>8223</v>
      </c>
      <c r="I39" s="15" t="s">
        <v>8245</v>
      </c>
      <c r="J39" s="15">
        <v>1459352495</v>
      </c>
      <c r="K39" s="25">
        <v>42459.653877314813</v>
      </c>
      <c r="L39" s="15">
        <v>1456764095</v>
      </c>
      <c r="M39" s="25">
        <v>42429.695543981477</v>
      </c>
      <c r="N39" s="26">
        <v>30</v>
      </c>
      <c r="O39" s="15" t="b">
        <v>0</v>
      </c>
      <c r="P39" s="15">
        <v>4</v>
      </c>
      <c r="Q39" s="24">
        <v>13.25</v>
      </c>
      <c r="R39" s="15" t="b">
        <v>0</v>
      </c>
      <c r="S39" s="15" t="s">
        <v>8289</v>
      </c>
      <c r="T39" s="15" t="s">
        <v>8290</v>
      </c>
    </row>
    <row r="40" spans="1:20" ht="28.55" x14ac:dyDescent="0.25">
      <c r="A40" s="14">
        <v>1116</v>
      </c>
      <c r="B40" s="17" t="s">
        <v>1117</v>
      </c>
      <c r="C40" s="17" t="s">
        <v>5226</v>
      </c>
      <c r="D40" s="18">
        <v>500000</v>
      </c>
      <c r="E40" s="19">
        <v>178.52</v>
      </c>
      <c r="F40" s="14">
        <v>0</v>
      </c>
      <c r="G40" s="14" t="s">
        <v>8220</v>
      </c>
      <c r="H40" s="14" t="s">
        <v>8223</v>
      </c>
      <c r="I40" s="14" t="s">
        <v>8245</v>
      </c>
      <c r="J40" s="14">
        <v>1339273208</v>
      </c>
      <c r="K40" s="20">
        <v>41069.847314814811</v>
      </c>
      <c r="L40" s="14">
        <v>1334089208</v>
      </c>
      <c r="M40" s="20">
        <v>41009.847314814811</v>
      </c>
      <c r="N40" s="21">
        <v>60</v>
      </c>
      <c r="O40" s="14" t="b">
        <v>0</v>
      </c>
      <c r="P40" s="14">
        <v>10</v>
      </c>
      <c r="Q40" s="19">
        <v>17.850000000000001</v>
      </c>
      <c r="R40" s="14" t="b">
        <v>0</v>
      </c>
      <c r="S40" s="14" t="s">
        <v>8289</v>
      </c>
      <c r="T40" s="14" t="s">
        <v>8290</v>
      </c>
    </row>
    <row r="41" spans="1:20" ht="28.55" x14ac:dyDescent="0.25">
      <c r="A41" s="15">
        <v>1119</v>
      </c>
      <c r="B41" s="22" t="s">
        <v>1120</v>
      </c>
      <c r="C41" s="22" t="s">
        <v>5229</v>
      </c>
      <c r="D41" s="23">
        <v>2100</v>
      </c>
      <c r="E41" s="24">
        <v>5</v>
      </c>
      <c r="F41" s="15">
        <v>0</v>
      </c>
      <c r="G41" s="15" t="s">
        <v>8220</v>
      </c>
      <c r="H41" s="15" t="s">
        <v>8223</v>
      </c>
      <c r="I41" s="15" t="s">
        <v>8245</v>
      </c>
      <c r="J41" s="15">
        <v>1396810864</v>
      </c>
      <c r="K41" s="25">
        <v>41735.792407407411</v>
      </c>
      <c r="L41" s="15">
        <v>1395687664</v>
      </c>
      <c r="M41" s="25">
        <v>41722.792407407411</v>
      </c>
      <c r="N41" s="26">
        <v>13</v>
      </c>
      <c r="O41" s="15" t="b">
        <v>0</v>
      </c>
      <c r="P41" s="15">
        <v>1</v>
      </c>
      <c r="Q41" s="24">
        <v>5</v>
      </c>
      <c r="R41" s="15" t="b">
        <v>0</v>
      </c>
      <c r="S41" s="15" t="s">
        <v>8289</v>
      </c>
      <c r="T41" s="15" t="s">
        <v>8290</v>
      </c>
    </row>
    <row r="42" spans="1:20" ht="28.55" x14ac:dyDescent="0.25">
      <c r="A42" s="14">
        <v>1120</v>
      </c>
      <c r="B42" s="17" t="s">
        <v>1121</v>
      </c>
      <c r="C42" s="17" t="s">
        <v>5230</v>
      </c>
      <c r="D42" s="18">
        <v>25000</v>
      </c>
      <c r="E42" s="19">
        <v>0</v>
      </c>
      <c r="F42" s="14">
        <v>0</v>
      </c>
      <c r="G42" s="14" t="s">
        <v>8220</v>
      </c>
      <c r="H42" s="14" t="s">
        <v>8223</v>
      </c>
      <c r="I42" s="14" t="s">
        <v>8245</v>
      </c>
      <c r="J42" s="14">
        <v>1319835400</v>
      </c>
      <c r="K42" s="20">
        <v>40844.872685185182</v>
      </c>
      <c r="L42" s="14">
        <v>1315947400</v>
      </c>
      <c r="M42" s="20">
        <v>40799.872685185182</v>
      </c>
      <c r="N42" s="21">
        <v>45</v>
      </c>
      <c r="O42" s="14" t="b">
        <v>0</v>
      </c>
      <c r="P42" s="14">
        <v>0</v>
      </c>
      <c r="Q42" s="19">
        <v>0</v>
      </c>
      <c r="R42" s="14" t="b">
        <v>0</v>
      </c>
      <c r="S42" s="14" t="s">
        <v>8289</v>
      </c>
      <c r="T42" s="14" t="s">
        <v>8290</v>
      </c>
    </row>
    <row r="43" spans="1:20" ht="28.55" x14ac:dyDescent="0.25">
      <c r="A43" s="15">
        <v>1121</v>
      </c>
      <c r="B43" s="22" t="s">
        <v>1122</v>
      </c>
      <c r="C43" s="22" t="s">
        <v>5231</v>
      </c>
      <c r="D43" s="23">
        <v>250000</v>
      </c>
      <c r="E43" s="24">
        <v>29</v>
      </c>
      <c r="F43" s="15">
        <v>0</v>
      </c>
      <c r="G43" s="15" t="s">
        <v>8220</v>
      </c>
      <c r="H43" s="15" t="s">
        <v>8223</v>
      </c>
      <c r="I43" s="15" t="s">
        <v>8245</v>
      </c>
      <c r="J43" s="15">
        <v>1457904316</v>
      </c>
      <c r="K43" s="25">
        <v>42442.892546296294</v>
      </c>
      <c r="L43" s="15">
        <v>1455315916</v>
      </c>
      <c r="M43" s="25">
        <v>42412.934212962966</v>
      </c>
      <c r="N43" s="26">
        <v>30</v>
      </c>
      <c r="O43" s="15" t="b">
        <v>0</v>
      </c>
      <c r="P43" s="15">
        <v>5</v>
      </c>
      <c r="Q43" s="24">
        <v>5.8</v>
      </c>
      <c r="R43" s="15" t="b">
        <v>0</v>
      </c>
      <c r="S43" s="15" t="s">
        <v>8289</v>
      </c>
      <c r="T43" s="15" t="s">
        <v>8290</v>
      </c>
    </row>
    <row r="44" spans="1:20" ht="28.55" x14ac:dyDescent="0.25">
      <c r="A44" s="14">
        <v>1123</v>
      </c>
      <c r="B44" s="17" t="s">
        <v>1124</v>
      </c>
      <c r="C44" s="17" t="s">
        <v>5233</v>
      </c>
      <c r="D44" s="18">
        <v>5000</v>
      </c>
      <c r="E44" s="19">
        <v>11</v>
      </c>
      <c r="F44" s="14">
        <v>0</v>
      </c>
      <c r="G44" s="14" t="s">
        <v>8220</v>
      </c>
      <c r="H44" s="14" t="s">
        <v>8223</v>
      </c>
      <c r="I44" s="14" t="s">
        <v>8245</v>
      </c>
      <c r="J44" s="14">
        <v>1397910848</v>
      </c>
      <c r="K44" s="20">
        <v>41748.5237037037</v>
      </c>
      <c r="L44" s="14">
        <v>1395318848</v>
      </c>
      <c r="M44" s="20">
        <v>41718.5237037037</v>
      </c>
      <c r="N44" s="21">
        <v>30</v>
      </c>
      <c r="O44" s="14" t="b">
        <v>0</v>
      </c>
      <c r="P44" s="14">
        <v>3</v>
      </c>
      <c r="Q44" s="19">
        <v>3.67</v>
      </c>
      <c r="R44" s="14" t="b">
        <v>0</v>
      </c>
      <c r="S44" s="14" t="s">
        <v>8289</v>
      </c>
      <c r="T44" s="14" t="s">
        <v>8290</v>
      </c>
    </row>
    <row r="45" spans="1:20" ht="42.8" x14ac:dyDescent="0.25">
      <c r="A45" s="15">
        <v>2123</v>
      </c>
      <c r="B45" s="22" t="s">
        <v>2124</v>
      </c>
      <c r="C45" s="22" t="s">
        <v>6233</v>
      </c>
      <c r="D45" s="23">
        <v>500</v>
      </c>
      <c r="E45" s="24">
        <v>50</v>
      </c>
      <c r="F45" s="15">
        <v>10</v>
      </c>
      <c r="G45" s="15" t="s">
        <v>8220</v>
      </c>
      <c r="H45" s="15" t="s">
        <v>8223</v>
      </c>
      <c r="I45" s="15" t="s">
        <v>8245</v>
      </c>
      <c r="J45" s="15">
        <v>1268636340</v>
      </c>
      <c r="K45" s="25">
        <v>40252.290972222225</v>
      </c>
      <c r="L45" s="15">
        <v>1263982307</v>
      </c>
      <c r="M45" s="25">
        <v>40198.424849537041</v>
      </c>
      <c r="N45" s="26">
        <v>54</v>
      </c>
      <c r="O45" s="15" t="b">
        <v>0</v>
      </c>
      <c r="P45" s="15">
        <v>5</v>
      </c>
      <c r="Q45" s="24">
        <v>10</v>
      </c>
      <c r="R45" s="15" t="b">
        <v>0</v>
      </c>
      <c r="S45" s="15" t="s">
        <v>8289</v>
      </c>
      <c r="T45" s="15" t="s">
        <v>8290</v>
      </c>
    </row>
    <row r="46" spans="1:20" ht="28.55" x14ac:dyDescent="0.25">
      <c r="A46" s="14">
        <v>2124</v>
      </c>
      <c r="B46" s="17" t="s">
        <v>2125</v>
      </c>
      <c r="C46" s="17" t="s">
        <v>6234</v>
      </c>
      <c r="D46" s="18">
        <v>1100</v>
      </c>
      <c r="E46" s="19">
        <v>115</v>
      </c>
      <c r="F46" s="14">
        <v>10</v>
      </c>
      <c r="G46" s="14" t="s">
        <v>8220</v>
      </c>
      <c r="H46" s="14" t="s">
        <v>8223</v>
      </c>
      <c r="I46" s="14" t="s">
        <v>8245</v>
      </c>
      <c r="J46" s="14">
        <v>1291093200</v>
      </c>
      <c r="K46" s="20">
        <v>40512.208333333336</v>
      </c>
      <c r="L46" s="14">
        <v>1286930435</v>
      </c>
      <c r="M46" s="20">
        <v>40464.028182870366</v>
      </c>
      <c r="N46" s="21">
        <v>48</v>
      </c>
      <c r="O46" s="14" t="b">
        <v>0</v>
      </c>
      <c r="P46" s="14">
        <v>5</v>
      </c>
      <c r="Q46" s="19">
        <v>23</v>
      </c>
      <c r="R46" s="14" t="b">
        <v>0</v>
      </c>
      <c r="S46" s="14" t="s">
        <v>8289</v>
      </c>
      <c r="T46" s="14" t="s">
        <v>8290</v>
      </c>
    </row>
    <row r="47" spans="1:20" ht="28.55" x14ac:dyDescent="0.25">
      <c r="A47" s="15">
        <v>2125</v>
      </c>
      <c r="B47" s="22" t="s">
        <v>2126</v>
      </c>
      <c r="C47" s="22" t="s">
        <v>6235</v>
      </c>
      <c r="D47" s="23">
        <v>60000</v>
      </c>
      <c r="E47" s="24">
        <v>852</v>
      </c>
      <c r="F47" s="15">
        <v>1</v>
      </c>
      <c r="G47" s="15" t="s">
        <v>8220</v>
      </c>
      <c r="H47" s="15" t="s">
        <v>8223</v>
      </c>
      <c r="I47" s="15" t="s">
        <v>8245</v>
      </c>
      <c r="J47" s="15">
        <v>1438734833</v>
      </c>
      <c r="K47" s="25">
        <v>42221.023530092592</v>
      </c>
      <c r="L47" s="15">
        <v>1436142833</v>
      </c>
      <c r="M47" s="25">
        <v>42191.023530092592</v>
      </c>
      <c r="N47" s="26">
        <v>30</v>
      </c>
      <c r="O47" s="15" t="b">
        <v>0</v>
      </c>
      <c r="P47" s="15">
        <v>27</v>
      </c>
      <c r="Q47" s="24">
        <v>31.56</v>
      </c>
      <c r="R47" s="15" t="b">
        <v>0</v>
      </c>
      <c r="S47" s="15" t="s">
        <v>8289</v>
      </c>
      <c r="T47" s="15" t="s">
        <v>8290</v>
      </c>
    </row>
    <row r="48" spans="1:20" ht="28.55" x14ac:dyDescent="0.25">
      <c r="A48" s="14">
        <v>2126</v>
      </c>
      <c r="B48" s="17" t="s">
        <v>2127</v>
      </c>
      <c r="C48" s="17" t="s">
        <v>6236</v>
      </c>
      <c r="D48" s="18">
        <v>20000</v>
      </c>
      <c r="E48" s="19">
        <v>10</v>
      </c>
      <c r="F48" s="14">
        <v>0</v>
      </c>
      <c r="G48" s="14" t="s">
        <v>8220</v>
      </c>
      <c r="H48" s="14" t="s">
        <v>8223</v>
      </c>
      <c r="I48" s="14" t="s">
        <v>8245</v>
      </c>
      <c r="J48" s="14">
        <v>1418080887</v>
      </c>
      <c r="K48" s="20">
        <v>41981.973229166666</v>
      </c>
      <c r="L48" s="14">
        <v>1415488887</v>
      </c>
      <c r="M48" s="20">
        <v>41951.973229166666</v>
      </c>
      <c r="N48" s="21">
        <v>30</v>
      </c>
      <c r="O48" s="14" t="b">
        <v>0</v>
      </c>
      <c r="P48" s="14">
        <v>2</v>
      </c>
      <c r="Q48" s="19">
        <v>5</v>
      </c>
      <c r="R48" s="14" t="b">
        <v>0</v>
      </c>
      <c r="S48" s="14" t="s">
        <v>8289</v>
      </c>
      <c r="T48" s="14" t="s">
        <v>8290</v>
      </c>
    </row>
    <row r="49" spans="1:20" ht="28.55" x14ac:dyDescent="0.25">
      <c r="A49" s="15">
        <v>2129</v>
      </c>
      <c r="B49" s="22" t="s">
        <v>2130</v>
      </c>
      <c r="C49" s="22" t="s">
        <v>6239</v>
      </c>
      <c r="D49" s="23">
        <v>2000</v>
      </c>
      <c r="E49" s="24">
        <v>236</v>
      </c>
      <c r="F49" s="15">
        <v>12</v>
      </c>
      <c r="G49" s="15" t="s">
        <v>8220</v>
      </c>
      <c r="H49" s="15" t="s">
        <v>8223</v>
      </c>
      <c r="I49" s="15" t="s">
        <v>8245</v>
      </c>
      <c r="J49" s="15">
        <v>1457570100</v>
      </c>
      <c r="K49" s="25">
        <v>42439.024305555555</v>
      </c>
      <c r="L49" s="15">
        <v>1454978100</v>
      </c>
      <c r="M49" s="25">
        <v>42409.024305555555</v>
      </c>
      <c r="N49" s="26">
        <v>30</v>
      </c>
      <c r="O49" s="15" t="b">
        <v>0</v>
      </c>
      <c r="P49" s="15">
        <v>12</v>
      </c>
      <c r="Q49" s="24">
        <v>19.670000000000002</v>
      </c>
      <c r="R49" s="15" t="b">
        <v>0</v>
      </c>
      <c r="S49" s="15" t="s">
        <v>8289</v>
      </c>
      <c r="T49" s="15" t="s">
        <v>8290</v>
      </c>
    </row>
    <row r="50" spans="1:20" x14ac:dyDescent="0.25">
      <c r="A50" s="14">
        <v>2130</v>
      </c>
      <c r="B50" s="17" t="s">
        <v>2131</v>
      </c>
      <c r="C50" s="17" t="s">
        <v>6240</v>
      </c>
      <c r="D50" s="18">
        <v>42000</v>
      </c>
      <c r="E50" s="19">
        <v>85</v>
      </c>
      <c r="F50" s="14">
        <v>0</v>
      </c>
      <c r="G50" s="14" t="s">
        <v>8220</v>
      </c>
      <c r="H50" s="14" t="s">
        <v>8223</v>
      </c>
      <c r="I50" s="14" t="s">
        <v>8245</v>
      </c>
      <c r="J50" s="14">
        <v>1408154663</v>
      </c>
      <c r="K50" s="20">
        <v>41867.086377314816</v>
      </c>
      <c r="L50" s="14">
        <v>1405130663</v>
      </c>
      <c r="M50" s="20">
        <v>41832.086377314816</v>
      </c>
      <c r="N50" s="21">
        <v>35</v>
      </c>
      <c r="O50" s="14" t="b">
        <v>0</v>
      </c>
      <c r="P50" s="14">
        <v>4</v>
      </c>
      <c r="Q50" s="19">
        <v>21.25</v>
      </c>
      <c r="R50" s="14" t="b">
        <v>0</v>
      </c>
      <c r="S50" s="14" t="s">
        <v>8289</v>
      </c>
      <c r="T50" s="14" t="s">
        <v>8290</v>
      </c>
    </row>
    <row r="51" spans="1:20" ht="28.55" x14ac:dyDescent="0.25">
      <c r="A51" s="15">
        <v>2131</v>
      </c>
      <c r="B51" s="22" t="s">
        <v>2132</v>
      </c>
      <c r="C51" s="22" t="s">
        <v>6241</v>
      </c>
      <c r="D51" s="23">
        <v>500</v>
      </c>
      <c r="E51" s="24">
        <v>25</v>
      </c>
      <c r="F51" s="15">
        <v>5</v>
      </c>
      <c r="G51" s="15" t="s">
        <v>8220</v>
      </c>
      <c r="H51" s="15" t="s">
        <v>8223</v>
      </c>
      <c r="I51" s="15" t="s">
        <v>8245</v>
      </c>
      <c r="J51" s="15">
        <v>1436677091</v>
      </c>
      <c r="K51" s="25">
        <v>42197.207071759258</v>
      </c>
      <c r="L51" s="15">
        <v>1434085091</v>
      </c>
      <c r="M51" s="25">
        <v>42167.207071759258</v>
      </c>
      <c r="N51" s="26">
        <v>30</v>
      </c>
      <c r="O51" s="15" t="b">
        <v>0</v>
      </c>
      <c r="P51" s="15">
        <v>3</v>
      </c>
      <c r="Q51" s="24">
        <v>8.33</v>
      </c>
      <c r="R51" s="15" t="b">
        <v>0</v>
      </c>
      <c r="S51" s="15" t="s">
        <v>8289</v>
      </c>
      <c r="T51" s="15" t="s">
        <v>8290</v>
      </c>
    </row>
    <row r="52" spans="1:20" ht="28.55" x14ac:dyDescent="0.25">
      <c r="A52" s="14">
        <v>2132</v>
      </c>
      <c r="B52" s="17" t="s">
        <v>2133</v>
      </c>
      <c r="C52" s="17" t="s">
        <v>6242</v>
      </c>
      <c r="D52" s="18">
        <v>100000</v>
      </c>
      <c r="E52" s="19">
        <v>2112.9899999999998</v>
      </c>
      <c r="F52" s="14">
        <v>2</v>
      </c>
      <c r="G52" s="14" t="s">
        <v>8220</v>
      </c>
      <c r="H52" s="14" t="s">
        <v>8223</v>
      </c>
      <c r="I52" s="14" t="s">
        <v>8245</v>
      </c>
      <c r="J52" s="14">
        <v>1391427692</v>
      </c>
      <c r="K52" s="20">
        <v>41673.487175925926</v>
      </c>
      <c r="L52" s="14">
        <v>1388835692</v>
      </c>
      <c r="M52" s="20">
        <v>41643.487175925926</v>
      </c>
      <c r="N52" s="21">
        <v>30</v>
      </c>
      <c r="O52" s="14" t="b">
        <v>0</v>
      </c>
      <c r="P52" s="14">
        <v>99</v>
      </c>
      <c r="Q52" s="19">
        <v>21.34</v>
      </c>
      <c r="R52" s="14" t="b">
        <v>0</v>
      </c>
      <c r="S52" s="14" t="s">
        <v>8289</v>
      </c>
      <c r="T52" s="14" t="s">
        <v>8290</v>
      </c>
    </row>
    <row r="53" spans="1:20" ht="28.55" x14ac:dyDescent="0.25">
      <c r="A53" s="15">
        <v>2133</v>
      </c>
      <c r="B53" s="22" t="s">
        <v>2134</v>
      </c>
      <c r="C53" s="22" t="s">
        <v>6243</v>
      </c>
      <c r="D53" s="23">
        <v>1000</v>
      </c>
      <c r="E53" s="24">
        <v>16</v>
      </c>
      <c r="F53" s="15">
        <v>2</v>
      </c>
      <c r="G53" s="15" t="s">
        <v>8220</v>
      </c>
      <c r="H53" s="15" t="s">
        <v>8223</v>
      </c>
      <c r="I53" s="15" t="s">
        <v>8245</v>
      </c>
      <c r="J53" s="15">
        <v>1303628340</v>
      </c>
      <c r="K53" s="25">
        <v>40657.290972222225</v>
      </c>
      <c r="L53" s="15">
        <v>1300328399</v>
      </c>
      <c r="M53" s="25">
        <v>40619.097210648149</v>
      </c>
      <c r="N53" s="26">
        <v>38</v>
      </c>
      <c r="O53" s="15" t="b">
        <v>0</v>
      </c>
      <c r="P53" s="15">
        <v>3</v>
      </c>
      <c r="Q53" s="24">
        <v>5.33</v>
      </c>
      <c r="R53" s="15" t="b">
        <v>0</v>
      </c>
      <c r="S53" s="15" t="s">
        <v>8289</v>
      </c>
      <c r="T53" s="15" t="s">
        <v>8290</v>
      </c>
    </row>
    <row r="54" spans="1:20" ht="28.55" x14ac:dyDescent="0.25">
      <c r="A54" s="14">
        <v>2134</v>
      </c>
      <c r="B54" s="17" t="s">
        <v>2135</v>
      </c>
      <c r="C54" s="17" t="s">
        <v>6244</v>
      </c>
      <c r="D54" s="18">
        <v>6000</v>
      </c>
      <c r="E54" s="19">
        <v>104</v>
      </c>
      <c r="F54" s="14">
        <v>2</v>
      </c>
      <c r="G54" s="14" t="s">
        <v>8220</v>
      </c>
      <c r="H54" s="14" t="s">
        <v>8223</v>
      </c>
      <c r="I54" s="14" t="s">
        <v>8245</v>
      </c>
      <c r="J54" s="14">
        <v>1367097391</v>
      </c>
      <c r="K54" s="20">
        <v>41391.886469907404</v>
      </c>
      <c r="L54" s="14">
        <v>1364505391</v>
      </c>
      <c r="M54" s="20">
        <v>41361.886469907404</v>
      </c>
      <c r="N54" s="21">
        <v>30</v>
      </c>
      <c r="O54" s="14" t="b">
        <v>0</v>
      </c>
      <c r="P54" s="14">
        <v>3</v>
      </c>
      <c r="Q54" s="19">
        <v>34.67</v>
      </c>
      <c r="R54" s="14" t="b">
        <v>0</v>
      </c>
      <c r="S54" s="14" t="s">
        <v>8289</v>
      </c>
      <c r="T54" s="14" t="s">
        <v>8290</v>
      </c>
    </row>
    <row r="55" spans="1:20" ht="28.55" x14ac:dyDescent="0.25">
      <c r="A55" s="15">
        <v>2135</v>
      </c>
      <c r="B55" s="22" t="s">
        <v>2136</v>
      </c>
      <c r="C55" s="22" t="s">
        <v>6245</v>
      </c>
      <c r="D55" s="23">
        <v>5000</v>
      </c>
      <c r="E55" s="24">
        <v>478</v>
      </c>
      <c r="F55" s="15">
        <v>10</v>
      </c>
      <c r="G55" s="15" t="s">
        <v>8220</v>
      </c>
      <c r="H55" s="15" t="s">
        <v>8223</v>
      </c>
      <c r="I55" s="15" t="s">
        <v>8245</v>
      </c>
      <c r="J55" s="15">
        <v>1349392033</v>
      </c>
      <c r="K55" s="25">
        <v>41186.963344907403</v>
      </c>
      <c r="L55" s="15">
        <v>1346800033</v>
      </c>
      <c r="M55" s="25">
        <v>41156.963344907403</v>
      </c>
      <c r="N55" s="26">
        <v>30</v>
      </c>
      <c r="O55" s="15" t="b">
        <v>0</v>
      </c>
      <c r="P55" s="15">
        <v>22</v>
      </c>
      <c r="Q55" s="24">
        <v>21.73</v>
      </c>
      <c r="R55" s="15" t="b">
        <v>0</v>
      </c>
      <c r="S55" s="15" t="s">
        <v>8289</v>
      </c>
      <c r="T55" s="15" t="s">
        <v>8290</v>
      </c>
    </row>
    <row r="56" spans="1:20" ht="28.55" x14ac:dyDescent="0.25">
      <c r="A56" s="14">
        <v>2136</v>
      </c>
      <c r="B56" s="17" t="s">
        <v>2137</v>
      </c>
      <c r="C56" s="17" t="s">
        <v>6246</v>
      </c>
      <c r="D56" s="18">
        <v>80000</v>
      </c>
      <c r="E56" s="19">
        <v>47.69</v>
      </c>
      <c r="F56" s="14">
        <v>0</v>
      </c>
      <c r="G56" s="14" t="s">
        <v>8220</v>
      </c>
      <c r="H56" s="14" t="s">
        <v>8223</v>
      </c>
      <c r="I56" s="14" t="s">
        <v>8245</v>
      </c>
      <c r="J56" s="14">
        <v>1382184786</v>
      </c>
      <c r="K56" s="20">
        <v>41566.509097222224</v>
      </c>
      <c r="L56" s="14">
        <v>1379592786</v>
      </c>
      <c r="M56" s="20">
        <v>41536.509097222224</v>
      </c>
      <c r="N56" s="21">
        <v>30</v>
      </c>
      <c r="O56" s="14" t="b">
        <v>0</v>
      </c>
      <c r="P56" s="14">
        <v>4</v>
      </c>
      <c r="Q56" s="19">
        <v>11.92</v>
      </c>
      <c r="R56" s="14" t="b">
        <v>0</v>
      </c>
      <c r="S56" s="14" t="s">
        <v>8289</v>
      </c>
      <c r="T56" s="14" t="s">
        <v>8290</v>
      </c>
    </row>
    <row r="57" spans="1:20" ht="28.55" x14ac:dyDescent="0.25">
      <c r="A57" s="15">
        <v>2139</v>
      </c>
      <c r="B57" s="22" t="s">
        <v>2140</v>
      </c>
      <c r="C57" s="22" t="s">
        <v>6249</v>
      </c>
      <c r="D57" s="23">
        <v>30000</v>
      </c>
      <c r="E57" s="24">
        <v>1626</v>
      </c>
      <c r="F57" s="15">
        <v>5</v>
      </c>
      <c r="G57" s="15" t="s">
        <v>8220</v>
      </c>
      <c r="H57" s="15" t="s">
        <v>8223</v>
      </c>
      <c r="I57" s="15" t="s">
        <v>8245</v>
      </c>
      <c r="J57" s="15">
        <v>1478196008</v>
      </c>
      <c r="K57" s="25">
        <v>42677.750092592592</v>
      </c>
      <c r="L57" s="15">
        <v>1475604008</v>
      </c>
      <c r="M57" s="25">
        <v>42647.750092592592</v>
      </c>
      <c r="N57" s="26">
        <v>30</v>
      </c>
      <c r="O57" s="15" t="b">
        <v>0</v>
      </c>
      <c r="P57" s="15">
        <v>56</v>
      </c>
      <c r="Q57" s="24">
        <v>29.04</v>
      </c>
      <c r="R57" s="15" t="b">
        <v>0</v>
      </c>
      <c r="S57" s="15" t="s">
        <v>8289</v>
      </c>
      <c r="T57" s="15" t="s">
        <v>8290</v>
      </c>
    </row>
    <row r="58" spans="1:20" ht="28.55" x14ac:dyDescent="0.25">
      <c r="A58" s="14">
        <v>2140</v>
      </c>
      <c r="B58" s="17" t="s">
        <v>2141</v>
      </c>
      <c r="C58" s="17" t="s">
        <v>6250</v>
      </c>
      <c r="D58" s="18">
        <v>500000</v>
      </c>
      <c r="E58" s="19">
        <v>560</v>
      </c>
      <c r="F58" s="14">
        <v>0</v>
      </c>
      <c r="G58" s="14" t="s">
        <v>8220</v>
      </c>
      <c r="H58" s="14" t="s">
        <v>8223</v>
      </c>
      <c r="I58" s="14" t="s">
        <v>8245</v>
      </c>
      <c r="J58" s="14">
        <v>1357934424</v>
      </c>
      <c r="K58" s="20">
        <v>41285.833611111113</v>
      </c>
      <c r="L58" s="14">
        <v>1355342424</v>
      </c>
      <c r="M58" s="20">
        <v>41255.833611111113</v>
      </c>
      <c r="N58" s="21">
        <v>30</v>
      </c>
      <c r="O58" s="14" t="b">
        <v>0</v>
      </c>
      <c r="P58" s="14">
        <v>11</v>
      </c>
      <c r="Q58" s="19">
        <v>50.91</v>
      </c>
      <c r="R58" s="14" t="b">
        <v>0</v>
      </c>
      <c r="S58" s="14" t="s">
        <v>8289</v>
      </c>
      <c r="T58" s="14" t="s">
        <v>8290</v>
      </c>
    </row>
    <row r="59" spans="1:20" ht="28.55" x14ac:dyDescent="0.25">
      <c r="A59" s="15">
        <v>2141</v>
      </c>
      <c r="B59" s="22" t="s">
        <v>2142</v>
      </c>
      <c r="C59" s="22" t="s">
        <v>6251</v>
      </c>
      <c r="D59" s="23">
        <v>15000</v>
      </c>
      <c r="E59" s="24">
        <v>0</v>
      </c>
      <c r="F59" s="15">
        <v>0</v>
      </c>
      <c r="G59" s="15" t="s">
        <v>8220</v>
      </c>
      <c r="H59" s="15" t="s">
        <v>8223</v>
      </c>
      <c r="I59" s="15" t="s">
        <v>8245</v>
      </c>
      <c r="J59" s="15">
        <v>1415947159</v>
      </c>
      <c r="K59" s="25">
        <v>41957.277303240742</v>
      </c>
      <c r="L59" s="15">
        <v>1413351559</v>
      </c>
      <c r="M59" s="25">
        <v>41927.235636574071</v>
      </c>
      <c r="N59" s="26">
        <v>30</v>
      </c>
      <c r="O59" s="15" t="b">
        <v>0</v>
      </c>
      <c r="P59" s="15">
        <v>0</v>
      </c>
      <c r="Q59" s="24">
        <v>0</v>
      </c>
      <c r="R59" s="15" t="b">
        <v>0</v>
      </c>
      <c r="S59" s="15" t="s">
        <v>8289</v>
      </c>
      <c r="T59" s="15" t="s">
        <v>8290</v>
      </c>
    </row>
    <row r="60" spans="1:20" ht="28.55" x14ac:dyDescent="0.25">
      <c r="A60" s="14">
        <v>2143</v>
      </c>
      <c r="B60" s="17" t="s">
        <v>2144</v>
      </c>
      <c r="C60" s="17" t="s">
        <v>6253</v>
      </c>
      <c r="D60" s="18">
        <v>2000</v>
      </c>
      <c r="E60" s="19">
        <v>225</v>
      </c>
      <c r="F60" s="14">
        <v>11</v>
      </c>
      <c r="G60" s="14" t="s">
        <v>8220</v>
      </c>
      <c r="H60" s="14" t="s">
        <v>8223</v>
      </c>
      <c r="I60" s="14" t="s">
        <v>8245</v>
      </c>
      <c r="J60" s="14">
        <v>1279738800</v>
      </c>
      <c r="K60" s="20">
        <v>40380.791666666664</v>
      </c>
      <c r="L60" s="14">
        <v>1275599812</v>
      </c>
      <c r="M60" s="20">
        <v>40332.886712962965</v>
      </c>
      <c r="N60" s="21">
        <v>48</v>
      </c>
      <c r="O60" s="14" t="b">
        <v>0</v>
      </c>
      <c r="P60" s="14">
        <v>5</v>
      </c>
      <c r="Q60" s="19">
        <v>45</v>
      </c>
      <c r="R60" s="14" t="b">
        <v>0</v>
      </c>
      <c r="S60" s="14" t="s">
        <v>8289</v>
      </c>
      <c r="T60" s="14" t="s">
        <v>8290</v>
      </c>
    </row>
    <row r="61" spans="1:20" ht="28.55" x14ac:dyDescent="0.25">
      <c r="A61" s="15">
        <v>2144</v>
      </c>
      <c r="B61" s="22" t="s">
        <v>2145</v>
      </c>
      <c r="C61" s="22" t="s">
        <v>6254</v>
      </c>
      <c r="D61" s="23">
        <v>35500</v>
      </c>
      <c r="E61" s="24">
        <v>607</v>
      </c>
      <c r="F61" s="15">
        <v>2</v>
      </c>
      <c r="G61" s="15" t="s">
        <v>8220</v>
      </c>
      <c r="H61" s="15" t="s">
        <v>8223</v>
      </c>
      <c r="I61" s="15" t="s">
        <v>8245</v>
      </c>
      <c r="J61" s="15">
        <v>1379164040</v>
      </c>
      <c r="K61" s="25">
        <v>41531.546759259261</v>
      </c>
      <c r="L61" s="15">
        <v>1376399240</v>
      </c>
      <c r="M61" s="25">
        <v>41499.546759259261</v>
      </c>
      <c r="N61" s="26">
        <v>32</v>
      </c>
      <c r="O61" s="15" t="b">
        <v>0</v>
      </c>
      <c r="P61" s="15">
        <v>24</v>
      </c>
      <c r="Q61" s="24">
        <v>25.29</v>
      </c>
      <c r="R61" s="15" t="b">
        <v>0</v>
      </c>
      <c r="S61" s="15" t="s">
        <v>8289</v>
      </c>
      <c r="T61" s="15" t="s">
        <v>8290</v>
      </c>
    </row>
    <row r="62" spans="1:20" ht="28.55" x14ac:dyDescent="0.25">
      <c r="A62" s="14">
        <v>2145</v>
      </c>
      <c r="B62" s="17" t="s">
        <v>2146</v>
      </c>
      <c r="C62" s="17" t="s">
        <v>6255</v>
      </c>
      <c r="D62" s="18">
        <v>15000</v>
      </c>
      <c r="E62" s="19">
        <v>4565</v>
      </c>
      <c r="F62" s="14">
        <v>30</v>
      </c>
      <c r="G62" s="14" t="s">
        <v>8220</v>
      </c>
      <c r="H62" s="14" t="s">
        <v>8223</v>
      </c>
      <c r="I62" s="14" t="s">
        <v>8245</v>
      </c>
      <c r="J62" s="14">
        <v>1385534514</v>
      </c>
      <c r="K62" s="20">
        <v>41605.279097222221</v>
      </c>
      <c r="L62" s="14">
        <v>1382938914</v>
      </c>
      <c r="M62" s="20">
        <v>41575.237430555557</v>
      </c>
      <c r="N62" s="21">
        <v>30</v>
      </c>
      <c r="O62" s="14" t="b">
        <v>0</v>
      </c>
      <c r="P62" s="14">
        <v>89</v>
      </c>
      <c r="Q62" s="19">
        <v>51.29</v>
      </c>
      <c r="R62" s="14" t="b">
        <v>0</v>
      </c>
      <c r="S62" s="14" t="s">
        <v>8289</v>
      </c>
      <c r="T62" s="14" t="s">
        <v>8290</v>
      </c>
    </row>
    <row r="63" spans="1:20" ht="28.55" x14ac:dyDescent="0.25">
      <c r="A63" s="15">
        <v>2146</v>
      </c>
      <c r="B63" s="22" t="s">
        <v>2147</v>
      </c>
      <c r="C63" s="22" t="s">
        <v>6256</v>
      </c>
      <c r="D63" s="23">
        <v>5000</v>
      </c>
      <c r="E63" s="24">
        <v>1</v>
      </c>
      <c r="F63" s="15">
        <v>0</v>
      </c>
      <c r="G63" s="15" t="s">
        <v>8220</v>
      </c>
      <c r="H63" s="15" t="s">
        <v>8223</v>
      </c>
      <c r="I63" s="15" t="s">
        <v>8245</v>
      </c>
      <c r="J63" s="15">
        <v>1455207510</v>
      </c>
      <c r="K63" s="25">
        <v>42411.679513888885</v>
      </c>
      <c r="L63" s="15">
        <v>1453997910</v>
      </c>
      <c r="M63" s="25">
        <v>42397.679513888885</v>
      </c>
      <c r="N63" s="26">
        <v>14</v>
      </c>
      <c r="O63" s="15" t="b">
        <v>0</v>
      </c>
      <c r="P63" s="15">
        <v>1</v>
      </c>
      <c r="Q63" s="24">
        <v>1</v>
      </c>
      <c r="R63" s="15" t="b">
        <v>0</v>
      </c>
      <c r="S63" s="15" t="s">
        <v>8289</v>
      </c>
      <c r="T63" s="15" t="s">
        <v>8290</v>
      </c>
    </row>
    <row r="64" spans="1:20" x14ac:dyDescent="0.25">
      <c r="A64" s="14">
        <v>2147</v>
      </c>
      <c r="B64" s="17" t="s">
        <v>2148</v>
      </c>
      <c r="C64" s="17" t="s">
        <v>6257</v>
      </c>
      <c r="D64" s="18">
        <v>390000</v>
      </c>
      <c r="E64" s="19">
        <v>2716</v>
      </c>
      <c r="F64" s="14">
        <v>1</v>
      </c>
      <c r="G64" s="14" t="s">
        <v>8220</v>
      </c>
      <c r="H64" s="14" t="s">
        <v>8223</v>
      </c>
      <c r="I64" s="14" t="s">
        <v>8245</v>
      </c>
      <c r="J64" s="14">
        <v>1416125148</v>
      </c>
      <c r="K64" s="20">
        <v>41959.337361111116</v>
      </c>
      <c r="L64" s="14">
        <v>1413356748</v>
      </c>
      <c r="M64" s="20">
        <v>41927.295694444445</v>
      </c>
      <c r="N64" s="21">
        <v>32</v>
      </c>
      <c r="O64" s="14" t="b">
        <v>0</v>
      </c>
      <c r="P64" s="14">
        <v>55</v>
      </c>
      <c r="Q64" s="19">
        <v>49.38</v>
      </c>
      <c r="R64" s="14" t="b">
        <v>0</v>
      </c>
      <c r="S64" s="14" t="s">
        <v>8289</v>
      </c>
      <c r="T64" s="14" t="s">
        <v>8290</v>
      </c>
    </row>
    <row r="65" spans="1:20" ht="28.55" x14ac:dyDescent="0.25">
      <c r="A65" s="15">
        <v>2149</v>
      </c>
      <c r="B65" s="22" t="s">
        <v>2150</v>
      </c>
      <c r="C65" s="22" t="s">
        <v>6259</v>
      </c>
      <c r="D65" s="23">
        <v>2000</v>
      </c>
      <c r="E65" s="24">
        <v>0</v>
      </c>
      <c r="F65" s="15">
        <v>0</v>
      </c>
      <c r="G65" s="15" t="s">
        <v>8220</v>
      </c>
      <c r="H65" s="15" t="s">
        <v>8223</v>
      </c>
      <c r="I65" s="15" t="s">
        <v>8245</v>
      </c>
      <c r="J65" s="15">
        <v>1280534400</v>
      </c>
      <c r="K65" s="25">
        <v>40390</v>
      </c>
      <c r="L65" s="15">
        <v>1277512556</v>
      </c>
      <c r="M65" s="25">
        <v>40355.024953703702</v>
      </c>
      <c r="N65" s="26">
        <v>35</v>
      </c>
      <c r="O65" s="15" t="b">
        <v>0</v>
      </c>
      <c r="P65" s="15">
        <v>0</v>
      </c>
      <c r="Q65" s="24">
        <v>0</v>
      </c>
      <c r="R65" s="15" t="b">
        <v>0</v>
      </c>
      <c r="S65" s="15" t="s">
        <v>8289</v>
      </c>
      <c r="T65" s="15" t="s">
        <v>8290</v>
      </c>
    </row>
    <row r="66" spans="1:20" ht="28.55" x14ac:dyDescent="0.25">
      <c r="A66" s="14">
        <v>2151</v>
      </c>
      <c r="B66" s="17" t="s">
        <v>2152</v>
      </c>
      <c r="C66" s="17" t="s">
        <v>6261</v>
      </c>
      <c r="D66" s="18">
        <v>45000</v>
      </c>
      <c r="E66" s="19">
        <v>118</v>
      </c>
      <c r="F66" s="14">
        <v>0</v>
      </c>
      <c r="G66" s="14" t="s">
        <v>8220</v>
      </c>
      <c r="H66" s="14" t="s">
        <v>8223</v>
      </c>
      <c r="I66" s="14" t="s">
        <v>8245</v>
      </c>
      <c r="J66" s="14">
        <v>1467231614</v>
      </c>
      <c r="K66" s="20">
        <v>42550.847384259265</v>
      </c>
      <c r="L66" s="14">
        <v>1464639614</v>
      </c>
      <c r="M66" s="20">
        <v>42520.847384259265</v>
      </c>
      <c r="N66" s="21">
        <v>30</v>
      </c>
      <c r="O66" s="14" t="b">
        <v>0</v>
      </c>
      <c r="P66" s="14">
        <v>6</v>
      </c>
      <c r="Q66" s="19">
        <v>19.670000000000002</v>
      </c>
      <c r="R66" s="14" t="b">
        <v>0</v>
      </c>
      <c r="S66" s="14" t="s">
        <v>8289</v>
      </c>
      <c r="T66" s="14" t="s">
        <v>8290</v>
      </c>
    </row>
    <row r="67" spans="1:20" ht="28.55" x14ac:dyDescent="0.25">
      <c r="A67" s="15">
        <v>2152</v>
      </c>
      <c r="B67" s="22" t="s">
        <v>2153</v>
      </c>
      <c r="C67" s="22" t="s">
        <v>6262</v>
      </c>
      <c r="D67" s="23">
        <v>30000</v>
      </c>
      <c r="E67" s="24">
        <v>50</v>
      </c>
      <c r="F67" s="15">
        <v>0</v>
      </c>
      <c r="G67" s="15" t="s">
        <v>8220</v>
      </c>
      <c r="H67" s="15" t="s">
        <v>8223</v>
      </c>
      <c r="I67" s="15" t="s">
        <v>8245</v>
      </c>
      <c r="J67" s="15">
        <v>1394909909</v>
      </c>
      <c r="K67" s="25">
        <v>41713.790613425925</v>
      </c>
      <c r="L67" s="15">
        <v>1392321509</v>
      </c>
      <c r="M67" s="25">
        <v>41683.832280092596</v>
      </c>
      <c r="N67" s="26">
        <v>30</v>
      </c>
      <c r="O67" s="15" t="b">
        <v>0</v>
      </c>
      <c r="P67" s="15">
        <v>4</v>
      </c>
      <c r="Q67" s="24">
        <v>12.5</v>
      </c>
      <c r="R67" s="15" t="b">
        <v>0</v>
      </c>
      <c r="S67" s="15" t="s">
        <v>8289</v>
      </c>
      <c r="T67" s="15" t="s">
        <v>8290</v>
      </c>
    </row>
    <row r="68" spans="1:20" ht="28.55" x14ac:dyDescent="0.25">
      <c r="A68" s="14">
        <v>2153</v>
      </c>
      <c r="B68" s="17" t="s">
        <v>2154</v>
      </c>
      <c r="C68" s="17" t="s">
        <v>6263</v>
      </c>
      <c r="D68" s="18">
        <v>372625</v>
      </c>
      <c r="E68" s="19">
        <v>34</v>
      </c>
      <c r="F68" s="14">
        <v>0</v>
      </c>
      <c r="G68" s="14" t="s">
        <v>8220</v>
      </c>
      <c r="H68" s="14" t="s">
        <v>8223</v>
      </c>
      <c r="I68" s="14" t="s">
        <v>8245</v>
      </c>
      <c r="J68" s="14">
        <v>1420876740</v>
      </c>
      <c r="K68" s="20">
        <v>42014.332638888889</v>
      </c>
      <c r="L68" s="14">
        <v>1417470718</v>
      </c>
      <c r="M68" s="20">
        <v>41974.911087962959</v>
      </c>
      <c r="N68" s="21">
        <v>39</v>
      </c>
      <c r="O68" s="14" t="b">
        <v>0</v>
      </c>
      <c r="P68" s="14">
        <v>4</v>
      </c>
      <c r="Q68" s="19">
        <v>8.5</v>
      </c>
      <c r="R68" s="14" t="b">
        <v>0</v>
      </c>
      <c r="S68" s="14" t="s">
        <v>8289</v>
      </c>
      <c r="T68" s="14" t="s">
        <v>8290</v>
      </c>
    </row>
    <row r="69" spans="1:20" ht="28.55" x14ac:dyDescent="0.25">
      <c r="A69" s="15">
        <v>2154</v>
      </c>
      <c r="B69" s="22" t="s">
        <v>2155</v>
      </c>
      <c r="C69" s="22" t="s">
        <v>6264</v>
      </c>
      <c r="D69" s="23">
        <v>250</v>
      </c>
      <c r="E69" s="24">
        <v>2</v>
      </c>
      <c r="F69" s="15">
        <v>1</v>
      </c>
      <c r="G69" s="15" t="s">
        <v>8220</v>
      </c>
      <c r="H69" s="15" t="s">
        <v>8223</v>
      </c>
      <c r="I69" s="15" t="s">
        <v>8245</v>
      </c>
      <c r="J69" s="15">
        <v>1390921827</v>
      </c>
      <c r="K69" s="25">
        <v>41667.632256944446</v>
      </c>
      <c r="L69" s="15">
        <v>1389193827</v>
      </c>
      <c r="M69" s="25">
        <v>41647.632256944446</v>
      </c>
      <c r="N69" s="26">
        <v>20</v>
      </c>
      <c r="O69" s="15" t="b">
        <v>0</v>
      </c>
      <c r="P69" s="15">
        <v>2</v>
      </c>
      <c r="Q69" s="24">
        <v>1</v>
      </c>
      <c r="R69" s="15" t="b">
        <v>0</v>
      </c>
      <c r="S69" s="15" t="s">
        <v>8289</v>
      </c>
      <c r="T69" s="15" t="s">
        <v>8290</v>
      </c>
    </row>
    <row r="70" spans="1:20" ht="28.55" x14ac:dyDescent="0.25">
      <c r="A70" s="14">
        <v>2156</v>
      </c>
      <c r="B70" s="17" t="s">
        <v>2157</v>
      </c>
      <c r="C70" s="17" t="s">
        <v>6266</v>
      </c>
      <c r="D70" s="18">
        <v>56000</v>
      </c>
      <c r="E70" s="19">
        <v>1493</v>
      </c>
      <c r="F70" s="14">
        <v>3</v>
      </c>
      <c r="G70" s="14" t="s">
        <v>8220</v>
      </c>
      <c r="H70" s="14" t="s">
        <v>8223</v>
      </c>
      <c r="I70" s="14" t="s">
        <v>8245</v>
      </c>
      <c r="J70" s="14">
        <v>1379363406</v>
      </c>
      <c r="K70" s="20">
        <v>41533.85423611111</v>
      </c>
      <c r="L70" s="14">
        <v>1375475406</v>
      </c>
      <c r="M70" s="20">
        <v>41488.85423611111</v>
      </c>
      <c r="N70" s="21">
        <v>45</v>
      </c>
      <c r="O70" s="14" t="b">
        <v>0</v>
      </c>
      <c r="P70" s="14">
        <v>83</v>
      </c>
      <c r="Q70" s="19">
        <v>17.989999999999998</v>
      </c>
      <c r="R70" s="14" t="b">
        <v>0</v>
      </c>
      <c r="S70" s="14" t="s">
        <v>8289</v>
      </c>
      <c r="T70" s="14" t="s">
        <v>8290</v>
      </c>
    </row>
    <row r="71" spans="1:20" x14ac:dyDescent="0.25">
      <c r="A71" s="15">
        <v>2157</v>
      </c>
      <c r="B71" s="22" t="s">
        <v>2158</v>
      </c>
      <c r="C71" s="22" t="s">
        <v>6267</v>
      </c>
      <c r="D71" s="23">
        <v>75000</v>
      </c>
      <c r="E71" s="24">
        <v>21144</v>
      </c>
      <c r="F71" s="15">
        <v>28</v>
      </c>
      <c r="G71" s="15" t="s">
        <v>8220</v>
      </c>
      <c r="H71" s="15" t="s">
        <v>8223</v>
      </c>
      <c r="I71" s="15" t="s">
        <v>8245</v>
      </c>
      <c r="J71" s="15">
        <v>1482479940</v>
      </c>
      <c r="K71" s="25">
        <v>42727.332638888889</v>
      </c>
      <c r="L71" s="15">
        <v>1479684783</v>
      </c>
      <c r="M71" s="25">
        <v>42694.98128472222</v>
      </c>
      <c r="N71" s="26">
        <v>32</v>
      </c>
      <c r="O71" s="15" t="b">
        <v>0</v>
      </c>
      <c r="P71" s="15">
        <v>57</v>
      </c>
      <c r="Q71" s="24">
        <v>370.95</v>
      </c>
      <c r="R71" s="15" t="b">
        <v>0</v>
      </c>
      <c r="S71" s="15" t="s">
        <v>8289</v>
      </c>
      <c r="T71" s="15" t="s">
        <v>8290</v>
      </c>
    </row>
    <row r="72" spans="1:20" ht="28.55" x14ac:dyDescent="0.25">
      <c r="A72" s="14">
        <v>2158</v>
      </c>
      <c r="B72" s="17" t="s">
        <v>2159</v>
      </c>
      <c r="C72" s="17" t="s">
        <v>6268</v>
      </c>
      <c r="D72" s="18">
        <v>300000</v>
      </c>
      <c r="E72" s="19">
        <v>19770.11</v>
      </c>
      <c r="F72" s="14">
        <v>7</v>
      </c>
      <c r="G72" s="14" t="s">
        <v>8220</v>
      </c>
      <c r="H72" s="14" t="s">
        <v>8223</v>
      </c>
      <c r="I72" s="14" t="s">
        <v>8245</v>
      </c>
      <c r="J72" s="14">
        <v>1360009774</v>
      </c>
      <c r="K72" s="20">
        <v>41309.853865740741</v>
      </c>
      <c r="L72" s="14">
        <v>1356121774</v>
      </c>
      <c r="M72" s="20">
        <v>41264.853865740741</v>
      </c>
      <c r="N72" s="21">
        <v>45</v>
      </c>
      <c r="O72" s="14" t="b">
        <v>0</v>
      </c>
      <c r="P72" s="14">
        <v>311</v>
      </c>
      <c r="Q72" s="19">
        <v>63.57</v>
      </c>
      <c r="R72" s="14" t="b">
        <v>0</v>
      </c>
      <c r="S72" s="14" t="s">
        <v>8289</v>
      </c>
      <c r="T72" s="14" t="s">
        <v>8290</v>
      </c>
    </row>
    <row r="73" spans="1:20" ht="42.8" x14ac:dyDescent="0.25">
      <c r="A73" s="15">
        <v>2159</v>
      </c>
      <c r="B73" s="22" t="s">
        <v>2160</v>
      </c>
      <c r="C73" s="22" t="s">
        <v>6269</v>
      </c>
      <c r="D73" s="23">
        <v>3600</v>
      </c>
      <c r="E73" s="24">
        <v>26</v>
      </c>
      <c r="F73" s="15">
        <v>1</v>
      </c>
      <c r="G73" s="15" t="s">
        <v>8220</v>
      </c>
      <c r="H73" s="15" t="s">
        <v>8223</v>
      </c>
      <c r="I73" s="15" t="s">
        <v>8245</v>
      </c>
      <c r="J73" s="15">
        <v>1310837574</v>
      </c>
      <c r="K73" s="25">
        <v>40740.731180555551</v>
      </c>
      <c r="L73" s="15">
        <v>1308245574</v>
      </c>
      <c r="M73" s="25">
        <v>40710.731180555551</v>
      </c>
      <c r="N73" s="26">
        <v>30</v>
      </c>
      <c r="O73" s="15" t="b">
        <v>0</v>
      </c>
      <c r="P73" s="15">
        <v>2</v>
      </c>
      <c r="Q73" s="24">
        <v>13</v>
      </c>
      <c r="R73" s="15" t="b">
        <v>0</v>
      </c>
      <c r="S73" s="15" t="s">
        <v>8289</v>
      </c>
      <c r="T73" s="15" t="s">
        <v>8290</v>
      </c>
    </row>
    <row r="74" spans="1:20" ht="28.55" x14ac:dyDescent="0.25">
      <c r="A74" s="14">
        <v>2160</v>
      </c>
      <c r="B74" s="17" t="s">
        <v>2161</v>
      </c>
      <c r="C74" s="17" t="s">
        <v>6270</v>
      </c>
      <c r="D74" s="18">
        <v>10000</v>
      </c>
      <c r="E74" s="19">
        <v>85</v>
      </c>
      <c r="F74" s="14">
        <v>1</v>
      </c>
      <c r="G74" s="14" t="s">
        <v>8220</v>
      </c>
      <c r="H74" s="14" t="s">
        <v>8223</v>
      </c>
      <c r="I74" s="14" t="s">
        <v>8245</v>
      </c>
      <c r="J74" s="14">
        <v>1337447105</v>
      </c>
      <c r="K74" s="20">
        <v>41048.711863425924</v>
      </c>
      <c r="L74" s="14">
        <v>1334855105</v>
      </c>
      <c r="M74" s="20">
        <v>41018.711863425924</v>
      </c>
      <c r="N74" s="21">
        <v>30</v>
      </c>
      <c r="O74" s="14" t="b">
        <v>0</v>
      </c>
      <c r="P74" s="14">
        <v>16</v>
      </c>
      <c r="Q74" s="19">
        <v>5.31</v>
      </c>
      <c r="R74" s="14" t="b">
        <v>0</v>
      </c>
      <c r="S74" s="14" t="s">
        <v>8289</v>
      </c>
      <c r="T74" s="14" t="s">
        <v>8290</v>
      </c>
    </row>
  </sheetData>
  <conditionalFormatting sqref="G1:G74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F1:F74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C1069-56F1-48E4-A10F-2E02F25C61F6}">
  <dimension ref="A1:T251"/>
  <sheetViews>
    <sheetView workbookViewId="0">
      <selection activeCell="H4" sqref="H4"/>
    </sheetView>
  </sheetViews>
  <sheetFormatPr defaultRowHeight="14.3" x14ac:dyDescent="0.25"/>
  <cols>
    <col min="1" max="1" width="4.875" bestFit="1" customWidth="1"/>
    <col min="2" max="2" width="36.75" customWidth="1"/>
    <col min="3" max="3" width="41.625" customWidth="1"/>
    <col min="4" max="4" width="12.125" bestFit="1" customWidth="1"/>
    <col min="5" max="5" width="9.875" bestFit="1" customWidth="1"/>
    <col min="6" max="6" width="17.625" bestFit="1" customWidth="1"/>
    <col min="7" max="7" width="9.25" bestFit="1" customWidth="1"/>
    <col min="8" max="8" width="7.625" bestFit="1" customWidth="1"/>
    <col min="9" max="9" width="8.375" bestFit="1" customWidth="1"/>
    <col min="10" max="10" width="10.875" bestFit="1" customWidth="1"/>
    <col min="11" max="11" width="10.75" bestFit="1" customWidth="1"/>
    <col min="12" max="12" width="11.5" bestFit="1" customWidth="1"/>
    <col min="13" max="13" width="12" bestFit="1" customWidth="1"/>
    <col min="14" max="14" width="8.5" bestFit="1" customWidth="1"/>
    <col min="15" max="15" width="9.125" bestFit="1" customWidth="1"/>
    <col min="16" max="16" width="13.5" bestFit="1" customWidth="1"/>
    <col min="17" max="17" width="16.5" bestFit="1" customWidth="1"/>
    <col min="18" max="19" width="8.5" bestFit="1" customWidth="1"/>
    <col min="20" max="20" width="11.625" bestFit="1" customWidth="1"/>
  </cols>
  <sheetData>
    <row r="1" spans="1:20" x14ac:dyDescent="0.25">
      <c r="A1" s="32" t="s">
        <v>0</v>
      </c>
      <c r="B1" s="33" t="s">
        <v>1</v>
      </c>
      <c r="C1" s="33" t="s">
        <v>4110</v>
      </c>
      <c r="D1" s="34" t="s">
        <v>8216</v>
      </c>
      <c r="E1" s="35" t="s">
        <v>8217</v>
      </c>
      <c r="F1" s="32" t="s">
        <v>8264</v>
      </c>
      <c r="G1" s="32" t="s">
        <v>8263</v>
      </c>
      <c r="H1" s="32" t="s">
        <v>8222</v>
      </c>
      <c r="I1" s="32" t="s">
        <v>8244</v>
      </c>
      <c r="J1" s="32" t="s">
        <v>8258</v>
      </c>
      <c r="K1" s="32" t="s">
        <v>8324</v>
      </c>
      <c r="L1" s="32" t="s">
        <v>8259</v>
      </c>
      <c r="M1" s="32" t="s">
        <v>8323</v>
      </c>
      <c r="N1" s="32" t="s">
        <v>8322</v>
      </c>
      <c r="O1" s="32" t="s">
        <v>8260</v>
      </c>
      <c r="P1" s="32" t="s">
        <v>8261</v>
      </c>
      <c r="Q1" s="32" t="s">
        <v>8265</v>
      </c>
      <c r="R1" s="32" t="s">
        <v>8262</v>
      </c>
      <c r="S1" s="32" t="s">
        <v>8316</v>
      </c>
      <c r="T1" s="32" t="s">
        <v>8317</v>
      </c>
    </row>
    <row r="2" spans="1:20" ht="28.55" x14ac:dyDescent="0.25">
      <c r="A2" s="14">
        <v>2843</v>
      </c>
      <c r="B2" s="17" t="s">
        <v>2843</v>
      </c>
      <c r="C2" s="17" t="s">
        <v>6953</v>
      </c>
      <c r="D2" s="18">
        <v>1200</v>
      </c>
      <c r="E2" s="19">
        <v>0</v>
      </c>
      <c r="F2" s="14">
        <v>0</v>
      </c>
      <c r="G2" s="14" t="s">
        <v>8220</v>
      </c>
      <c r="H2" s="14" t="s">
        <v>8223</v>
      </c>
      <c r="I2" s="14" t="s">
        <v>8245</v>
      </c>
      <c r="J2" s="14">
        <v>1465790400</v>
      </c>
      <c r="K2" s="20">
        <v>42534.166666666672</v>
      </c>
      <c r="L2" s="14">
        <v>1462210950</v>
      </c>
      <c r="M2" s="20">
        <v>42492.737847222219</v>
      </c>
      <c r="N2" s="21">
        <v>41</v>
      </c>
      <c r="O2" s="14" t="b">
        <v>0</v>
      </c>
      <c r="P2" s="14">
        <v>0</v>
      </c>
      <c r="Q2" s="19">
        <v>0</v>
      </c>
      <c r="R2" s="14" t="b">
        <v>0</v>
      </c>
      <c r="S2" s="14" t="s">
        <v>8273</v>
      </c>
      <c r="T2" s="14" t="s">
        <v>8274</v>
      </c>
    </row>
    <row r="3" spans="1:20" ht="28.55" x14ac:dyDescent="0.25">
      <c r="A3" s="15">
        <v>2845</v>
      </c>
      <c r="B3" s="22" t="s">
        <v>2845</v>
      </c>
      <c r="C3" s="22" t="s">
        <v>6955</v>
      </c>
      <c r="D3" s="23">
        <v>7500</v>
      </c>
      <c r="E3" s="24">
        <v>2366</v>
      </c>
      <c r="F3" s="15">
        <v>32</v>
      </c>
      <c r="G3" s="15" t="s">
        <v>8220</v>
      </c>
      <c r="H3" s="15" t="s">
        <v>8223</v>
      </c>
      <c r="I3" s="15" t="s">
        <v>8245</v>
      </c>
      <c r="J3" s="15">
        <v>1433723033</v>
      </c>
      <c r="K3" s="25">
        <v>42163.016585648147</v>
      </c>
      <c r="L3" s="15">
        <v>1428539033</v>
      </c>
      <c r="M3" s="25">
        <v>42103.016585648147</v>
      </c>
      <c r="N3" s="26">
        <v>60</v>
      </c>
      <c r="O3" s="15" t="b">
        <v>0</v>
      </c>
      <c r="P3" s="15">
        <v>39</v>
      </c>
      <c r="Q3" s="24">
        <v>60.67</v>
      </c>
      <c r="R3" s="15" t="b">
        <v>0</v>
      </c>
      <c r="S3" s="15" t="s">
        <v>8273</v>
      </c>
      <c r="T3" s="15" t="s">
        <v>8274</v>
      </c>
    </row>
    <row r="4" spans="1:20" ht="28.55" x14ac:dyDescent="0.25">
      <c r="A4" s="14">
        <v>2846</v>
      </c>
      <c r="B4" s="17" t="s">
        <v>2846</v>
      </c>
      <c r="C4" s="17" t="s">
        <v>6956</v>
      </c>
      <c r="D4" s="18">
        <v>8000</v>
      </c>
      <c r="E4" s="19">
        <v>0</v>
      </c>
      <c r="F4" s="14">
        <v>0</v>
      </c>
      <c r="G4" s="14" t="s">
        <v>8220</v>
      </c>
      <c r="H4" s="14" t="s">
        <v>8223</v>
      </c>
      <c r="I4" s="14" t="s">
        <v>8245</v>
      </c>
      <c r="J4" s="14">
        <v>1432917394</v>
      </c>
      <c r="K4" s="20">
        <v>42153.692060185189</v>
      </c>
      <c r="L4" s="14">
        <v>1429029394</v>
      </c>
      <c r="M4" s="20">
        <v>42108.692060185189</v>
      </c>
      <c r="N4" s="21">
        <v>45</v>
      </c>
      <c r="O4" s="14" t="b">
        <v>0</v>
      </c>
      <c r="P4" s="14">
        <v>0</v>
      </c>
      <c r="Q4" s="19">
        <v>0</v>
      </c>
      <c r="R4" s="14" t="b">
        <v>0</v>
      </c>
      <c r="S4" s="14" t="s">
        <v>8273</v>
      </c>
      <c r="T4" s="14" t="s">
        <v>8274</v>
      </c>
    </row>
    <row r="5" spans="1:20" ht="28.55" x14ac:dyDescent="0.25">
      <c r="A5" s="15">
        <v>2847</v>
      </c>
      <c r="B5" s="22" t="s">
        <v>2847</v>
      </c>
      <c r="C5" s="22" t="s">
        <v>6957</v>
      </c>
      <c r="D5" s="23">
        <v>2000</v>
      </c>
      <c r="E5" s="24">
        <v>0</v>
      </c>
      <c r="F5" s="15">
        <v>0</v>
      </c>
      <c r="G5" s="15" t="s">
        <v>8220</v>
      </c>
      <c r="H5" s="15" t="s">
        <v>8223</v>
      </c>
      <c r="I5" s="15" t="s">
        <v>8245</v>
      </c>
      <c r="J5" s="15">
        <v>1464031265</v>
      </c>
      <c r="K5" s="25">
        <v>42513.806307870371</v>
      </c>
      <c r="L5" s="15">
        <v>1458847265</v>
      </c>
      <c r="M5" s="25">
        <v>42453.806307870371</v>
      </c>
      <c r="N5" s="26">
        <v>60</v>
      </c>
      <c r="O5" s="15" t="b">
        <v>0</v>
      </c>
      <c r="P5" s="15">
        <v>0</v>
      </c>
      <c r="Q5" s="24">
        <v>0</v>
      </c>
      <c r="R5" s="15" t="b">
        <v>0</v>
      </c>
      <c r="S5" s="15" t="s">
        <v>8273</v>
      </c>
      <c r="T5" s="15" t="s">
        <v>8274</v>
      </c>
    </row>
    <row r="6" spans="1:20" ht="28.55" x14ac:dyDescent="0.25">
      <c r="A6" s="14">
        <v>2848</v>
      </c>
      <c r="B6" s="17" t="s">
        <v>2848</v>
      </c>
      <c r="C6" s="17" t="s">
        <v>6958</v>
      </c>
      <c r="D6" s="18">
        <v>35000</v>
      </c>
      <c r="E6" s="19">
        <v>70</v>
      </c>
      <c r="F6" s="14">
        <v>0</v>
      </c>
      <c r="G6" s="14" t="s">
        <v>8220</v>
      </c>
      <c r="H6" s="14" t="s">
        <v>8223</v>
      </c>
      <c r="I6" s="14" t="s">
        <v>8245</v>
      </c>
      <c r="J6" s="14">
        <v>1432913659</v>
      </c>
      <c r="K6" s="20">
        <v>42153.648831018523</v>
      </c>
      <c r="L6" s="14">
        <v>1430321659</v>
      </c>
      <c r="M6" s="20">
        <v>42123.648831018523</v>
      </c>
      <c r="N6" s="21">
        <v>30</v>
      </c>
      <c r="O6" s="14" t="b">
        <v>0</v>
      </c>
      <c r="P6" s="14">
        <v>3</v>
      </c>
      <c r="Q6" s="19">
        <v>23.33</v>
      </c>
      <c r="R6" s="14" t="b">
        <v>0</v>
      </c>
      <c r="S6" s="14" t="s">
        <v>8273</v>
      </c>
      <c r="T6" s="14" t="s">
        <v>8274</v>
      </c>
    </row>
    <row r="7" spans="1:20" ht="28.55" x14ac:dyDescent="0.25">
      <c r="A7" s="15">
        <v>2850</v>
      </c>
      <c r="B7" s="22" t="s">
        <v>2850</v>
      </c>
      <c r="C7" s="22" t="s">
        <v>6960</v>
      </c>
      <c r="D7" s="23">
        <v>8000</v>
      </c>
      <c r="E7" s="24">
        <v>311</v>
      </c>
      <c r="F7" s="15">
        <v>4</v>
      </c>
      <c r="G7" s="15" t="s">
        <v>8220</v>
      </c>
      <c r="H7" s="15" t="s">
        <v>8223</v>
      </c>
      <c r="I7" s="15" t="s">
        <v>8245</v>
      </c>
      <c r="J7" s="15">
        <v>1409962211</v>
      </c>
      <c r="K7" s="25">
        <v>41888.007071759261</v>
      </c>
      <c r="L7" s="15">
        <v>1407370211</v>
      </c>
      <c r="M7" s="25">
        <v>41858.007071759261</v>
      </c>
      <c r="N7" s="26">
        <v>30</v>
      </c>
      <c r="O7" s="15" t="b">
        <v>0</v>
      </c>
      <c r="P7" s="15">
        <v>13</v>
      </c>
      <c r="Q7" s="24">
        <v>23.92</v>
      </c>
      <c r="R7" s="15" t="b">
        <v>0</v>
      </c>
      <c r="S7" s="15" t="s">
        <v>8273</v>
      </c>
      <c r="T7" s="15" t="s">
        <v>8274</v>
      </c>
    </row>
    <row r="8" spans="1:20" ht="28.55" x14ac:dyDescent="0.25">
      <c r="A8" s="14">
        <v>2852</v>
      </c>
      <c r="B8" s="17" t="s">
        <v>2852</v>
      </c>
      <c r="C8" s="17" t="s">
        <v>6962</v>
      </c>
      <c r="D8" s="18">
        <v>5000</v>
      </c>
      <c r="E8" s="19">
        <v>95</v>
      </c>
      <c r="F8" s="14">
        <v>2</v>
      </c>
      <c r="G8" s="14" t="s">
        <v>8220</v>
      </c>
      <c r="H8" s="14" t="s">
        <v>8223</v>
      </c>
      <c r="I8" s="14" t="s">
        <v>8245</v>
      </c>
      <c r="J8" s="14">
        <v>1403312703</v>
      </c>
      <c r="K8" s="20">
        <v>41811.045173611114</v>
      </c>
      <c r="L8" s="14">
        <v>1400720703</v>
      </c>
      <c r="M8" s="20">
        <v>41781.045173611114</v>
      </c>
      <c r="N8" s="21">
        <v>30</v>
      </c>
      <c r="O8" s="14" t="b">
        <v>0</v>
      </c>
      <c r="P8" s="14">
        <v>6</v>
      </c>
      <c r="Q8" s="19">
        <v>15.83</v>
      </c>
      <c r="R8" s="14" t="b">
        <v>0</v>
      </c>
      <c r="S8" s="14" t="s">
        <v>8273</v>
      </c>
      <c r="T8" s="14" t="s">
        <v>8274</v>
      </c>
    </row>
    <row r="9" spans="1:20" ht="28.55" x14ac:dyDescent="0.25">
      <c r="A9" s="15">
        <v>2855</v>
      </c>
      <c r="B9" s="22" t="s">
        <v>2855</v>
      </c>
      <c r="C9" s="22" t="s">
        <v>6965</v>
      </c>
      <c r="D9" s="23">
        <v>600</v>
      </c>
      <c r="E9" s="24">
        <v>300</v>
      </c>
      <c r="F9" s="15">
        <v>50</v>
      </c>
      <c r="G9" s="15" t="s">
        <v>8220</v>
      </c>
      <c r="H9" s="15" t="s">
        <v>8223</v>
      </c>
      <c r="I9" s="15" t="s">
        <v>8245</v>
      </c>
      <c r="J9" s="15">
        <v>1454110440</v>
      </c>
      <c r="K9" s="25">
        <v>42398.981944444444</v>
      </c>
      <c r="L9" s="15">
        <v>1451607071</v>
      </c>
      <c r="M9" s="25">
        <v>42370.007766203707</v>
      </c>
      <c r="N9" s="26">
        <v>29</v>
      </c>
      <c r="O9" s="15" t="b">
        <v>0</v>
      </c>
      <c r="P9" s="15">
        <v>5</v>
      </c>
      <c r="Q9" s="24">
        <v>60</v>
      </c>
      <c r="R9" s="15" t="b">
        <v>0</v>
      </c>
      <c r="S9" s="15" t="s">
        <v>8273</v>
      </c>
      <c r="T9" s="15" t="s">
        <v>8274</v>
      </c>
    </row>
    <row r="10" spans="1:20" ht="28.55" x14ac:dyDescent="0.25">
      <c r="A10" s="14">
        <v>2856</v>
      </c>
      <c r="B10" s="17" t="s">
        <v>2856</v>
      </c>
      <c r="C10" s="17" t="s">
        <v>6966</v>
      </c>
      <c r="D10" s="18">
        <v>3000</v>
      </c>
      <c r="E10" s="19">
        <v>146</v>
      </c>
      <c r="F10" s="14">
        <v>5</v>
      </c>
      <c r="G10" s="14" t="s">
        <v>8220</v>
      </c>
      <c r="H10" s="14" t="s">
        <v>8223</v>
      </c>
      <c r="I10" s="14" t="s">
        <v>8245</v>
      </c>
      <c r="J10" s="14">
        <v>1439069640</v>
      </c>
      <c r="K10" s="20">
        <v>42224.898611111115</v>
      </c>
      <c r="L10" s="14">
        <v>1433897647</v>
      </c>
      <c r="M10" s="20">
        <v>42165.037581018521</v>
      </c>
      <c r="N10" s="21">
        <v>60</v>
      </c>
      <c r="O10" s="14" t="b">
        <v>0</v>
      </c>
      <c r="P10" s="14">
        <v>6</v>
      </c>
      <c r="Q10" s="19">
        <v>24.33</v>
      </c>
      <c r="R10" s="14" t="b">
        <v>0</v>
      </c>
      <c r="S10" s="14" t="s">
        <v>8273</v>
      </c>
      <c r="T10" s="14" t="s">
        <v>8274</v>
      </c>
    </row>
    <row r="11" spans="1:20" ht="28.55" x14ac:dyDescent="0.25">
      <c r="A11" s="15">
        <v>2860</v>
      </c>
      <c r="B11" s="22" t="s">
        <v>2860</v>
      </c>
      <c r="C11" s="22" t="s">
        <v>6970</v>
      </c>
      <c r="D11" s="23">
        <v>4000</v>
      </c>
      <c r="E11" s="24">
        <v>266</v>
      </c>
      <c r="F11" s="15">
        <v>7</v>
      </c>
      <c r="G11" s="15" t="s">
        <v>8220</v>
      </c>
      <c r="H11" s="15" t="s">
        <v>8223</v>
      </c>
      <c r="I11" s="15" t="s">
        <v>8245</v>
      </c>
      <c r="J11" s="15">
        <v>1466363576</v>
      </c>
      <c r="K11" s="25">
        <v>42540.800648148142</v>
      </c>
      <c r="L11" s="15">
        <v>1461179576</v>
      </c>
      <c r="M11" s="25">
        <v>42480.800648148142</v>
      </c>
      <c r="N11" s="26">
        <v>60</v>
      </c>
      <c r="O11" s="15" t="b">
        <v>0</v>
      </c>
      <c r="P11" s="15">
        <v>9</v>
      </c>
      <c r="Q11" s="24">
        <v>29.56</v>
      </c>
      <c r="R11" s="15" t="b">
        <v>0</v>
      </c>
      <c r="S11" s="15" t="s">
        <v>8273</v>
      </c>
      <c r="T11" s="15" t="s">
        <v>8274</v>
      </c>
    </row>
    <row r="12" spans="1:20" ht="28.55" x14ac:dyDescent="0.25">
      <c r="A12" s="14">
        <v>2862</v>
      </c>
      <c r="B12" s="17" t="s">
        <v>2862</v>
      </c>
      <c r="C12" s="17" t="s">
        <v>6972</v>
      </c>
      <c r="D12" s="18">
        <v>12700</v>
      </c>
      <c r="E12" s="19">
        <v>55</v>
      </c>
      <c r="F12" s="14">
        <v>0</v>
      </c>
      <c r="G12" s="14" t="s">
        <v>8220</v>
      </c>
      <c r="H12" s="14" t="s">
        <v>8223</v>
      </c>
      <c r="I12" s="14" t="s">
        <v>8245</v>
      </c>
      <c r="J12" s="14">
        <v>1403636229</v>
      </c>
      <c r="K12" s="20">
        <v>41814.789687500001</v>
      </c>
      <c r="L12" s="14">
        <v>1401044229</v>
      </c>
      <c r="M12" s="20">
        <v>41784.789687500001</v>
      </c>
      <c r="N12" s="21">
        <v>30</v>
      </c>
      <c r="O12" s="14" t="b">
        <v>0</v>
      </c>
      <c r="P12" s="14">
        <v>3</v>
      </c>
      <c r="Q12" s="19">
        <v>18.329999999999998</v>
      </c>
      <c r="R12" s="14" t="b">
        <v>0</v>
      </c>
      <c r="S12" s="14" t="s">
        <v>8273</v>
      </c>
      <c r="T12" s="14" t="s">
        <v>8274</v>
      </c>
    </row>
    <row r="13" spans="1:20" ht="28.55" x14ac:dyDescent="0.25">
      <c r="A13" s="15">
        <v>2863</v>
      </c>
      <c r="B13" s="22" t="s">
        <v>2863</v>
      </c>
      <c r="C13" s="22" t="s">
        <v>6973</v>
      </c>
      <c r="D13" s="23">
        <v>50000</v>
      </c>
      <c r="E13" s="24">
        <v>20</v>
      </c>
      <c r="F13" s="15">
        <v>0</v>
      </c>
      <c r="G13" s="15" t="s">
        <v>8220</v>
      </c>
      <c r="H13" s="15" t="s">
        <v>8223</v>
      </c>
      <c r="I13" s="15" t="s">
        <v>8245</v>
      </c>
      <c r="J13" s="15">
        <v>1410279123</v>
      </c>
      <c r="K13" s="25">
        <v>41891.675034722226</v>
      </c>
      <c r="L13" s="15">
        <v>1405095123</v>
      </c>
      <c r="M13" s="25">
        <v>41831.675034722226</v>
      </c>
      <c r="N13" s="26">
        <v>60</v>
      </c>
      <c r="O13" s="15" t="b">
        <v>0</v>
      </c>
      <c r="P13" s="15">
        <v>1</v>
      </c>
      <c r="Q13" s="24">
        <v>20</v>
      </c>
      <c r="R13" s="15" t="b">
        <v>0</v>
      </c>
      <c r="S13" s="15" t="s">
        <v>8273</v>
      </c>
      <c r="T13" s="15" t="s">
        <v>8274</v>
      </c>
    </row>
    <row r="14" spans="1:20" ht="28.55" x14ac:dyDescent="0.25">
      <c r="A14" s="14">
        <v>2865</v>
      </c>
      <c r="B14" s="17" t="s">
        <v>2865</v>
      </c>
      <c r="C14" s="17" t="s">
        <v>6975</v>
      </c>
      <c r="D14" s="18">
        <v>2888</v>
      </c>
      <c r="E14" s="19">
        <v>0</v>
      </c>
      <c r="F14" s="14">
        <v>0</v>
      </c>
      <c r="G14" s="14" t="s">
        <v>8220</v>
      </c>
      <c r="H14" s="14" t="s">
        <v>8223</v>
      </c>
      <c r="I14" s="14" t="s">
        <v>8245</v>
      </c>
      <c r="J14" s="14">
        <v>1420512259</v>
      </c>
      <c r="K14" s="20">
        <v>42010.114108796297</v>
      </c>
      <c r="L14" s="14">
        <v>1415328259</v>
      </c>
      <c r="M14" s="20">
        <v>41950.114108796297</v>
      </c>
      <c r="N14" s="21">
        <v>60</v>
      </c>
      <c r="O14" s="14" t="b">
        <v>0</v>
      </c>
      <c r="P14" s="14">
        <v>0</v>
      </c>
      <c r="Q14" s="19">
        <v>0</v>
      </c>
      <c r="R14" s="14" t="b">
        <v>0</v>
      </c>
      <c r="S14" s="14" t="s">
        <v>8273</v>
      </c>
      <c r="T14" s="14" t="s">
        <v>8274</v>
      </c>
    </row>
    <row r="15" spans="1:20" ht="28.55" x14ac:dyDescent="0.25">
      <c r="A15" s="15">
        <v>2866</v>
      </c>
      <c r="B15" s="22" t="s">
        <v>2866</v>
      </c>
      <c r="C15" s="22" t="s">
        <v>6976</v>
      </c>
      <c r="D15" s="23">
        <v>5000</v>
      </c>
      <c r="E15" s="24">
        <v>45</v>
      </c>
      <c r="F15" s="15">
        <v>1</v>
      </c>
      <c r="G15" s="15" t="s">
        <v>8220</v>
      </c>
      <c r="H15" s="15" t="s">
        <v>8223</v>
      </c>
      <c r="I15" s="15" t="s">
        <v>8245</v>
      </c>
      <c r="J15" s="15">
        <v>1476482400</v>
      </c>
      <c r="K15" s="25">
        <v>42657.916666666672</v>
      </c>
      <c r="L15" s="15">
        <v>1473893721</v>
      </c>
      <c r="M15" s="25">
        <v>42627.955104166671</v>
      </c>
      <c r="N15" s="26">
        <v>30</v>
      </c>
      <c r="O15" s="15" t="b">
        <v>0</v>
      </c>
      <c r="P15" s="15">
        <v>2</v>
      </c>
      <c r="Q15" s="24">
        <v>22.5</v>
      </c>
      <c r="R15" s="15" t="b">
        <v>0</v>
      </c>
      <c r="S15" s="15" t="s">
        <v>8273</v>
      </c>
      <c r="T15" s="15" t="s">
        <v>8274</v>
      </c>
    </row>
    <row r="16" spans="1:20" ht="28.55" x14ac:dyDescent="0.25">
      <c r="A16" s="14">
        <v>2867</v>
      </c>
      <c r="B16" s="17" t="s">
        <v>2867</v>
      </c>
      <c r="C16" s="17" t="s">
        <v>6977</v>
      </c>
      <c r="D16" s="18">
        <v>2500</v>
      </c>
      <c r="E16" s="19">
        <v>504</v>
      </c>
      <c r="F16" s="14">
        <v>20</v>
      </c>
      <c r="G16" s="14" t="s">
        <v>8220</v>
      </c>
      <c r="H16" s="14" t="s">
        <v>8223</v>
      </c>
      <c r="I16" s="14" t="s">
        <v>8245</v>
      </c>
      <c r="J16" s="14">
        <v>1467604800</v>
      </c>
      <c r="K16" s="20">
        <v>42555.166666666672</v>
      </c>
      <c r="L16" s="14">
        <v>1465533672</v>
      </c>
      <c r="M16" s="20">
        <v>42531.195277777777</v>
      </c>
      <c r="N16" s="21">
        <v>24</v>
      </c>
      <c r="O16" s="14" t="b">
        <v>0</v>
      </c>
      <c r="P16" s="14">
        <v>10</v>
      </c>
      <c r="Q16" s="19">
        <v>50.4</v>
      </c>
      <c r="R16" s="14" t="b">
        <v>0</v>
      </c>
      <c r="S16" s="14" t="s">
        <v>8273</v>
      </c>
      <c r="T16" s="14" t="s">
        <v>8274</v>
      </c>
    </row>
    <row r="17" spans="1:20" ht="28.55" x14ac:dyDescent="0.25">
      <c r="A17" s="15">
        <v>2868</v>
      </c>
      <c r="B17" s="22" t="s">
        <v>2868</v>
      </c>
      <c r="C17" s="22" t="s">
        <v>6978</v>
      </c>
      <c r="D17" s="23">
        <v>15000</v>
      </c>
      <c r="E17" s="24">
        <v>6301.76</v>
      </c>
      <c r="F17" s="15">
        <v>42</v>
      </c>
      <c r="G17" s="15" t="s">
        <v>8220</v>
      </c>
      <c r="H17" s="15" t="s">
        <v>8223</v>
      </c>
      <c r="I17" s="15" t="s">
        <v>8245</v>
      </c>
      <c r="J17" s="15">
        <v>1475697054</v>
      </c>
      <c r="K17" s="25">
        <v>42648.827013888891</v>
      </c>
      <c r="L17" s="15">
        <v>1473105054</v>
      </c>
      <c r="M17" s="25">
        <v>42618.827013888891</v>
      </c>
      <c r="N17" s="26">
        <v>30</v>
      </c>
      <c r="O17" s="15" t="b">
        <v>0</v>
      </c>
      <c r="P17" s="15">
        <v>60</v>
      </c>
      <c r="Q17" s="24">
        <v>105.03</v>
      </c>
      <c r="R17" s="15" t="b">
        <v>0</v>
      </c>
      <c r="S17" s="15" t="s">
        <v>8273</v>
      </c>
      <c r="T17" s="15" t="s">
        <v>8274</v>
      </c>
    </row>
    <row r="18" spans="1:20" ht="28.55" x14ac:dyDescent="0.25">
      <c r="A18" s="14">
        <v>2869</v>
      </c>
      <c r="B18" s="17" t="s">
        <v>2869</v>
      </c>
      <c r="C18" s="17" t="s">
        <v>6979</v>
      </c>
      <c r="D18" s="18">
        <v>20000</v>
      </c>
      <c r="E18" s="19">
        <v>177</v>
      </c>
      <c r="F18" s="14">
        <v>1</v>
      </c>
      <c r="G18" s="14" t="s">
        <v>8220</v>
      </c>
      <c r="H18" s="14" t="s">
        <v>8223</v>
      </c>
      <c r="I18" s="14" t="s">
        <v>8245</v>
      </c>
      <c r="J18" s="14">
        <v>1468937681</v>
      </c>
      <c r="K18" s="20">
        <v>42570.593530092592</v>
      </c>
      <c r="L18" s="14">
        <v>1466345681</v>
      </c>
      <c r="M18" s="20">
        <v>42540.593530092592</v>
      </c>
      <c r="N18" s="21">
        <v>30</v>
      </c>
      <c r="O18" s="14" t="b">
        <v>0</v>
      </c>
      <c r="P18" s="14">
        <v>5</v>
      </c>
      <c r="Q18" s="19">
        <v>35.4</v>
      </c>
      <c r="R18" s="14" t="b">
        <v>0</v>
      </c>
      <c r="S18" s="14" t="s">
        <v>8273</v>
      </c>
      <c r="T18" s="14" t="s">
        <v>8274</v>
      </c>
    </row>
    <row r="19" spans="1:20" ht="28.55" x14ac:dyDescent="0.25">
      <c r="A19" s="15">
        <v>2870</v>
      </c>
      <c r="B19" s="22" t="s">
        <v>2870</v>
      </c>
      <c r="C19" s="22" t="s">
        <v>6980</v>
      </c>
      <c r="D19" s="23">
        <v>5000</v>
      </c>
      <c r="E19" s="24">
        <v>750</v>
      </c>
      <c r="F19" s="15">
        <v>15</v>
      </c>
      <c r="G19" s="15" t="s">
        <v>8220</v>
      </c>
      <c r="H19" s="15" t="s">
        <v>8223</v>
      </c>
      <c r="I19" s="15" t="s">
        <v>8245</v>
      </c>
      <c r="J19" s="15">
        <v>1400301165</v>
      </c>
      <c r="K19" s="25">
        <v>41776.189409722225</v>
      </c>
      <c r="L19" s="15">
        <v>1397709165</v>
      </c>
      <c r="M19" s="25">
        <v>41746.189409722225</v>
      </c>
      <c r="N19" s="26">
        <v>30</v>
      </c>
      <c r="O19" s="15" t="b">
        <v>0</v>
      </c>
      <c r="P19" s="15">
        <v>9</v>
      </c>
      <c r="Q19" s="24">
        <v>83.33</v>
      </c>
      <c r="R19" s="15" t="b">
        <v>0</v>
      </c>
      <c r="S19" s="15" t="s">
        <v>8273</v>
      </c>
      <c r="T19" s="15" t="s">
        <v>8274</v>
      </c>
    </row>
    <row r="20" spans="1:20" ht="28.55" x14ac:dyDescent="0.25">
      <c r="A20" s="14">
        <v>2871</v>
      </c>
      <c r="B20" s="17" t="s">
        <v>2871</v>
      </c>
      <c r="C20" s="17" t="s">
        <v>6981</v>
      </c>
      <c r="D20" s="18">
        <v>10000</v>
      </c>
      <c r="E20" s="19">
        <v>467</v>
      </c>
      <c r="F20" s="14">
        <v>5</v>
      </c>
      <c r="G20" s="14" t="s">
        <v>8220</v>
      </c>
      <c r="H20" s="14" t="s">
        <v>8223</v>
      </c>
      <c r="I20" s="14" t="s">
        <v>8245</v>
      </c>
      <c r="J20" s="14">
        <v>1419183813</v>
      </c>
      <c r="K20" s="20">
        <v>41994.738576388889</v>
      </c>
      <c r="L20" s="14">
        <v>1417455813</v>
      </c>
      <c r="M20" s="20">
        <v>41974.738576388889</v>
      </c>
      <c r="N20" s="21">
        <v>20</v>
      </c>
      <c r="O20" s="14" t="b">
        <v>0</v>
      </c>
      <c r="P20" s="14">
        <v>13</v>
      </c>
      <c r="Q20" s="19">
        <v>35.92</v>
      </c>
      <c r="R20" s="14" t="b">
        <v>0</v>
      </c>
      <c r="S20" s="14" t="s">
        <v>8273</v>
      </c>
      <c r="T20" s="14" t="s">
        <v>8274</v>
      </c>
    </row>
    <row r="21" spans="1:20" ht="28.55" x14ac:dyDescent="0.25">
      <c r="A21" s="15">
        <v>2872</v>
      </c>
      <c r="B21" s="22" t="s">
        <v>2872</v>
      </c>
      <c r="C21" s="22" t="s">
        <v>6982</v>
      </c>
      <c r="D21" s="23">
        <v>3000</v>
      </c>
      <c r="E21" s="24">
        <v>0</v>
      </c>
      <c r="F21" s="15">
        <v>0</v>
      </c>
      <c r="G21" s="15" t="s">
        <v>8220</v>
      </c>
      <c r="H21" s="15" t="s">
        <v>8223</v>
      </c>
      <c r="I21" s="15" t="s">
        <v>8245</v>
      </c>
      <c r="J21" s="15">
        <v>1434768438</v>
      </c>
      <c r="K21" s="25">
        <v>42175.11618055556</v>
      </c>
      <c r="L21" s="15">
        <v>1429584438</v>
      </c>
      <c r="M21" s="25">
        <v>42115.11618055556</v>
      </c>
      <c r="N21" s="26">
        <v>60</v>
      </c>
      <c r="O21" s="15" t="b">
        <v>0</v>
      </c>
      <c r="P21" s="15">
        <v>0</v>
      </c>
      <c r="Q21" s="24">
        <v>0</v>
      </c>
      <c r="R21" s="15" t="b">
        <v>0</v>
      </c>
      <c r="S21" s="15" t="s">
        <v>8273</v>
      </c>
      <c r="T21" s="15" t="s">
        <v>8274</v>
      </c>
    </row>
    <row r="22" spans="1:20" ht="28.55" x14ac:dyDescent="0.25">
      <c r="A22" s="14">
        <v>2873</v>
      </c>
      <c r="B22" s="17" t="s">
        <v>2873</v>
      </c>
      <c r="C22" s="17" t="s">
        <v>6983</v>
      </c>
      <c r="D22" s="18">
        <v>2500</v>
      </c>
      <c r="E22" s="19">
        <v>953</v>
      </c>
      <c r="F22" s="14">
        <v>38</v>
      </c>
      <c r="G22" s="14" t="s">
        <v>8220</v>
      </c>
      <c r="H22" s="14" t="s">
        <v>8223</v>
      </c>
      <c r="I22" s="14" t="s">
        <v>8245</v>
      </c>
      <c r="J22" s="14">
        <v>1422473831</v>
      </c>
      <c r="K22" s="20">
        <v>42032.817488425921</v>
      </c>
      <c r="L22" s="14">
        <v>1419881831</v>
      </c>
      <c r="M22" s="20">
        <v>42002.817488425921</v>
      </c>
      <c r="N22" s="21">
        <v>30</v>
      </c>
      <c r="O22" s="14" t="b">
        <v>0</v>
      </c>
      <c r="P22" s="14">
        <v>8</v>
      </c>
      <c r="Q22" s="19">
        <v>119.13</v>
      </c>
      <c r="R22" s="14" t="b">
        <v>0</v>
      </c>
      <c r="S22" s="14" t="s">
        <v>8273</v>
      </c>
      <c r="T22" s="14" t="s">
        <v>8274</v>
      </c>
    </row>
    <row r="23" spans="1:20" ht="28.55" x14ac:dyDescent="0.25">
      <c r="A23" s="15">
        <v>2874</v>
      </c>
      <c r="B23" s="22" t="s">
        <v>2874</v>
      </c>
      <c r="C23" s="22" t="s">
        <v>6984</v>
      </c>
      <c r="D23" s="23">
        <v>5000</v>
      </c>
      <c r="E23" s="24">
        <v>271</v>
      </c>
      <c r="F23" s="15">
        <v>5</v>
      </c>
      <c r="G23" s="15" t="s">
        <v>8220</v>
      </c>
      <c r="H23" s="15" t="s">
        <v>8223</v>
      </c>
      <c r="I23" s="15" t="s">
        <v>8245</v>
      </c>
      <c r="J23" s="15">
        <v>1484684186</v>
      </c>
      <c r="K23" s="25">
        <v>42752.84474537037</v>
      </c>
      <c r="L23" s="15">
        <v>1482092186</v>
      </c>
      <c r="M23" s="25">
        <v>42722.84474537037</v>
      </c>
      <c r="N23" s="26">
        <v>30</v>
      </c>
      <c r="O23" s="15" t="b">
        <v>0</v>
      </c>
      <c r="P23" s="15">
        <v>3</v>
      </c>
      <c r="Q23" s="24">
        <v>90.33</v>
      </c>
      <c r="R23" s="15" t="b">
        <v>0</v>
      </c>
      <c r="S23" s="15" t="s">
        <v>8273</v>
      </c>
      <c r="T23" s="15" t="s">
        <v>8274</v>
      </c>
    </row>
    <row r="24" spans="1:20" ht="28.55" x14ac:dyDescent="0.25">
      <c r="A24" s="14">
        <v>2875</v>
      </c>
      <c r="B24" s="17" t="s">
        <v>2875</v>
      </c>
      <c r="C24" s="17" t="s">
        <v>6985</v>
      </c>
      <c r="D24" s="18">
        <v>20000</v>
      </c>
      <c r="E24" s="19">
        <v>7</v>
      </c>
      <c r="F24" s="14">
        <v>0</v>
      </c>
      <c r="G24" s="14" t="s">
        <v>8220</v>
      </c>
      <c r="H24" s="14" t="s">
        <v>8223</v>
      </c>
      <c r="I24" s="14" t="s">
        <v>8245</v>
      </c>
      <c r="J24" s="14">
        <v>1462417493</v>
      </c>
      <c r="K24" s="20">
        <v>42495.128391203703</v>
      </c>
      <c r="L24" s="14">
        <v>1459825493</v>
      </c>
      <c r="M24" s="20">
        <v>42465.128391203703</v>
      </c>
      <c r="N24" s="21">
        <v>30</v>
      </c>
      <c r="O24" s="14" t="b">
        <v>0</v>
      </c>
      <c r="P24" s="14">
        <v>3</v>
      </c>
      <c r="Q24" s="19">
        <v>2.33</v>
      </c>
      <c r="R24" s="14" t="b">
        <v>0</v>
      </c>
      <c r="S24" s="14" t="s">
        <v>8273</v>
      </c>
      <c r="T24" s="14" t="s">
        <v>8274</v>
      </c>
    </row>
    <row r="25" spans="1:20" ht="28.55" x14ac:dyDescent="0.25">
      <c r="A25" s="15">
        <v>2876</v>
      </c>
      <c r="B25" s="22" t="s">
        <v>2876</v>
      </c>
      <c r="C25" s="22" t="s">
        <v>6986</v>
      </c>
      <c r="D25" s="23">
        <v>150000</v>
      </c>
      <c r="E25" s="24">
        <v>0</v>
      </c>
      <c r="F25" s="15">
        <v>0</v>
      </c>
      <c r="G25" s="15" t="s">
        <v>8220</v>
      </c>
      <c r="H25" s="15" t="s">
        <v>8223</v>
      </c>
      <c r="I25" s="15" t="s">
        <v>8245</v>
      </c>
      <c r="J25" s="15">
        <v>1437069079</v>
      </c>
      <c r="K25" s="25">
        <v>42201.743969907402</v>
      </c>
      <c r="L25" s="15">
        <v>1434477079</v>
      </c>
      <c r="M25" s="25">
        <v>42171.743969907402</v>
      </c>
      <c r="N25" s="26">
        <v>30</v>
      </c>
      <c r="O25" s="15" t="b">
        <v>0</v>
      </c>
      <c r="P25" s="15">
        <v>0</v>
      </c>
      <c r="Q25" s="24">
        <v>0</v>
      </c>
      <c r="R25" s="15" t="b">
        <v>0</v>
      </c>
      <c r="S25" s="15" t="s">
        <v>8273</v>
      </c>
      <c r="T25" s="15" t="s">
        <v>8274</v>
      </c>
    </row>
    <row r="26" spans="1:20" ht="42.8" x14ac:dyDescent="0.25">
      <c r="A26" s="14">
        <v>2877</v>
      </c>
      <c r="B26" s="17" t="s">
        <v>2877</v>
      </c>
      <c r="C26" s="17" t="s">
        <v>6987</v>
      </c>
      <c r="D26" s="18">
        <v>6000</v>
      </c>
      <c r="E26" s="19">
        <v>650</v>
      </c>
      <c r="F26" s="14">
        <v>11</v>
      </c>
      <c r="G26" s="14" t="s">
        <v>8220</v>
      </c>
      <c r="H26" s="14" t="s">
        <v>8223</v>
      </c>
      <c r="I26" s="14" t="s">
        <v>8245</v>
      </c>
      <c r="J26" s="14">
        <v>1480525200</v>
      </c>
      <c r="K26" s="20">
        <v>42704.708333333328</v>
      </c>
      <c r="L26" s="14">
        <v>1477781724</v>
      </c>
      <c r="M26" s="20">
        <v>42672.955138888887</v>
      </c>
      <c r="N26" s="21">
        <v>32</v>
      </c>
      <c r="O26" s="14" t="b">
        <v>0</v>
      </c>
      <c r="P26" s="14">
        <v>6</v>
      </c>
      <c r="Q26" s="19">
        <v>108.33</v>
      </c>
      <c r="R26" s="14" t="b">
        <v>0</v>
      </c>
      <c r="S26" s="14" t="s">
        <v>8273</v>
      </c>
      <c r="T26" s="14" t="s">
        <v>8274</v>
      </c>
    </row>
    <row r="27" spans="1:20" ht="28.55" x14ac:dyDescent="0.25">
      <c r="A27" s="15">
        <v>2879</v>
      </c>
      <c r="B27" s="22" t="s">
        <v>2879</v>
      </c>
      <c r="C27" s="22" t="s">
        <v>6989</v>
      </c>
      <c r="D27" s="23">
        <v>11200</v>
      </c>
      <c r="E27" s="24">
        <v>29</v>
      </c>
      <c r="F27" s="15">
        <v>0</v>
      </c>
      <c r="G27" s="15" t="s">
        <v>8220</v>
      </c>
      <c r="H27" s="15" t="s">
        <v>8223</v>
      </c>
      <c r="I27" s="15" t="s">
        <v>8245</v>
      </c>
      <c r="J27" s="15">
        <v>1453310661</v>
      </c>
      <c r="K27" s="25">
        <v>42389.725243055553</v>
      </c>
      <c r="L27" s="15">
        <v>1450718661</v>
      </c>
      <c r="M27" s="25">
        <v>42359.725243055553</v>
      </c>
      <c r="N27" s="26">
        <v>30</v>
      </c>
      <c r="O27" s="15" t="b">
        <v>0</v>
      </c>
      <c r="P27" s="15">
        <v>1</v>
      </c>
      <c r="Q27" s="24">
        <v>29</v>
      </c>
      <c r="R27" s="15" t="b">
        <v>0</v>
      </c>
      <c r="S27" s="15" t="s">
        <v>8273</v>
      </c>
      <c r="T27" s="15" t="s">
        <v>8274</v>
      </c>
    </row>
    <row r="28" spans="1:20" ht="28.55" x14ac:dyDescent="0.25">
      <c r="A28" s="14">
        <v>2880</v>
      </c>
      <c r="B28" s="17" t="s">
        <v>2880</v>
      </c>
      <c r="C28" s="17" t="s">
        <v>6990</v>
      </c>
      <c r="D28" s="18">
        <v>12000</v>
      </c>
      <c r="E28" s="19">
        <v>2800</v>
      </c>
      <c r="F28" s="14">
        <v>23</v>
      </c>
      <c r="G28" s="14" t="s">
        <v>8220</v>
      </c>
      <c r="H28" s="14" t="s">
        <v>8223</v>
      </c>
      <c r="I28" s="14" t="s">
        <v>8245</v>
      </c>
      <c r="J28" s="14">
        <v>1440090300</v>
      </c>
      <c r="K28" s="20">
        <v>42236.711805555555</v>
      </c>
      <c r="L28" s="14">
        <v>1436305452</v>
      </c>
      <c r="M28" s="20">
        <v>42192.905694444446</v>
      </c>
      <c r="N28" s="21">
        <v>44</v>
      </c>
      <c r="O28" s="14" t="b">
        <v>0</v>
      </c>
      <c r="P28" s="14">
        <v>29</v>
      </c>
      <c r="Q28" s="19">
        <v>96.55</v>
      </c>
      <c r="R28" s="14" t="b">
        <v>0</v>
      </c>
      <c r="S28" s="14" t="s">
        <v>8273</v>
      </c>
      <c r="T28" s="14" t="s">
        <v>8274</v>
      </c>
    </row>
    <row r="29" spans="1:20" ht="28.55" x14ac:dyDescent="0.25">
      <c r="A29" s="15">
        <v>2881</v>
      </c>
      <c r="B29" s="22" t="s">
        <v>2881</v>
      </c>
      <c r="C29" s="22" t="s">
        <v>6991</v>
      </c>
      <c r="D29" s="23">
        <v>5500</v>
      </c>
      <c r="E29" s="24">
        <v>0</v>
      </c>
      <c r="F29" s="15">
        <v>0</v>
      </c>
      <c r="G29" s="15" t="s">
        <v>8220</v>
      </c>
      <c r="H29" s="15" t="s">
        <v>8223</v>
      </c>
      <c r="I29" s="15" t="s">
        <v>8245</v>
      </c>
      <c r="J29" s="15">
        <v>1417620036</v>
      </c>
      <c r="K29" s="25">
        <v>41976.639305555553</v>
      </c>
      <c r="L29" s="15">
        <v>1412432436</v>
      </c>
      <c r="M29" s="25">
        <v>41916.597638888888</v>
      </c>
      <c r="N29" s="26">
        <v>60</v>
      </c>
      <c r="O29" s="15" t="b">
        <v>0</v>
      </c>
      <c r="P29" s="15">
        <v>0</v>
      </c>
      <c r="Q29" s="24">
        <v>0</v>
      </c>
      <c r="R29" s="15" t="b">
        <v>0</v>
      </c>
      <c r="S29" s="15" t="s">
        <v>8273</v>
      </c>
      <c r="T29" s="15" t="s">
        <v>8274</v>
      </c>
    </row>
    <row r="30" spans="1:20" ht="28.55" x14ac:dyDescent="0.25">
      <c r="A30" s="14">
        <v>2882</v>
      </c>
      <c r="B30" s="17" t="s">
        <v>2882</v>
      </c>
      <c r="C30" s="17" t="s">
        <v>6992</v>
      </c>
      <c r="D30" s="18">
        <v>750</v>
      </c>
      <c r="E30" s="19">
        <v>252</v>
      </c>
      <c r="F30" s="14">
        <v>34</v>
      </c>
      <c r="G30" s="14" t="s">
        <v>8220</v>
      </c>
      <c r="H30" s="14" t="s">
        <v>8223</v>
      </c>
      <c r="I30" s="14" t="s">
        <v>8245</v>
      </c>
      <c r="J30" s="14">
        <v>1462112318</v>
      </c>
      <c r="K30" s="20">
        <v>42491.596273148149</v>
      </c>
      <c r="L30" s="14">
        <v>1459520318</v>
      </c>
      <c r="M30" s="20">
        <v>42461.596273148149</v>
      </c>
      <c r="N30" s="21">
        <v>30</v>
      </c>
      <c r="O30" s="14" t="b">
        <v>0</v>
      </c>
      <c r="P30" s="14">
        <v>4</v>
      </c>
      <c r="Q30" s="19">
        <v>63</v>
      </c>
      <c r="R30" s="14" t="b">
        <v>0</v>
      </c>
      <c r="S30" s="14" t="s">
        <v>8273</v>
      </c>
      <c r="T30" s="14" t="s">
        <v>8274</v>
      </c>
    </row>
    <row r="31" spans="1:20" ht="28.55" x14ac:dyDescent="0.25">
      <c r="A31" s="15">
        <v>2883</v>
      </c>
      <c r="B31" s="22" t="s">
        <v>2883</v>
      </c>
      <c r="C31" s="22" t="s">
        <v>6993</v>
      </c>
      <c r="D31" s="23">
        <v>10000</v>
      </c>
      <c r="E31" s="24">
        <v>1908</v>
      </c>
      <c r="F31" s="15">
        <v>19</v>
      </c>
      <c r="G31" s="15" t="s">
        <v>8220</v>
      </c>
      <c r="H31" s="15" t="s">
        <v>8223</v>
      </c>
      <c r="I31" s="15" t="s">
        <v>8245</v>
      </c>
      <c r="J31" s="15">
        <v>1454734740</v>
      </c>
      <c r="K31" s="25">
        <v>42406.207638888889</v>
      </c>
      <c r="L31" s="15">
        <v>1451684437</v>
      </c>
      <c r="M31" s="25">
        <v>42370.90320601852</v>
      </c>
      <c r="N31" s="26">
        <v>35</v>
      </c>
      <c r="O31" s="15" t="b">
        <v>0</v>
      </c>
      <c r="P31" s="15">
        <v>5</v>
      </c>
      <c r="Q31" s="24">
        <v>381.6</v>
      </c>
      <c r="R31" s="15" t="b">
        <v>0</v>
      </c>
      <c r="S31" s="15" t="s">
        <v>8273</v>
      </c>
      <c r="T31" s="15" t="s">
        <v>8274</v>
      </c>
    </row>
    <row r="32" spans="1:20" ht="28.55" x14ac:dyDescent="0.25">
      <c r="A32" s="14">
        <v>2884</v>
      </c>
      <c r="B32" s="17" t="s">
        <v>2884</v>
      </c>
      <c r="C32" s="17" t="s">
        <v>6994</v>
      </c>
      <c r="D32" s="18">
        <v>45000</v>
      </c>
      <c r="E32" s="19">
        <v>185</v>
      </c>
      <c r="F32" s="14">
        <v>0</v>
      </c>
      <c r="G32" s="14" t="s">
        <v>8220</v>
      </c>
      <c r="H32" s="14" t="s">
        <v>8223</v>
      </c>
      <c r="I32" s="14" t="s">
        <v>8245</v>
      </c>
      <c r="J32" s="14">
        <v>1417800435</v>
      </c>
      <c r="K32" s="20">
        <v>41978.727256944447</v>
      </c>
      <c r="L32" s="14">
        <v>1415208435</v>
      </c>
      <c r="M32" s="20">
        <v>41948.727256944447</v>
      </c>
      <c r="N32" s="21">
        <v>30</v>
      </c>
      <c r="O32" s="14" t="b">
        <v>0</v>
      </c>
      <c r="P32" s="14">
        <v>4</v>
      </c>
      <c r="Q32" s="19">
        <v>46.25</v>
      </c>
      <c r="R32" s="14" t="b">
        <v>0</v>
      </c>
      <c r="S32" s="14" t="s">
        <v>8273</v>
      </c>
      <c r="T32" s="14" t="s">
        <v>8274</v>
      </c>
    </row>
    <row r="33" spans="1:20" ht="28.55" x14ac:dyDescent="0.25">
      <c r="A33" s="15">
        <v>2885</v>
      </c>
      <c r="B33" s="22" t="s">
        <v>2885</v>
      </c>
      <c r="C33" s="22" t="s">
        <v>6995</v>
      </c>
      <c r="D33" s="23">
        <v>400</v>
      </c>
      <c r="E33" s="24">
        <v>130</v>
      </c>
      <c r="F33" s="15">
        <v>33</v>
      </c>
      <c r="G33" s="15" t="s">
        <v>8220</v>
      </c>
      <c r="H33" s="15" t="s">
        <v>8223</v>
      </c>
      <c r="I33" s="15" t="s">
        <v>8245</v>
      </c>
      <c r="J33" s="15">
        <v>1426294201</v>
      </c>
      <c r="K33" s="25">
        <v>42077.034733796296</v>
      </c>
      <c r="L33" s="15">
        <v>1423705801</v>
      </c>
      <c r="M33" s="25">
        <v>42047.07640046296</v>
      </c>
      <c r="N33" s="26">
        <v>30</v>
      </c>
      <c r="O33" s="15" t="b">
        <v>0</v>
      </c>
      <c r="P33" s="15">
        <v>5</v>
      </c>
      <c r="Q33" s="24">
        <v>26</v>
      </c>
      <c r="R33" s="15" t="b">
        <v>0</v>
      </c>
      <c r="S33" s="15" t="s">
        <v>8273</v>
      </c>
      <c r="T33" s="15" t="s">
        <v>8274</v>
      </c>
    </row>
    <row r="34" spans="1:20" ht="28.55" x14ac:dyDescent="0.25">
      <c r="A34" s="14">
        <v>2886</v>
      </c>
      <c r="B34" s="17" t="s">
        <v>2886</v>
      </c>
      <c r="C34" s="17" t="s">
        <v>6996</v>
      </c>
      <c r="D34" s="18">
        <v>200</v>
      </c>
      <c r="E34" s="19">
        <v>10</v>
      </c>
      <c r="F34" s="14">
        <v>5</v>
      </c>
      <c r="G34" s="14" t="s">
        <v>8220</v>
      </c>
      <c r="H34" s="14" t="s">
        <v>8223</v>
      </c>
      <c r="I34" s="14" t="s">
        <v>8245</v>
      </c>
      <c r="J34" s="14">
        <v>1442635140</v>
      </c>
      <c r="K34" s="20">
        <v>42266.165972222225</v>
      </c>
      <c r="L34" s="14">
        <v>1442243484</v>
      </c>
      <c r="M34" s="20">
        <v>42261.632916666669</v>
      </c>
      <c r="N34" s="21">
        <v>5</v>
      </c>
      <c r="O34" s="14" t="b">
        <v>0</v>
      </c>
      <c r="P34" s="14">
        <v>1</v>
      </c>
      <c r="Q34" s="19">
        <v>10</v>
      </c>
      <c r="R34" s="14" t="b">
        <v>0</v>
      </c>
      <c r="S34" s="14" t="s">
        <v>8273</v>
      </c>
      <c r="T34" s="14" t="s">
        <v>8274</v>
      </c>
    </row>
    <row r="35" spans="1:20" ht="28.55" x14ac:dyDescent="0.25">
      <c r="A35" s="15">
        <v>2887</v>
      </c>
      <c r="B35" s="22" t="s">
        <v>2887</v>
      </c>
      <c r="C35" s="22" t="s">
        <v>6997</v>
      </c>
      <c r="D35" s="23">
        <v>3000</v>
      </c>
      <c r="E35" s="24">
        <v>5</v>
      </c>
      <c r="F35" s="15">
        <v>0</v>
      </c>
      <c r="G35" s="15" t="s">
        <v>8220</v>
      </c>
      <c r="H35" s="15" t="s">
        <v>8223</v>
      </c>
      <c r="I35" s="15" t="s">
        <v>8245</v>
      </c>
      <c r="J35" s="15">
        <v>1420971324</v>
      </c>
      <c r="K35" s="25">
        <v>42015.427361111113</v>
      </c>
      <c r="L35" s="15">
        <v>1418379324</v>
      </c>
      <c r="M35" s="25">
        <v>41985.427361111113</v>
      </c>
      <c r="N35" s="26">
        <v>30</v>
      </c>
      <c r="O35" s="15" t="b">
        <v>0</v>
      </c>
      <c r="P35" s="15">
        <v>1</v>
      </c>
      <c r="Q35" s="24">
        <v>5</v>
      </c>
      <c r="R35" s="15" t="b">
        <v>0</v>
      </c>
      <c r="S35" s="15" t="s">
        <v>8273</v>
      </c>
      <c r="T35" s="15" t="s">
        <v>8274</v>
      </c>
    </row>
    <row r="36" spans="1:20" ht="28.55" x14ac:dyDescent="0.25">
      <c r="A36" s="14">
        <v>2888</v>
      </c>
      <c r="B36" s="17" t="s">
        <v>2888</v>
      </c>
      <c r="C36" s="17" t="s">
        <v>6998</v>
      </c>
      <c r="D36" s="18">
        <v>30000</v>
      </c>
      <c r="E36" s="19">
        <v>0</v>
      </c>
      <c r="F36" s="14">
        <v>0</v>
      </c>
      <c r="G36" s="14" t="s">
        <v>8220</v>
      </c>
      <c r="H36" s="14" t="s">
        <v>8223</v>
      </c>
      <c r="I36" s="14" t="s">
        <v>8245</v>
      </c>
      <c r="J36" s="14">
        <v>1413608340</v>
      </c>
      <c r="K36" s="20">
        <v>41930.207638888889</v>
      </c>
      <c r="L36" s="14">
        <v>1412945440</v>
      </c>
      <c r="M36" s="20">
        <v>41922.535185185188</v>
      </c>
      <c r="N36" s="21">
        <v>8</v>
      </c>
      <c r="O36" s="14" t="b">
        <v>0</v>
      </c>
      <c r="P36" s="14">
        <v>0</v>
      </c>
      <c r="Q36" s="19">
        <v>0</v>
      </c>
      <c r="R36" s="14" t="b">
        <v>0</v>
      </c>
      <c r="S36" s="14" t="s">
        <v>8273</v>
      </c>
      <c r="T36" s="14" t="s">
        <v>8274</v>
      </c>
    </row>
    <row r="37" spans="1:20" ht="28.55" x14ac:dyDescent="0.25">
      <c r="A37" s="15">
        <v>2889</v>
      </c>
      <c r="B37" s="22" t="s">
        <v>2889</v>
      </c>
      <c r="C37" s="22" t="s">
        <v>6999</v>
      </c>
      <c r="D37" s="23">
        <v>3000</v>
      </c>
      <c r="E37" s="24">
        <v>1142</v>
      </c>
      <c r="F37" s="15">
        <v>38</v>
      </c>
      <c r="G37" s="15" t="s">
        <v>8220</v>
      </c>
      <c r="H37" s="15" t="s">
        <v>8223</v>
      </c>
      <c r="I37" s="15" t="s">
        <v>8245</v>
      </c>
      <c r="J37" s="15">
        <v>1409344985</v>
      </c>
      <c r="K37" s="25">
        <v>41880.863252314812</v>
      </c>
      <c r="L37" s="15">
        <v>1406752985</v>
      </c>
      <c r="M37" s="25">
        <v>41850.863252314812</v>
      </c>
      <c r="N37" s="26">
        <v>30</v>
      </c>
      <c r="O37" s="15" t="b">
        <v>0</v>
      </c>
      <c r="P37" s="15">
        <v>14</v>
      </c>
      <c r="Q37" s="24">
        <v>81.569999999999993</v>
      </c>
      <c r="R37" s="15" t="b">
        <v>0</v>
      </c>
      <c r="S37" s="15" t="s">
        <v>8273</v>
      </c>
      <c r="T37" s="15" t="s">
        <v>8274</v>
      </c>
    </row>
    <row r="38" spans="1:20" ht="28.55" x14ac:dyDescent="0.25">
      <c r="A38" s="14">
        <v>2890</v>
      </c>
      <c r="B38" s="17" t="s">
        <v>2890</v>
      </c>
      <c r="C38" s="17" t="s">
        <v>7000</v>
      </c>
      <c r="D38" s="18">
        <v>2000</v>
      </c>
      <c r="E38" s="19">
        <v>21</v>
      </c>
      <c r="F38" s="14">
        <v>1</v>
      </c>
      <c r="G38" s="14" t="s">
        <v>8220</v>
      </c>
      <c r="H38" s="14" t="s">
        <v>8223</v>
      </c>
      <c r="I38" s="14" t="s">
        <v>8245</v>
      </c>
      <c r="J38" s="14">
        <v>1407553200</v>
      </c>
      <c r="K38" s="20">
        <v>41860.125</v>
      </c>
      <c r="L38" s="14">
        <v>1405100992</v>
      </c>
      <c r="M38" s="20">
        <v>41831.742962962962</v>
      </c>
      <c r="N38" s="21">
        <v>28</v>
      </c>
      <c r="O38" s="14" t="b">
        <v>0</v>
      </c>
      <c r="P38" s="14">
        <v>3</v>
      </c>
      <c r="Q38" s="19">
        <v>7</v>
      </c>
      <c r="R38" s="14" t="b">
        <v>0</v>
      </c>
      <c r="S38" s="14" t="s">
        <v>8273</v>
      </c>
      <c r="T38" s="14" t="s">
        <v>8274</v>
      </c>
    </row>
    <row r="39" spans="1:20" ht="28.55" x14ac:dyDescent="0.25">
      <c r="A39" s="15">
        <v>2891</v>
      </c>
      <c r="B39" s="22" t="s">
        <v>2891</v>
      </c>
      <c r="C39" s="22" t="s">
        <v>7001</v>
      </c>
      <c r="D39" s="23">
        <v>10000</v>
      </c>
      <c r="E39" s="24">
        <v>273</v>
      </c>
      <c r="F39" s="15">
        <v>3</v>
      </c>
      <c r="G39" s="15" t="s">
        <v>8220</v>
      </c>
      <c r="H39" s="15" t="s">
        <v>8223</v>
      </c>
      <c r="I39" s="15" t="s">
        <v>8245</v>
      </c>
      <c r="J39" s="15">
        <v>1460751128</v>
      </c>
      <c r="K39" s="25">
        <v>42475.84175925926</v>
      </c>
      <c r="L39" s="15">
        <v>1455570728</v>
      </c>
      <c r="M39" s="25">
        <v>42415.883425925931</v>
      </c>
      <c r="N39" s="26">
        <v>60</v>
      </c>
      <c r="O39" s="15" t="b">
        <v>0</v>
      </c>
      <c r="P39" s="15">
        <v>10</v>
      </c>
      <c r="Q39" s="24">
        <v>27.3</v>
      </c>
      <c r="R39" s="15" t="b">
        <v>0</v>
      </c>
      <c r="S39" s="15" t="s">
        <v>8273</v>
      </c>
      <c r="T39" s="15" t="s">
        <v>8274</v>
      </c>
    </row>
    <row r="40" spans="1:20" ht="28.55" x14ac:dyDescent="0.25">
      <c r="A40" s="14">
        <v>2892</v>
      </c>
      <c r="B40" s="17" t="s">
        <v>2892</v>
      </c>
      <c r="C40" s="17" t="s">
        <v>7002</v>
      </c>
      <c r="D40" s="18">
        <v>5500</v>
      </c>
      <c r="E40" s="19">
        <v>500</v>
      </c>
      <c r="F40" s="14">
        <v>9</v>
      </c>
      <c r="G40" s="14" t="s">
        <v>8220</v>
      </c>
      <c r="H40" s="14" t="s">
        <v>8223</v>
      </c>
      <c r="I40" s="14" t="s">
        <v>8245</v>
      </c>
      <c r="J40" s="14">
        <v>1409000400</v>
      </c>
      <c r="K40" s="20">
        <v>41876.875</v>
      </c>
      <c r="L40" s="14">
        <v>1408381704</v>
      </c>
      <c r="M40" s="20">
        <v>41869.714166666665</v>
      </c>
      <c r="N40" s="21">
        <v>7</v>
      </c>
      <c r="O40" s="14" t="b">
        <v>0</v>
      </c>
      <c r="P40" s="14">
        <v>17</v>
      </c>
      <c r="Q40" s="19">
        <v>29.41</v>
      </c>
      <c r="R40" s="14" t="b">
        <v>0</v>
      </c>
      <c r="S40" s="14" t="s">
        <v>8273</v>
      </c>
      <c r="T40" s="14" t="s">
        <v>8274</v>
      </c>
    </row>
    <row r="41" spans="1:20" x14ac:dyDescent="0.25">
      <c r="A41" s="15">
        <v>2893</v>
      </c>
      <c r="B41" s="22" t="s">
        <v>2893</v>
      </c>
      <c r="C41" s="22" t="s">
        <v>7003</v>
      </c>
      <c r="D41" s="23">
        <v>5000</v>
      </c>
      <c r="E41" s="24">
        <v>25</v>
      </c>
      <c r="F41" s="15">
        <v>1</v>
      </c>
      <c r="G41" s="15" t="s">
        <v>8220</v>
      </c>
      <c r="H41" s="15" t="s">
        <v>8223</v>
      </c>
      <c r="I41" s="15" t="s">
        <v>8245</v>
      </c>
      <c r="J41" s="15">
        <v>1420768800</v>
      </c>
      <c r="K41" s="25">
        <v>42013.083333333328</v>
      </c>
      <c r="L41" s="15">
        <v>1415644395</v>
      </c>
      <c r="M41" s="25">
        <v>41953.773090277777</v>
      </c>
      <c r="N41" s="26">
        <v>59</v>
      </c>
      <c r="O41" s="15" t="b">
        <v>0</v>
      </c>
      <c r="P41" s="15">
        <v>2</v>
      </c>
      <c r="Q41" s="24">
        <v>12.5</v>
      </c>
      <c r="R41" s="15" t="b">
        <v>0</v>
      </c>
      <c r="S41" s="15" t="s">
        <v>8273</v>
      </c>
      <c r="T41" s="15" t="s">
        <v>8274</v>
      </c>
    </row>
    <row r="42" spans="1:20" x14ac:dyDescent="0.25">
      <c r="A42" s="14">
        <v>2894</v>
      </c>
      <c r="B42" s="17" t="s">
        <v>2894</v>
      </c>
      <c r="C42" s="17" t="s">
        <v>7004</v>
      </c>
      <c r="D42" s="18">
        <v>50000</v>
      </c>
      <c r="E42" s="19">
        <v>0</v>
      </c>
      <c r="F42" s="14">
        <v>0</v>
      </c>
      <c r="G42" s="14" t="s">
        <v>8220</v>
      </c>
      <c r="H42" s="14" t="s">
        <v>8223</v>
      </c>
      <c r="I42" s="14" t="s">
        <v>8245</v>
      </c>
      <c r="J42" s="14">
        <v>1428100815</v>
      </c>
      <c r="K42" s="20">
        <v>42097.944618055553</v>
      </c>
      <c r="L42" s="14">
        <v>1422920415</v>
      </c>
      <c r="M42" s="20">
        <v>42037.986284722225</v>
      </c>
      <c r="N42" s="21">
        <v>60</v>
      </c>
      <c r="O42" s="14" t="b">
        <v>0</v>
      </c>
      <c r="P42" s="14">
        <v>0</v>
      </c>
      <c r="Q42" s="19">
        <v>0</v>
      </c>
      <c r="R42" s="14" t="b">
        <v>0</v>
      </c>
      <c r="S42" s="14" t="s">
        <v>8273</v>
      </c>
      <c r="T42" s="14" t="s">
        <v>8274</v>
      </c>
    </row>
    <row r="43" spans="1:20" ht="28.55" x14ac:dyDescent="0.25">
      <c r="A43" s="15">
        <v>2895</v>
      </c>
      <c r="B43" s="22" t="s">
        <v>2895</v>
      </c>
      <c r="C43" s="22" t="s">
        <v>7005</v>
      </c>
      <c r="D43" s="23">
        <v>500</v>
      </c>
      <c r="E43" s="24">
        <v>23</v>
      </c>
      <c r="F43" s="15">
        <v>5</v>
      </c>
      <c r="G43" s="15" t="s">
        <v>8220</v>
      </c>
      <c r="H43" s="15" t="s">
        <v>8223</v>
      </c>
      <c r="I43" s="15" t="s">
        <v>8245</v>
      </c>
      <c r="J43" s="15">
        <v>1403470800</v>
      </c>
      <c r="K43" s="25">
        <v>41812.875</v>
      </c>
      <c r="L43" s="15">
        <v>1403356792</v>
      </c>
      <c r="M43" s="25">
        <v>41811.555462962962</v>
      </c>
      <c r="N43" s="26">
        <v>1</v>
      </c>
      <c r="O43" s="15" t="b">
        <v>0</v>
      </c>
      <c r="P43" s="15">
        <v>4</v>
      </c>
      <c r="Q43" s="24">
        <v>5.75</v>
      </c>
      <c r="R43" s="15" t="b">
        <v>0</v>
      </c>
      <c r="S43" s="15" t="s">
        <v>8273</v>
      </c>
      <c r="T43" s="15" t="s">
        <v>8274</v>
      </c>
    </row>
    <row r="44" spans="1:20" ht="28.55" x14ac:dyDescent="0.25">
      <c r="A44" s="14">
        <v>2896</v>
      </c>
      <c r="B44" s="17" t="s">
        <v>2896</v>
      </c>
      <c r="C44" s="17" t="s">
        <v>7006</v>
      </c>
      <c r="D44" s="18">
        <v>3000</v>
      </c>
      <c r="E44" s="19">
        <v>625</v>
      </c>
      <c r="F44" s="14">
        <v>21</v>
      </c>
      <c r="G44" s="14" t="s">
        <v>8220</v>
      </c>
      <c r="H44" s="14" t="s">
        <v>8223</v>
      </c>
      <c r="I44" s="14" t="s">
        <v>8245</v>
      </c>
      <c r="J44" s="14">
        <v>1481522400</v>
      </c>
      <c r="K44" s="20">
        <v>42716.25</v>
      </c>
      <c r="L44" s="14">
        <v>1480283321</v>
      </c>
      <c r="M44" s="20">
        <v>42701.908807870372</v>
      </c>
      <c r="N44" s="21">
        <v>14</v>
      </c>
      <c r="O44" s="14" t="b">
        <v>0</v>
      </c>
      <c r="P44" s="14">
        <v>12</v>
      </c>
      <c r="Q44" s="19">
        <v>52.08</v>
      </c>
      <c r="R44" s="14" t="b">
        <v>0</v>
      </c>
      <c r="S44" s="14" t="s">
        <v>8273</v>
      </c>
      <c r="T44" s="14" t="s">
        <v>8274</v>
      </c>
    </row>
    <row r="45" spans="1:20" ht="28.55" x14ac:dyDescent="0.25">
      <c r="A45" s="15">
        <v>2897</v>
      </c>
      <c r="B45" s="22" t="s">
        <v>2897</v>
      </c>
      <c r="C45" s="22" t="s">
        <v>7007</v>
      </c>
      <c r="D45" s="23">
        <v>12000</v>
      </c>
      <c r="E45" s="24">
        <v>550</v>
      </c>
      <c r="F45" s="15">
        <v>5</v>
      </c>
      <c r="G45" s="15" t="s">
        <v>8220</v>
      </c>
      <c r="H45" s="15" t="s">
        <v>8223</v>
      </c>
      <c r="I45" s="15" t="s">
        <v>8245</v>
      </c>
      <c r="J45" s="15">
        <v>1444577345</v>
      </c>
      <c r="K45" s="25">
        <v>42288.645196759258</v>
      </c>
      <c r="L45" s="15">
        <v>1441985458</v>
      </c>
      <c r="M45" s="25">
        <v>42258.646504629629</v>
      </c>
      <c r="N45" s="26">
        <v>30</v>
      </c>
      <c r="O45" s="15" t="b">
        <v>0</v>
      </c>
      <c r="P45" s="15">
        <v>3</v>
      </c>
      <c r="Q45" s="24">
        <v>183.33</v>
      </c>
      <c r="R45" s="15" t="b">
        <v>0</v>
      </c>
      <c r="S45" s="15" t="s">
        <v>8273</v>
      </c>
      <c r="T45" s="15" t="s">
        <v>8274</v>
      </c>
    </row>
    <row r="46" spans="1:20" ht="28.55" x14ac:dyDescent="0.25">
      <c r="A46" s="14">
        <v>2898</v>
      </c>
      <c r="B46" s="17" t="s">
        <v>2898</v>
      </c>
      <c r="C46" s="17" t="s">
        <v>7008</v>
      </c>
      <c r="D46" s="18">
        <v>7500</v>
      </c>
      <c r="E46" s="19">
        <v>316</v>
      </c>
      <c r="F46" s="14">
        <v>4</v>
      </c>
      <c r="G46" s="14" t="s">
        <v>8220</v>
      </c>
      <c r="H46" s="14" t="s">
        <v>8223</v>
      </c>
      <c r="I46" s="14" t="s">
        <v>8245</v>
      </c>
      <c r="J46" s="14">
        <v>1446307053</v>
      </c>
      <c r="K46" s="20">
        <v>42308.664965277778</v>
      </c>
      <c r="L46" s="14">
        <v>1443715053</v>
      </c>
      <c r="M46" s="20">
        <v>42278.664965277778</v>
      </c>
      <c r="N46" s="21">
        <v>30</v>
      </c>
      <c r="O46" s="14" t="b">
        <v>0</v>
      </c>
      <c r="P46" s="14">
        <v>12</v>
      </c>
      <c r="Q46" s="19">
        <v>26.33</v>
      </c>
      <c r="R46" s="14" t="b">
        <v>0</v>
      </c>
      <c r="S46" s="14" t="s">
        <v>8273</v>
      </c>
      <c r="T46" s="14" t="s">
        <v>8274</v>
      </c>
    </row>
    <row r="47" spans="1:20" ht="28.55" x14ac:dyDescent="0.25">
      <c r="A47" s="15">
        <v>2899</v>
      </c>
      <c r="B47" s="22" t="s">
        <v>2899</v>
      </c>
      <c r="C47" s="22" t="s">
        <v>7009</v>
      </c>
      <c r="D47" s="23">
        <v>10000</v>
      </c>
      <c r="E47" s="24">
        <v>0</v>
      </c>
      <c r="F47" s="15">
        <v>0</v>
      </c>
      <c r="G47" s="15" t="s">
        <v>8220</v>
      </c>
      <c r="H47" s="15" t="s">
        <v>8223</v>
      </c>
      <c r="I47" s="15" t="s">
        <v>8245</v>
      </c>
      <c r="J47" s="15">
        <v>1469325158</v>
      </c>
      <c r="K47" s="25">
        <v>42575.078217592592</v>
      </c>
      <c r="L47" s="15">
        <v>1464141158</v>
      </c>
      <c r="M47" s="25">
        <v>42515.078217592592</v>
      </c>
      <c r="N47" s="26">
        <v>60</v>
      </c>
      <c r="O47" s="15" t="b">
        <v>0</v>
      </c>
      <c r="P47" s="15">
        <v>0</v>
      </c>
      <c r="Q47" s="24">
        <v>0</v>
      </c>
      <c r="R47" s="15" t="b">
        <v>0</v>
      </c>
      <c r="S47" s="15" t="s">
        <v>8273</v>
      </c>
      <c r="T47" s="15" t="s">
        <v>8274</v>
      </c>
    </row>
    <row r="48" spans="1:20" ht="28.55" x14ac:dyDescent="0.25">
      <c r="A48" s="14">
        <v>2900</v>
      </c>
      <c r="B48" s="17" t="s">
        <v>2900</v>
      </c>
      <c r="C48" s="17" t="s">
        <v>7010</v>
      </c>
      <c r="D48" s="18">
        <v>5500</v>
      </c>
      <c r="E48" s="19">
        <v>3405</v>
      </c>
      <c r="F48" s="14">
        <v>62</v>
      </c>
      <c r="G48" s="14" t="s">
        <v>8220</v>
      </c>
      <c r="H48" s="14" t="s">
        <v>8223</v>
      </c>
      <c r="I48" s="14" t="s">
        <v>8245</v>
      </c>
      <c r="J48" s="14">
        <v>1407562632</v>
      </c>
      <c r="K48" s="20">
        <v>41860.234166666669</v>
      </c>
      <c r="L48" s="14">
        <v>1404970632</v>
      </c>
      <c r="M48" s="20">
        <v>41830.234166666669</v>
      </c>
      <c r="N48" s="21">
        <v>30</v>
      </c>
      <c r="O48" s="14" t="b">
        <v>0</v>
      </c>
      <c r="P48" s="14">
        <v>7</v>
      </c>
      <c r="Q48" s="19">
        <v>486.43</v>
      </c>
      <c r="R48" s="14" t="b">
        <v>0</v>
      </c>
      <c r="S48" s="14" t="s">
        <v>8273</v>
      </c>
      <c r="T48" s="14" t="s">
        <v>8274</v>
      </c>
    </row>
    <row r="49" spans="1:20" ht="28.55" x14ac:dyDescent="0.25">
      <c r="A49" s="15">
        <v>2901</v>
      </c>
      <c r="B49" s="22" t="s">
        <v>2901</v>
      </c>
      <c r="C49" s="22" t="s">
        <v>7011</v>
      </c>
      <c r="D49" s="23">
        <v>750</v>
      </c>
      <c r="E49" s="24">
        <v>6</v>
      </c>
      <c r="F49" s="15">
        <v>1</v>
      </c>
      <c r="G49" s="15" t="s">
        <v>8220</v>
      </c>
      <c r="H49" s="15" t="s">
        <v>8223</v>
      </c>
      <c r="I49" s="15" t="s">
        <v>8245</v>
      </c>
      <c r="J49" s="15">
        <v>1423345339</v>
      </c>
      <c r="K49" s="25">
        <v>42042.904386574075</v>
      </c>
      <c r="L49" s="15">
        <v>1418161339</v>
      </c>
      <c r="M49" s="25">
        <v>41982.904386574075</v>
      </c>
      <c r="N49" s="26">
        <v>60</v>
      </c>
      <c r="O49" s="15" t="b">
        <v>0</v>
      </c>
      <c r="P49" s="15">
        <v>2</v>
      </c>
      <c r="Q49" s="24">
        <v>3</v>
      </c>
      <c r="R49" s="15" t="b">
        <v>0</v>
      </c>
      <c r="S49" s="15" t="s">
        <v>8273</v>
      </c>
      <c r="T49" s="15" t="s">
        <v>8274</v>
      </c>
    </row>
    <row r="50" spans="1:20" ht="28.55" x14ac:dyDescent="0.25">
      <c r="A50" s="14">
        <v>2902</v>
      </c>
      <c r="B50" s="17" t="s">
        <v>2902</v>
      </c>
      <c r="C50" s="17" t="s">
        <v>7012</v>
      </c>
      <c r="D50" s="18">
        <v>150000</v>
      </c>
      <c r="E50" s="19">
        <v>25</v>
      </c>
      <c r="F50" s="14">
        <v>0</v>
      </c>
      <c r="G50" s="14" t="s">
        <v>8220</v>
      </c>
      <c r="H50" s="14" t="s">
        <v>8223</v>
      </c>
      <c r="I50" s="14" t="s">
        <v>8245</v>
      </c>
      <c r="J50" s="14">
        <v>1440412396</v>
      </c>
      <c r="K50" s="20">
        <v>42240.439768518518</v>
      </c>
      <c r="L50" s="14">
        <v>1437820396</v>
      </c>
      <c r="M50" s="20">
        <v>42210.439768518518</v>
      </c>
      <c r="N50" s="21">
        <v>30</v>
      </c>
      <c r="O50" s="14" t="b">
        <v>0</v>
      </c>
      <c r="P50" s="14">
        <v>1</v>
      </c>
      <c r="Q50" s="19">
        <v>25</v>
      </c>
      <c r="R50" s="14" t="b">
        <v>0</v>
      </c>
      <c r="S50" s="14" t="s">
        <v>8273</v>
      </c>
      <c r="T50" s="14" t="s">
        <v>8274</v>
      </c>
    </row>
    <row r="51" spans="1:20" ht="28.55" x14ac:dyDescent="0.25">
      <c r="A51" s="15">
        <v>2903</v>
      </c>
      <c r="B51" s="22" t="s">
        <v>2903</v>
      </c>
      <c r="C51" s="22" t="s">
        <v>7013</v>
      </c>
      <c r="D51" s="23">
        <v>5000</v>
      </c>
      <c r="E51" s="24">
        <v>39</v>
      </c>
      <c r="F51" s="15">
        <v>1</v>
      </c>
      <c r="G51" s="15" t="s">
        <v>8220</v>
      </c>
      <c r="H51" s="15" t="s">
        <v>8223</v>
      </c>
      <c r="I51" s="15" t="s">
        <v>8245</v>
      </c>
      <c r="J51" s="15">
        <v>1441771218</v>
      </c>
      <c r="K51" s="25">
        <v>42256.166874999995</v>
      </c>
      <c r="L51" s="15">
        <v>1436587218</v>
      </c>
      <c r="M51" s="25">
        <v>42196.166874999995</v>
      </c>
      <c r="N51" s="26">
        <v>60</v>
      </c>
      <c r="O51" s="15" t="b">
        <v>0</v>
      </c>
      <c r="P51" s="15">
        <v>4</v>
      </c>
      <c r="Q51" s="24">
        <v>9.75</v>
      </c>
      <c r="R51" s="15" t="b">
        <v>0</v>
      </c>
      <c r="S51" s="15" t="s">
        <v>8273</v>
      </c>
      <c r="T51" s="15" t="s">
        <v>8274</v>
      </c>
    </row>
    <row r="52" spans="1:20" ht="28.55" x14ac:dyDescent="0.25">
      <c r="A52" s="14">
        <v>2905</v>
      </c>
      <c r="B52" s="17" t="s">
        <v>2905</v>
      </c>
      <c r="C52" s="17" t="s">
        <v>7015</v>
      </c>
      <c r="D52" s="18">
        <v>3500</v>
      </c>
      <c r="E52" s="19">
        <v>622</v>
      </c>
      <c r="F52" s="14">
        <v>18</v>
      </c>
      <c r="G52" s="14" t="s">
        <v>8220</v>
      </c>
      <c r="H52" s="14" t="s">
        <v>8223</v>
      </c>
      <c r="I52" s="14" t="s">
        <v>8245</v>
      </c>
      <c r="J52" s="14">
        <v>1473211313</v>
      </c>
      <c r="K52" s="20">
        <v>42620.056863425925</v>
      </c>
      <c r="L52" s="14">
        <v>1472001713</v>
      </c>
      <c r="M52" s="20">
        <v>42606.056863425925</v>
      </c>
      <c r="N52" s="21">
        <v>14</v>
      </c>
      <c r="O52" s="14" t="b">
        <v>0</v>
      </c>
      <c r="P52" s="14">
        <v>17</v>
      </c>
      <c r="Q52" s="19">
        <v>36.590000000000003</v>
      </c>
      <c r="R52" s="14" t="b">
        <v>0</v>
      </c>
      <c r="S52" s="14" t="s">
        <v>8273</v>
      </c>
      <c r="T52" s="14" t="s">
        <v>8274</v>
      </c>
    </row>
    <row r="53" spans="1:20" ht="28.55" x14ac:dyDescent="0.25">
      <c r="A53" s="15">
        <v>2906</v>
      </c>
      <c r="B53" s="22" t="s">
        <v>2906</v>
      </c>
      <c r="C53" s="22" t="s">
        <v>7016</v>
      </c>
      <c r="D53" s="23">
        <v>6000</v>
      </c>
      <c r="E53" s="24">
        <v>565</v>
      </c>
      <c r="F53" s="15">
        <v>9</v>
      </c>
      <c r="G53" s="15" t="s">
        <v>8220</v>
      </c>
      <c r="H53" s="15" t="s">
        <v>8223</v>
      </c>
      <c r="I53" s="15" t="s">
        <v>8245</v>
      </c>
      <c r="J53" s="15">
        <v>1438390800</v>
      </c>
      <c r="K53" s="25">
        <v>42217.041666666672</v>
      </c>
      <c r="L53" s="15">
        <v>1436888066</v>
      </c>
      <c r="M53" s="25">
        <v>42199.648912037039</v>
      </c>
      <c r="N53" s="26">
        <v>17</v>
      </c>
      <c r="O53" s="15" t="b">
        <v>0</v>
      </c>
      <c r="P53" s="15">
        <v>7</v>
      </c>
      <c r="Q53" s="24">
        <v>80.709999999999994</v>
      </c>
      <c r="R53" s="15" t="b">
        <v>0</v>
      </c>
      <c r="S53" s="15" t="s">
        <v>8273</v>
      </c>
      <c r="T53" s="15" t="s">
        <v>8274</v>
      </c>
    </row>
    <row r="54" spans="1:20" ht="28.55" x14ac:dyDescent="0.25">
      <c r="A54" s="14">
        <v>2907</v>
      </c>
      <c r="B54" s="17" t="s">
        <v>2907</v>
      </c>
      <c r="C54" s="17" t="s">
        <v>7017</v>
      </c>
      <c r="D54" s="18">
        <v>2500</v>
      </c>
      <c r="E54" s="19">
        <v>2</v>
      </c>
      <c r="F54" s="14">
        <v>0</v>
      </c>
      <c r="G54" s="14" t="s">
        <v>8220</v>
      </c>
      <c r="H54" s="14" t="s">
        <v>8223</v>
      </c>
      <c r="I54" s="14" t="s">
        <v>8245</v>
      </c>
      <c r="J54" s="14">
        <v>1463259837</v>
      </c>
      <c r="K54" s="20">
        <v>42504.877743055549</v>
      </c>
      <c r="L54" s="14">
        <v>1458075837</v>
      </c>
      <c r="M54" s="20">
        <v>42444.877743055549</v>
      </c>
      <c r="N54" s="21">
        <v>60</v>
      </c>
      <c r="O54" s="14" t="b">
        <v>0</v>
      </c>
      <c r="P54" s="14">
        <v>2</v>
      </c>
      <c r="Q54" s="19">
        <v>1</v>
      </c>
      <c r="R54" s="14" t="b">
        <v>0</v>
      </c>
      <c r="S54" s="14" t="s">
        <v>8273</v>
      </c>
      <c r="T54" s="14" t="s">
        <v>8274</v>
      </c>
    </row>
    <row r="55" spans="1:20" ht="28.55" x14ac:dyDescent="0.25">
      <c r="A55" s="15">
        <v>2908</v>
      </c>
      <c r="B55" s="22" t="s">
        <v>2908</v>
      </c>
      <c r="C55" s="22" t="s">
        <v>7018</v>
      </c>
      <c r="D55" s="23">
        <v>9600</v>
      </c>
      <c r="E55" s="24">
        <v>264</v>
      </c>
      <c r="F55" s="15">
        <v>3</v>
      </c>
      <c r="G55" s="15" t="s">
        <v>8220</v>
      </c>
      <c r="H55" s="15" t="s">
        <v>8223</v>
      </c>
      <c r="I55" s="15" t="s">
        <v>8245</v>
      </c>
      <c r="J55" s="15">
        <v>1465407219</v>
      </c>
      <c r="K55" s="25">
        <v>42529.731701388882</v>
      </c>
      <c r="L55" s="15">
        <v>1462815219</v>
      </c>
      <c r="M55" s="25">
        <v>42499.731701388882</v>
      </c>
      <c r="N55" s="26">
        <v>30</v>
      </c>
      <c r="O55" s="15" t="b">
        <v>0</v>
      </c>
      <c r="P55" s="15">
        <v>5</v>
      </c>
      <c r="Q55" s="24">
        <v>52.8</v>
      </c>
      <c r="R55" s="15" t="b">
        <v>0</v>
      </c>
      <c r="S55" s="15" t="s">
        <v>8273</v>
      </c>
      <c r="T55" s="15" t="s">
        <v>8274</v>
      </c>
    </row>
    <row r="56" spans="1:20" ht="28.55" x14ac:dyDescent="0.25">
      <c r="A56" s="14">
        <v>2909</v>
      </c>
      <c r="B56" s="17" t="s">
        <v>2909</v>
      </c>
      <c r="C56" s="17" t="s">
        <v>7019</v>
      </c>
      <c r="D56" s="18">
        <v>180000</v>
      </c>
      <c r="E56" s="19">
        <v>20</v>
      </c>
      <c r="F56" s="14">
        <v>0</v>
      </c>
      <c r="G56" s="14" t="s">
        <v>8220</v>
      </c>
      <c r="H56" s="14" t="s">
        <v>8223</v>
      </c>
      <c r="I56" s="14" t="s">
        <v>8245</v>
      </c>
      <c r="J56" s="14">
        <v>1416944760</v>
      </c>
      <c r="K56" s="20">
        <v>41968.823611111111</v>
      </c>
      <c r="L56" s="14">
        <v>1413527001</v>
      </c>
      <c r="M56" s="20">
        <v>41929.266215277778</v>
      </c>
      <c r="N56" s="21">
        <v>40</v>
      </c>
      <c r="O56" s="14" t="b">
        <v>0</v>
      </c>
      <c r="P56" s="14">
        <v>1</v>
      </c>
      <c r="Q56" s="19">
        <v>20</v>
      </c>
      <c r="R56" s="14" t="b">
        <v>0</v>
      </c>
      <c r="S56" s="14" t="s">
        <v>8273</v>
      </c>
      <c r="T56" s="14" t="s">
        <v>8274</v>
      </c>
    </row>
    <row r="57" spans="1:20" ht="28.55" x14ac:dyDescent="0.25">
      <c r="A57" s="15">
        <v>2911</v>
      </c>
      <c r="B57" s="22" t="s">
        <v>2911</v>
      </c>
      <c r="C57" s="22" t="s">
        <v>7021</v>
      </c>
      <c r="D57" s="23">
        <v>1800</v>
      </c>
      <c r="E57" s="24">
        <v>657</v>
      </c>
      <c r="F57" s="15">
        <v>37</v>
      </c>
      <c r="G57" s="15" t="s">
        <v>8220</v>
      </c>
      <c r="H57" s="15" t="s">
        <v>8223</v>
      </c>
      <c r="I57" s="15" t="s">
        <v>8245</v>
      </c>
      <c r="J57" s="15">
        <v>1435429626</v>
      </c>
      <c r="K57" s="25">
        <v>42182.768819444449</v>
      </c>
      <c r="L57" s="15">
        <v>1431973626</v>
      </c>
      <c r="M57" s="25">
        <v>42142.768819444449</v>
      </c>
      <c r="N57" s="26">
        <v>40</v>
      </c>
      <c r="O57" s="15" t="b">
        <v>0</v>
      </c>
      <c r="P57" s="15">
        <v>14</v>
      </c>
      <c r="Q57" s="24">
        <v>46.93</v>
      </c>
      <c r="R57" s="15" t="b">
        <v>0</v>
      </c>
      <c r="S57" s="15" t="s">
        <v>8273</v>
      </c>
      <c r="T57" s="15" t="s">
        <v>8274</v>
      </c>
    </row>
    <row r="58" spans="1:20" ht="28.55" x14ac:dyDescent="0.25">
      <c r="A58" s="14">
        <v>2912</v>
      </c>
      <c r="B58" s="17" t="s">
        <v>2912</v>
      </c>
      <c r="C58" s="17" t="s">
        <v>7022</v>
      </c>
      <c r="D58" s="18">
        <v>14440</v>
      </c>
      <c r="E58" s="19">
        <v>2030</v>
      </c>
      <c r="F58" s="14">
        <v>14</v>
      </c>
      <c r="G58" s="14" t="s">
        <v>8220</v>
      </c>
      <c r="H58" s="14" t="s">
        <v>8223</v>
      </c>
      <c r="I58" s="14" t="s">
        <v>8245</v>
      </c>
      <c r="J58" s="14">
        <v>1452827374</v>
      </c>
      <c r="K58" s="20">
        <v>42384.131643518514</v>
      </c>
      <c r="L58" s="14">
        <v>1450235374</v>
      </c>
      <c r="M58" s="20">
        <v>42354.131643518514</v>
      </c>
      <c r="N58" s="21">
        <v>30</v>
      </c>
      <c r="O58" s="14" t="b">
        <v>0</v>
      </c>
      <c r="P58" s="14">
        <v>26</v>
      </c>
      <c r="Q58" s="19">
        <v>78.08</v>
      </c>
      <c r="R58" s="14" t="b">
        <v>0</v>
      </c>
      <c r="S58" s="14" t="s">
        <v>8273</v>
      </c>
      <c r="T58" s="14" t="s">
        <v>8274</v>
      </c>
    </row>
    <row r="59" spans="1:20" ht="28.55" x14ac:dyDescent="0.25">
      <c r="A59" s="15">
        <v>2913</v>
      </c>
      <c r="B59" s="22" t="s">
        <v>2913</v>
      </c>
      <c r="C59" s="22" t="s">
        <v>7023</v>
      </c>
      <c r="D59" s="23">
        <v>10000</v>
      </c>
      <c r="E59" s="24">
        <v>2</v>
      </c>
      <c r="F59" s="15">
        <v>0</v>
      </c>
      <c r="G59" s="15" t="s">
        <v>8220</v>
      </c>
      <c r="H59" s="15" t="s">
        <v>8223</v>
      </c>
      <c r="I59" s="15" t="s">
        <v>8245</v>
      </c>
      <c r="J59" s="15">
        <v>1410041339</v>
      </c>
      <c r="K59" s="25">
        <v>41888.922905092593</v>
      </c>
      <c r="L59" s="15">
        <v>1404857339</v>
      </c>
      <c r="M59" s="25">
        <v>41828.922905092593</v>
      </c>
      <c r="N59" s="26">
        <v>60</v>
      </c>
      <c r="O59" s="15" t="b">
        <v>0</v>
      </c>
      <c r="P59" s="15">
        <v>2</v>
      </c>
      <c r="Q59" s="24">
        <v>1</v>
      </c>
      <c r="R59" s="15" t="b">
        <v>0</v>
      </c>
      <c r="S59" s="15" t="s">
        <v>8273</v>
      </c>
      <c r="T59" s="15" t="s">
        <v>8274</v>
      </c>
    </row>
    <row r="60" spans="1:20" ht="28.55" x14ac:dyDescent="0.25">
      <c r="A60" s="14">
        <v>2917</v>
      </c>
      <c r="B60" s="17" t="s">
        <v>2917</v>
      </c>
      <c r="C60" s="17" t="s">
        <v>7027</v>
      </c>
      <c r="D60" s="18">
        <v>2000</v>
      </c>
      <c r="E60" s="19">
        <v>437</v>
      </c>
      <c r="F60" s="14">
        <v>22</v>
      </c>
      <c r="G60" s="14" t="s">
        <v>8220</v>
      </c>
      <c r="H60" s="14" t="s">
        <v>8223</v>
      </c>
      <c r="I60" s="14" t="s">
        <v>8245</v>
      </c>
      <c r="J60" s="14">
        <v>1442381847</v>
      </c>
      <c r="K60" s="20">
        <v>42263.234340277777</v>
      </c>
      <c r="L60" s="14">
        <v>1440826647</v>
      </c>
      <c r="M60" s="20">
        <v>42245.234340277777</v>
      </c>
      <c r="N60" s="21">
        <v>18</v>
      </c>
      <c r="O60" s="14" t="b">
        <v>0</v>
      </c>
      <c r="P60" s="14">
        <v>9</v>
      </c>
      <c r="Q60" s="19">
        <v>48.56</v>
      </c>
      <c r="R60" s="14" t="b">
        <v>0</v>
      </c>
      <c r="S60" s="14" t="s">
        <v>8273</v>
      </c>
      <c r="T60" s="14" t="s">
        <v>8274</v>
      </c>
    </row>
    <row r="61" spans="1:20" ht="28.55" x14ac:dyDescent="0.25">
      <c r="A61" s="15">
        <v>2918</v>
      </c>
      <c r="B61" s="22" t="s">
        <v>2918</v>
      </c>
      <c r="C61" s="22" t="s">
        <v>7028</v>
      </c>
      <c r="D61" s="23">
        <v>5000</v>
      </c>
      <c r="E61" s="24">
        <v>1362</v>
      </c>
      <c r="F61" s="15">
        <v>27</v>
      </c>
      <c r="G61" s="15" t="s">
        <v>8220</v>
      </c>
      <c r="H61" s="15" t="s">
        <v>8223</v>
      </c>
      <c r="I61" s="15" t="s">
        <v>8245</v>
      </c>
      <c r="J61" s="15">
        <v>1446131207</v>
      </c>
      <c r="K61" s="25">
        <v>42306.629710648151</v>
      </c>
      <c r="L61" s="15">
        <v>1443712007</v>
      </c>
      <c r="M61" s="25">
        <v>42278.629710648151</v>
      </c>
      <c r="N61" s="26">
        <v>28</v>
      </c>
      <c r="O61" s="15" t="b">
        <v>0</v>
      </c>
      <c r="P61" s="15">
        <v>20</v>
      </c>
      <c r="Q61" s="24">
        <v>68.099999999999994</v>
      </c>
      <c r="R61" s="15" t="b">
        <v>0</v>
      </c>
      <c r="S61" s="15" t="s">
        <v>8273</v>
      </c>
      <c r="T61" s="15" t="s">
        <v>8274</v>
      </c>
    </row>
    <row r="62" spans="1:20" ht="28.55" x14ac:dyDescent="0.25">
      <c r="A62" s="14">
        <v>2919</v>
      </c>
      <c r="B62" s="17" t="s">
        <v>2919</v>
      </c>
      <c r="C62" s="17" t="s">
        <v>7029</v>
      </c>
      <c r="D62" s="18">
        <v>600</v>
      </c>
      <c r="E62" s="19">
        <v>51</v>
      </c>
      <c r="F62" s="14">
        <v>9</v>
      </c>
      <c r="G62" s="14" t="s">
        <v>8220</v>
      </c>
      <c r="H62" s="14" t="s">
        <v>8223</v>
      </c>
      <c r="I62" s="14" t="s">
        <v>8245</v>
      </c>
      <c r="J62" s="14">
        <v>1407250329</v>
      </c>
      <c r="K62" s="20">
        <v>41856.61954861111</v>
      </c>
      <c r="L62" s="14">
        <v>1404658329</v>
      </c>
      <c r="M62" s="20">
        <v>41826.61954861111</v>
      </c>
      <c r="N62" s="21">
        <v>30</v>
      </c>
      <c r="O62" s="14" t="b">
        <v>0</v>
      </c>
      <c r="P62" s="14">
        <v>6</v>
      </c>
      <c r="Q62" s="19">
        <v>8.5</v>
      </c>
      <c r="R62" s="14" t="b">
        <v>0</v>
      </c>
      <c r="S62" s="14" t="s">
        <v>8273</v>
      </c>
      <c r="T62" s="14" t="s">
        <v>8274</v>
      </c>
    </row>
    <row r="63" spans="1:20" ht="28.55" x14ac:dyDescent="0.25">
      <c r="A63" s="15">
        <v>3728</v>
      </c>
      <c r="B63" s="22" t="s">
        <v>3725</v>
      </c>
      <c r="C63" s="22" t="s">
        <v>7838</v>
      </c>
      <c r="D63" s="23">
        <v>20000</v>
      </c>
      <c r="E63" s="24">
        <v>1862</v>
      </c>
      <c r="F63" s="15">
        <v>9</v>
      </c>
      <c r="G63" s="15" t="s">
        <v>8220</v>
      </c>
      <c r="H63" s="15" t="s">
        <v>8223</v>
      </c>
      <c r="I63" s="15" t="s">
        <v>8245</v>
      </c>
      <c r="J63" s="15">
        <v>1439957176</v>
      </c>
      <c r="K63" s="25">
        <v>42235.171018518522</v>
      </c>
      <c r="L63" s="15">
        <v>1437365176</v>
      </c>
      <c r="M63" s="25">
        <v>42205.171018518522</v>
      </c>
      <c r="N63" s="26">
        <v>30</v>
      </c>
      <c r="O63" s="15" t="b">
        <v>0</v>
      </c>
      <c r="P63" s="15">
        <v>31</v>
      </c>
      <c r="Q63" s="24">
        <v>60.06</v>
      </c>
      <c r="R63" s="15" t="b">
        <v>0</v>
      </c>
      <c r="S63" s="15" t="s">
        <v>8273</v>
      </c>
      <c r="T63" s="15" t="s">
        <v>8274</v>
      </c>
    </row>
    <row r="64" spans="1:20" ht="28.55" x14ac:dyDescent="0.25">
      <c r="A64" s="14">
        <v>3729</v>
      </c>
      <c r="B64" s="17" t="s">
        <v>3726</v>
      </c>
      <c r="C64" s="17" t="s">
        <v>7839</v>
      </c>
      <c r="D64" s="18">
        <v>5000</v>
      </c>
      <c r="E64" s="19">
        <v>362</v>
      </c>
      <c r="F64" s="14">
        <v>7</v>
      </c>
      <c r="G64" s="14" t="s">
        <v>8220</v>
      </c>
      <c r="H64" s="14" t="s">
        <v>8223</v>
      </c>
      <c r="I64" s="14" t="s">
        <v>8245</v>
      </c>
      <c r="J64" s="14">
        <v>1427082912</v>
      </c>
      <c r="K64" s="20">
        <v>42086.16333333333</v>
      </c>
      <c r="L64" s="14">
        <v>1423198512</v>
      </c>
      <c r="M64" s="20">
        <v>42041.205000000002</v>
      </c>
      <c r="N64" s="21">
        <v>45</v>
      </c>
      <c r="O64" s="14" t="b">
        <v>0</v>
      </c>
      <c r="P64" s="14">
        <v>5</v>
      </c>
      <c r="Q64" s="19">
        <v>72.400000000000006</v>
      </c>
      <c r="R64" s="14" t="b">
        <v>0</v>
      </c>
      <c r="S64" s="14" t="s">
        <v>8273</v>
      </c>
      <c r="T64" s="14" t="s">
        <v>8274</v>
      </c>
    </row>
    <row r="65" spans="1:20" ht="28.55" x14ac:dyDescent="0.25">
      <c r="A65" s="15">
        <v>3730</v>
      </c>
      <c r="B65" s="22" t="s">
        <v>3727</v>
      </c>
      <c r="C65" s="22" t="s">
        <v>7840</v>
      </c>
      <c r="D65" s="23">
        <v>1000</v>
      </c>
      <c r="E65" s="24">
        <v>100</v>
      </c>
      <c r="F65" s="15">
        <v>10</v>
      </c>
      <c r="G65" s="15" t="s">
        <v>8220</v>
      </c>
      <c r="H65" s="15" t="s">
        <v>8223</v>
      </c>
      <c r="I65" s="15" t="s">
        <v>8245</v>
      </c>
      <c r="J65" s="15">
        <v>1439828159</v>
      </c>
      <c r="K65" s="25">
        <v>42233.677766203706</v>
      </c>
      <c r="L65" s="15">
        <v>1437236159</v>
      </c>
      <c r="M65" s="25">
        <v>42203.677766203706</v>
      </c>
      <c r="N65" s="26">
        <v>30</v>
      </c>
      <c r="O65" s="15" t="b">
        <v>0</v>
      </c>
      <c r="P65" s="15">
        <v>1</v>
      </c>
      <c r="Q65" s="24">
        <v>100</v>
      </c>
      <c r="R65" s="15" t="b">
        <v>0</v>
      </c>
      <c r="S65" s="15" t="s">
        <v>8273</v>
      </c>
      <c r="T65" s="15" t="s">
        <v>8274</v>
      </c>
    </row>
    <row r="66" spans="1:20" ht="28.55" x14ac:dyDescent="0.25">
      <c r="A66" s="14">
        <v>3731</v>
      </c>
      <c r="B66" s="17" t="s">
        <v>3728</v>
      </c>
      <c r="C66" s="17" t="s">
        <v>7841</v>
      </c>
      <c r="D66" s="18">
        <v>5500</v>
      </c>
      <c r="E66" s="19">
        <v>620</v>
      </c>
      <c r="F66" s="14">
        <v>11</v>
      </c>
      <c r="G66" s="14" t="s">
        <v>8220</v>
      </c>
      <c r="H66" s="14" t="s">
        <v>8223</v>
      </c>
      <c r="I66" s="14" t="s">
        <v>8245</v>
      </c>
      <c r="J66" s="14">
        <v>1420860180</v>
      </c>
      <c r="K66" s="20">
        <v>42014.140972222223</v>
      </c>
      <c r="L66" s="14">
        <v>1418234646</v>
      </c>
      <c r="M66" s="20">
        <v>41983.752847222218</v>
      </c>
      <c r="N66" s="21">
        <v>30</v>
      </c>
      <c r="O66" s="14" t="b">
        <v>0</v>
      </c>
      <c r="P66" s="14">
        <v>12</v>
      </c>
      <c r="Q66" s="19">
        <v>51.67</v>
      </c>
      <c r="R66" s="14" t="b">
        <v>0</v>
      </c>
      <c r="S66" s="14" t="s">
        <v>8273</v>
      </c>
      <c r="T66" s="14" t="s">
        <v>8274</v>
      </c>
    </row>
    <row r="67" spans="1:20" ht="28.55" x14ac:dyDescent="0.25">
      <c r="A67" s="15">
        <v>3733</v>
      </c>
      <c r="B67" s="22" t="s">
        <v>3730</v>
      </c>
      <c r="C67" s="22" t="s">
        <v>7843</v>
      </c>
      <c r="D67" s="23">
        <v>1500</v>
      </c>
      <c r="E67" s="24">
        <v>0</v>
      </c>
      <c r="F67" s="15">
        <v>0</v>
      </c>
      <c r="G67" s="15" t="s">
        <v>8220</v>
      </c>
      <c r="H67" s="15" t="s">
        <v>8223</v>
      </c>
      <c r="I67" s="15" t="s">
        <v>8245</v>
      </c>
      <c r="J67" s="15">
        <v>1429396200</v>
      </c>
      <c r="K67" s="25">
        <v>42112.9375</v>
      </c>
      <c r="L67" s="15">
        <v>1428539708</v>
      </c>
      <c r="M67" s="25">
        <v>42103.024398148147</v>
      </c>
      <c r="N67" s="26">
        <v>10</v>
      </c>
      <c r="O67" s="15" t="b">
        <v>0</v>
      </c>
      <c r="P67" s="15">
        <v>0</v>
      </c>
      <c r="Q67" s="24">
        <v>0</v>
      </c>
      <c r="R67" s="15" t="b">
        <v>0</v>
      </c>
      <c r="S67" s="15" t="s">
        <v>8273</v>
      </c>
      <c r="T67" s="15" t="s">
        <v>8274</v>
      </c>
    </row>
    <row r="68" spans="1:20" ht="28.55" x14ac:dyDescent="0.25">
      <c r="A68" s="14">
        <v>3734</v>
      </c>
      <c r="B68" s="17" t="s">
        <v>3731</v>
      </c>
      <c r="C68" s="17" t="s">
        <v>7844</v>
      </c>
      <c r="D68" s="18">
        <v>1500</v>
      </c>
      <c r="E68" s="19">
        <v>427</v>
      </c>
      <c r="F68" s="14">
        <v>28</v>
      </c>
      <c r="G68" s="14" t="s">
        <v>8220</v>
      </c>
      <c r="H68" s="14" t="s">
        <v>8223</v>
      </c>
      <c r="I68" s="14" t="s">
        <v>8245</v>
      </c>
      <c r="J68" s="14">
        <v>1432589896</v>
      </c>
      <c r="K68" s="20">
        <v>42149.901574074072</v>
      </c>
      <c r="L68" s="14">
        <v>1427405896</v>
      </c>
      <c r="M68" s="20">
        <v>42089.901574074072</v>
      </c>
      <c r="N68" s="21">
        <v>60</v>
      </c>
      <c r="O68" s="14" t="b">
        <v>0</v>
      </c>
      <c r="P68" s="14">
        <v>7</v>
      </c>
      <c r="Q68" s="19">
        <v>61</v>
      </c>
      <c r="R68" s="14" t="b">
        <v>0</v>
      </c>
      <c r="S68" s="14" t="s">
        <v>8273</v>
      </c>
      <c r="T68" s="14" t="s">
        <v>8274</v>
      </c>
    </row>
    <row r="69" spans="1:20" ht="28.55" x14ac:dyDescent="0.25">
      <c r="A69" s="15">
        <v>3737</v>
      </c>
      <c r="B69" s="22" t="s">
        <v>3734</v>
      </c>
      <c r="C69" s="22" t="s">
        <v>7847</v>
      </c>
      <c r="D69" s="23">
        <v>700</v>
      </c>
      <c r="E69" s="24">
        <v>150</v>
      </c>
      <c r="F69" s="15">
        <v>21</v>
      </c>
      <c r="G69" s="15" t="s">
        <v>8220</v>
      </c>
      <c r="H69" s="15" t="s">
        <v>8223</v>
      </c>
      <c r="I69" s="15" t="s">
        <v>8245</v>
      </c>
      <c r="J69" s="15">
        <v>1447311540</v>
      </c>
      <c r="K69" s="25">
        <v>42320.290972222225</v>
      </c>
      <c r="L69" s="15">
        <v>1445358903</v>
      </c>
      <c r="M69" s="25">
        <v>42297.691006944442</v>
      </c>
      <c r="N69" s="26">
        <v>23</v>
      </c>
      <c r="O69" s="15" t="b">
        <v>0</v>
      </c>
      <c r="P69" s="15">
        <v>4</v>
      </c>
      <c r="Q69" s="24">
        <v>37.5</v>
      </c>
      <c r="R69" s="15" t="b">
        <v>0</v>
      </c>
      <c r="S69" s="15" t="s">
        <v>8273</v>
      </c>
      <c r="T69" s="15" t="s">
        <v>8274</v>
      </c>
    </row>
    <row r="70" spans="1:20" ht="28.55" x14ac:dyDescent="0.25">
      <c r="A70" s="14">
        <v>3740</v>
      </c>
      <c r="B70" s="17" t="s">
        <v>3737</v>
      </c>
      <c r="C70" s="17" t="s">
        <v>7850</v>
      </c>
      <c r="D70" s="18">
        <v>2000</v>
      </c>
      <c r="E70" s="19">
        <v>358</v>
      </c>
      <c r="F70" s="14">
        <v>18</v>
      </c>
      <c r="G70" s="14" t="s">
        <v>8220</v>
      </c>
      <c r="H70" s="14" t="s">
        <v>8223</v>
      </c>
      <c r="I70" s="14" t="s">
        <v>8245</v>
      </c>
      <c r="J70" s="14">
        <v>1407808438</v>
      </c>
      <c r="K70" s="20">
        <v>41863.079143518517</v>
      </c>
      <c r="L70" s="14">
        <v>1405217355</v>
      </c>
      <c r="M70" s="20">
        <v>41833.089756944442</v>
      </c>
      <c r="N70" s="21">
        <v>30</v>
      </c>
      <c r="O70" s="14" t="b">
        <v>0</v>
      </c>
      <c r="P70" s="14">
        <v>14</v>
      </c>
      <c r="Q70" s="19">
        <v>25.57</v>
      </c>
      <c r="R70" s="14" t="b">
        <v>0</v>
      </c>
      <c r="S70" s="14" t="s">
        <v>8273</v>
      </c>
      <c r="T70" s="14" t="s">
        <v>8274</v>
      </c>
    </row>
    <row r="71" spans="1:20" ht="28.55" x14ac:dyDescent="0.25">
      <c r="A71" s="15">
        <v>3741</v>
      </c>
      <c r="B71" s="22" t="s">
        <v>3738</v>
      </c>
      <c r="C71" s="22" t="s">
        <v>7851</v>
      </c>
      <c r="D71" s="23">
        <v>20000</v>
      </c>
      <c r="E71" s="24">
        <v>0</v>
      </c>
      <c r="F71" s="15">
        <v>0</v>
      </c>
      <c r="G71" s="15" t="s">
        <v>8220</v>
      </c>
      <c r="H71" s="15" t="s">
        <v>8223</v>
      </c>
      <c r="I71" s="15" t="s">
        <v>8245</v>
      </c>
      <c r="J71" s="15">
        <v>1450389950</v>
      </c>
      <c r="K71" s="25">
        <v>42355.920717592591</v>
      </c>
      <c r="L71" s="15">
        <v>1447797950</v>
      </c>
      <c r="M71" s="25">
        <v>42325.920717592591</v>
      </c>
      <c r="N71" s="26">
        <v>30</v>
      </c>
      <c r="O71" s="15" t="b">
        <v>0</v>
      </c>
      <c r="P71" s="15">
        <v>0</v>
      </c>
      <c r="Q71" s="24">
        <v>0</v>
      </c>
      <c r="R71" s="15" t="b">
        <v>0</v>
      </c>
      <c r="S71" s="15" t="s">
        <v>8273</v>
      </c>
      <c r="T71" s="15" t="s">
        <v>8274</v>
      </c>
    </row>
    <row r="72" spans="1:20" ht="28.55" x14ac:dyDescent="0.25">
      <c r="A72" s="14">
        <v>3742</v>
      </c>
      <c r="B72" s="17" t="s">
        <v>3739</v>
      </c>
      <c r="C72" s="17" t="s">
        <v>7852</v>
      </c>
      <c r="D72" s="18">
        <v>5000</v>
      </c>
      <c r="E72" s="19">
        <v>100</v>
      </c>
      <c r="F72" s="14">
        <v>2</v>
      </c>
      <c r="G72" s="14" t="s">
        <v>8220</v>
      </c>
      <c r="H72" s="14" t="s">
        <v>8223</v>
      </c>
      <c r="I72" s="14" t="s">
        <v>8245</v>
      </c>
      <c r="J72" s="14">
        <v>1409980144</v>
      </c>
      <c r="K72" s="20">
        <v>41888.214629629627</v>
      </c>
      <c r="L72" s="14">
        <v>1407388144</v>
      </c>
      <c r="M72" s="20">
        <v>41858.214629629627</v>
      </c>
      <c r="N72" s="21">
        <v>30</v>
      </c>
      <c r="O72" s="14" t="b">
        <v>0</v>
      </c>
      <c r="P72" s="14">
        <v>4</v>
      </c>
      <c r="Q72" s="19">
        <v>25</v>
      </c>
      <c r="R72" s="14" t="b">
        <v>0</v>
      </c>
      <c r="S72" s="14" t="s">
        <v>8273</v>
      </c>
      <c r="T72" s="14" t="s">
        <v>8274</v>
      </c>
    </row>
    <row r="73" spans="1:20" ht="28.55" x14ac:dyDescent="0.25">
      <c r="A73" s="15">
        <v>3743</v>
      </c>
      <c r="B73" s="22" t="s">
        <v>3740</v>
      </c>
      <c r="C73" s="22" t="s">
        <v>7853</v>
      </c>
      <c r="D73" s="23">
        <v>2200</v>
      </c>
      <c r="E73" s="24">
        <v>0</v>
      </c>
      <c r="F73" s="15">
        <v>0</v>
      </c>
      <c r="G73" s="15" t="s">
        <v>8220</v>
      </c>
      <c r="H73" s="15" t="s">
        <v>8223</v>
      </c>
      <c r="I73" s="15" t="s">
        <v>8245</v>
      </c>
      <c r="J73" s="15">
        <v>1404406964</v>
      </c>
      <c r="K73" s="25">
        <v>41823.710231481484</v>
      </c>
      <c r="L73" s="15">
        <v>1401814964</v>
      </c>
      <c r="M73" s="25">
        <v>41793.710231481484</v>
      </c>
      <c r="N73" s="26">
        <v>30</v>
      </c>
      <c r="O73" s="15" t="b">
        <v>0</v>
      </c>
      <c r="P73" s="15">
        <v>0</v>
      </c>
      <c r="Q73" s="24">
        <v>0</v>
      </c>
      <c r="R73" s="15" t="b">
        <v>0</v>
      </c>
      <c r="S73" s="15" t="s">
        <v>8273</v>
      </c>
      <c r="T73" s="15" t="s">
        <v>8274</v>
      </c>
    </row>
    <row r="74" spans="1:20" ht="28.55" x14ac:dyDescent="0.25">
      <c r="A74" s="14">
        <v>3744</v>
      </c>
      <c r="B74" s="17" t="s">
        <v>3741</v>
      </c>
      <c r="C74" s="17" t="s">
        <v>7854</v>
      </c>
      <c r="D74" s="18">
        <v>1200</v>
      </c>
      <c r="E74" s="19">
        <v>0</v>
      </c>
      <c r="F74" s="14">
        <v>0</v>
      </c>
      <c r="G74" s="14" t="s">
        <v>8220</v>
      </c>
      <c r="H74" s="14" t="s">
        <v>8223</v>
      </c>
      <c r="I74" s="14" t="s">
        <v>8245</v>
      </c>
      <c r="J74" s="14">
        <v>1404532740</v>
      </c>
      <c r="K74" s="20">
        <v>41825.165972222225</v>
      </c>
      <c r="L74" s="14">
        <v>1401823952</v>
      </c>
      <c r="M74" s="20">
        <v>41793.814259259263</v>
      </c>
      <c r="N74" s="21">
        <v>31</v>
      </c>
      <c r="O74" s="14" t="b">
        <v>0</v>
      </c>
      <c r="P74" s="14">
        <v>0</v>
      </c>
      <c r="Q74" s="19">
        <v>0</v>
      </c>
      <c r="R74" s="14" t="b">
        <v>0</v>
      </c>
      <c r="S74" s="14" t="s">
        <v>8273</v>
      </c>
      <c r="T74" s="14" t="s">
        <v>8274</v>
      </c>
    </row>
    <row r="75" spans="1:20" ht="28.55" x14ac:dyDescent="0.25">
      <c r="A75" s="15">
        <v>3745</v>
      </c>
      <c r="B75" s="22" t="s">
        <v>3742</v>
      </c>
      <c r="C75" s="22" t="s">
        <v>7855</v>
      </c>
      <c r="D75" s="23">
        <v>100</v>
      </c>
      <c r="E75" s="24">
        <v>10</v>
      </c>
      <c r="F75" s="15">
        <v>10</v>
      </c>
      <c r="G75" s="15" t="s">
        <v>8220</v>
      </c>
      <c r="H75" s="15" t="s">
        <v>8223</v>
      </c>
      <c r="I75" s="15" t="s">
        <v>8245</v>
      </c>
      <c r="J75" s="15">
        <v>1407689102</v>
      </c>
      <c r="K75" s="25">
        <v>41861.697939814818</v>
      </c>
      <c r="L75" s="15">
        <v>1405097102</v>
      </c>
      <c r="M75" s="25">
        <v>41831.697939814818</v>
      </c>
      <c r="N75" s="26">
        <v>30</v>
      </c>
      <c r="O75" s="15" t="b">
        <v>0</v>
      </c>
      <c r="P75" s="15">
        <v>1</v>
      </c>
      <c r="Q75" s="24">
        <v>10</v>
      </c>
      <c r="R75" s="15" t="b">
        <v>0</v>
      </c>
      <c r="S75" s="15" t="s">
        <v>8273</v>
      </c>
      <c r="T75" s="15" t="s">
        <v>8274</v>
      </c>
    </row>
    <row r="76" spans="1:20" x14ac:dyDescent="0.25">
      <c r="A76" s="14">
        <v>3746</v>
      </c>
      <c r="B76" s="17" t="s">
        <v>3743</v>
      </c>
      <c r="C76" s="17" t="s">
        <v>7856</v>
      </c>
      <c r="D76" s="18">
        <v>8500</v>
      </c>
      <c r="E76" s="19">
        <v>202</v>
      </c>
      <c r="F76" s="14">
        <v>2</v>
      </c>
      <c r="G76" s="14" t="s">
        <v>8220</v>
      </c>
      <c r="H76" s="14" t="s">
        <v>8223</v>
      </c>
      <c r="I76" s="14" t="s">
        <v>8245</v>
      </c>
      <c r="J76" s="14">
        <v>1475918439</v>
      </c>
      <c r="K76" s="20">
        <v>42651.389340277776</v>
      </c>
      <c r="L76" s="14">
        <v>1473326439</v>
      </c>
      <c r="M76" s="20">
        <v>42621.389340277776</v>
      </c>
      <c r="N76" s="21">
        <v>30</v>
      </c>
      <c r="O76" s="14" t="b">
        <v>0</v>
      </c>
      <c r="P76" s="14">
        <v>1</v>
      </c>
      <c r="Q76" s="19">
        <v>202</v>
      </c>
      <c r="R76" s="14" t="b">
        <v>0</v>
      </c>
      <c r="S76" s="14" t="s">
        <v>8273</v>
      </c>
      <c r="T76" s="14" t="s">
        <v>8274</v>
      </c>
    </row>
    <row r="77" spans="1:20" ht="42.8" x14ac:dyDescent="0.25">
      <c r="A77" s="15">
        <v>3841</v>
      </c>
      <c r="B77" s="22" t="s">
        <v>3838</v>
      </c>
      <c r="C77" s="22" t="s">
        <v>7950</v>
      </c>
      <c r="D77" s="23">
        <v>10000</v>
      </c>
      <c r="E77" s="24">
        <v>872</v>
      </c>
      <c r="F77" s="15">
        <v>9</v>
      </c>
      <c r="G77" s="15" t="s">
        <v>8220</v>
      </c>
      <c r="H77" s="15" t="s">
        <v>8223</v>
      </c>
      <c r="I77" s="15" t="s">
        <v>8245</v>
      </c>
      <c r="J77" s="15">
        <v>1405882287</v>
      </c>
      <c r="K77" s="25">
        <v>41840.785729166666</v>
      </c>
      <c r="L77" s="15">
        <v>1400698287</v>
      </c>
      <c r="M77" s="25">
        <v>41780.785729166666</v>
      </c>
      <c r="N77" s="26">
        <v>60</v>
      </c>
      <c r="O77" s="15" t="b">
        <v>1</v>
      </c>
      <c r="P77" s="15">
        <v>34</v>
      </c>
      <c r="Q77" s="24">
        <v>25.65</v>
      </c>
      <c r="R77" s="15" t="b">
        <v>0</v>
      </c>
      <c r="S77" s="15" t="s">
        <v>8273</v>
      </c>
      <c r="T77" s="15" t="s">
        <v>8274</v>
      </c>
    </row>
    <row r="78" spans="1:20" ht="28.55" x14ac:dyDescent="0.25">
      <c r="A78" s="14">
        <v>3843</v>
      </c>
      <c r="B78" s="17" t="s">
        <v>3840</v>
      </c>
      <c r="C78" s="17" t="s">
        <v>7952</v>
      </c>
      <c r="D78" s="18">
        <v>5000</v>
      </c>
      <c r="E78" s="19">
        <v>1065</v>
      </c>
      <c r="F78" s="14">
        <v>21</v>
      </c>
      <c r="G78" s="14" t="s">
        <v>8220</v>
      </c>
      <c r="H78" s="14" t="s">
        <v>8223</v>
      </c>
      <c r="I78" s="14" t="s">
        <v>8245</v>
      </c>
      <c r="J78" s="14">
        <v>1401587064</v>
      </c>
      <c r="K78" s="20">
        <v>41791.072500000002</v>
      </c>
      <c r="L78" s="14">
        <v>1399427064</v>
      </c>
      <c r="M78" s="20">
        <v>41766.072500000002</v>
      </c>
      <c r="N78" s="21">
        <v>25</v>
      </c>
      <c r="O78" s="14" t="b">
        <v>1</v>
      </c>
      <c r="P78" s="14">
        <v>19</v>
      </c>
      <c r="Q78" s="19">
        <v>56.05</v>
      </c>
      <c r="R78" s="14" t="b">
        <v>0</v>
      </c>
      <c r="S78" s="14" t="s">
        <v>8273</v>
      </c>
      <c r="T78" s="14" t="s">
        <v>8274</v>
      </c>
    </row>
    <row r="79" spans="1:20" ht="28.55" x14ac:dyDescent="0.25">
      <c r="A79" s="15">
        <v>3844</v>
      </c>
      <c r="B79" s="22" t="s">
        <v>3841</v>
      </c>
      <c r="C79" s="22" t="s">
        <v>7953</v>
      </c>
      <c r="D79" s="23">
        <v>9800</v>
      </c>
      <c r="E79" s="24">
        <v>4066</v>
      </c>
      <c r="F79" s="15">
        <v>41</v>
      </c>
      <c r="G79" s="15" t="s">
        <v>8220</v>
      </c>
      <c r="H79" s="15" t="s">
        <v>8223</v>
      </c>
      <c r="I79" s="15" t="s">
        <v>8245</v>
      </c>
      <c r="J79" s="15">
        <v>1401778740</v>
      </c>
      <c r="K79" s="25">
        <v>41793.290972222225</v>
      </c>
      <c r="L79" s="15">
        <v>1399474134</v>
      </c>
      <c r="M79" s="25">
        <v>41766.617291666669</v>
      </c>
      <c r="N79" s="26">
        <v>27</v>
      </c>
      <c r="O79" s="15" t="b">
        <v>1</v>
      </c>
      <c r="P79" s="15">
        <v>50</v>
      </c>
      <c r="Q79" s="24">
        <v>81.319999999999993</v>
      </c>
      <c r="R79" s="15" t="b">
        <v>0</v>
      </c>
      <c r="S79" s="15" t="s">
        <v>8273</v>
      </c>
      <c r="T79" s="15" t="s">
        <v>8274</v>
      </c>
    </row>
    <row r="80" spans="1:20" ht="57.1" x14ac:dyDescent="0.25">
      <c r="A80" s="14">
        <v>3845</v>
      </c>
      <c r="B80" s="17" t="s">
        <v>3842</v>
      </c>
      <c r="C80" s="17" t="s">
        <v>7954</v>
      </c>
      <c r="D80" s="18">
        <v>40000</v>
      </c>
      <c r="E80" s="19">
        <v>842</v>
      </c>
      <c r="F80" s="14">
        <v>2</v>
      </c>
      <c r="G80" s="14" t="s">
        <v>8220</v>
      </c>
      <c r="H80" s="14" t="s">
        <v>8223</v>
      </c>
      <c r="I80" s="14" t="s">
        <v>8245</v>
      </c>
      <c r="J80" s="14">
        <v>1443711774</v>
      </c>
      <c r="K80" s="20">
        <v>42278.627013888887</v>
      </c>
      <c r="L80" s="14">
        <v>1441119774</v>
      </c>
      <c r="M80" s="20">
        <v>42248.627013888887</v>
      </c>
      <c r="N80" s="21">
        <v>30</v>
      </c>
      <c r="O80" s="14" t="b">
        <v>1</v>
      </c>
      <c r="P80" s="14">
        <v>12</v>
      </c>
      <c r="Q80" s="19">
        <v>70.17</v>
      </c>
      <c r="R80" s="14" t="b">
        <v>0</v>
      </c>
      <c r="S80" s="14" t="s">
        <v>8273</v>
      </c>
      <c r="T80" s="14" t="s">
        <v>8274</v>
      </c>
    </row>
    <row r="81" spans="1:20" ht="28.55" x14ac:dyDescent="0.25">
      <c r="A81" s="15">
        <v>3846</v>
      </c>
      <c r="B81" s="22" t="s">
        <v>3843</v>
      </c>
      <c r="C81" s="22" t="s">
        <v>7955</v>
      </c>
      <c r="D81" s="23">
        <v>7000</v>
      </c>
      <c r="E81" s="24">
        <v>189</v>
      </c>
      <c r="F81" s="15">
        <v>3</v>
      </c>
      <c r="G81" s="15" t="s">
        <v>8220</v>
      </c>
      <c r="H81" s="15" t="s">
        <v>8223</v>
      </c>
      <c r="I81" s="15" t="s">
        <v>8245</v>
      </c>
      <c r="J81" s="15">
        <v>1412405940</v>
      </c>
      <c r="K81" s="25">
        <v>41916.290972222225</v>
      </c>
      <c r="L81" s="15">
        <v>1409721542</v>
      </c>
      <c r="M81" s="25">
        <v>41885.221550925926</v>
      </c>
      <c r="N81" s="26">
        <v>31</v>
      </c>
      <c r="O81" s="15" t="b">
        <v>1</v>
      </c>
      <c r="P81" s="15">
        <v>8</v>
      </c>
      <c r="Q81" s="24">
        <v>23.63</v>
      </c>
      <c r="R81" s="15" t="b">
        <v>0</v>
      </c>
      <c r="S81" s="15" t="s">
        <v>8273</v>
      </c>
      <c r="T81" s="15" t="s">
        <v>8274</v>
      </c>
    </row>
    <row r="82" spans="1:20" ht="28.55" x14ac:dyDescent="0.25">
      <c r="A82" s="14">
        <v>3847</v>
      </c>
      <c r="B82" s="17" t="s">
        <v>3844</v>
      </c>
      <c r="C82" s="17" t="s">
        <v>7956</v>
      </c>
      <c r="D82" s="18">
        <v>10500</v>
      </c>
      <c r="E82" s="19">
        <v>1697</v>
      </c>
      <c r="F82" s="14">
        <v>16</v>
      </c>
      <c r="G82" s="14" t="s">
        <v>8220</v>
      </c>
      <c r="H82" s="14" t="s">
        <v>8223</v>
      </c>
      <c r="I82" s="14" t="s">
        <v>8245</v>
      </c>
      <c r="J82" s="14">
        <v>1437283391</v>
      </c>
      <c r="K82" s="20">
        <v>42204.224432870367</v>
      </c>
      <c r="L82" s="14">
        <v>1433395391</v>
      </c>
      <c r="M82" s="20">
        <v>42159.224432870367</v>
      </c>
      <c r="N82" s="21">
        <v>45</v>
      </c>
      <c r="O82" s="14" t="b">
        <v>1</v>
      </c>
      <c r="P82" s="14">
        <v>9</v>
      </c>
      <c r="Q82" s="19">
        <v>188.56</v>
      </c>
      <c r="R82" s="14" t="b">
        <v>0</v>
      </c>
      <c r="S82" s="14" t="s">
        <v>8273</v>
      </c>
      <c r="T82" s="14" t="s">
        <v>8274</v>
      </c>
    </row>
    <row r="83" spans="1:20" ht="28.55" x14ac:dyDescent="0.25">
      <c r="A83" s="15">
        <v>3848</v>
      </c>
      <c r="B83" s="22" t="s">
        <v>3845</v>
      </c>
      <c r="C83" s="22" t="s">
        <v>7957</v>
      </c>
      <c r="D83" s="23">
        <v>13000</v>
      </c>
      <c r="E83" s="24">
        <v>2129</v>
      </c>
      <c r="F83" s="15">
        <v>16</v>
      </c>
      <c r="G83" s="15" t="s">
        <v>8220</v>
      </c>
      <c r="H83" s="15" t="s">
        <v>8223</v>
      </c>
      <c r="I83" s="15" t="s">
        <v>8245</v>
      </c>
      <c r="J83" s="15">
        <v>1445196989</v>
      </c>
      <c r="K83" s="25">
        <v>42295.817002314812</v>
      </c>
      <c r="L83" s="15">
        <v>1442604989</v>
      </c>
      <c r="M83" s="25">
        <v>42265.817002314812</v>
      </c>
      <c r="N83" s="26">
        <v>30</v>
      </c>
      <c r="O83" s="15" t="b">
        <v>1</v>
      </c>
      <c r="P83" s="15">
        <v>43</v>
      </c>
      <c r="Q83" s="24">
        <v>49.51</v>
      </c>
      <c r="R83" s="15" t="b">
        <v>0</v>
      </c>
      <c r="S83" s="15" t="s">
        <v>8273</v>
      </c>
      <c r="T83" s="15" t="s">
        <v>8274</v>
      </c>
    </row>
    <row r="84" spans="1:20" ht="28.55" x14ac:dyDescent="0.25">
      <c r="A84" s="14">
        <v>3850</v>
      </c>
      <c r="B84" s="17" t="s">
        <v>3847</v>
      </c>
      <c r="C84" s="17" t="s">
        <v>7959</v>
      </c>
      <c r="D84" s="18">
        <v>1000</v>
      </c>
      <c r="E84" s="19">
        <v>38</v>
      </c>
      <c r="F84" s="14">
        <v>4</v>
      </c>
      <c r="G84" s="14" t="s">
        <v>8220</v>
      </c>
      <c r="H84" s="14" t="s">
        <v>8223</v>
      </c>
      <c r="I84" s="14" t="s">
        <v>8245</v>
      </c>
      <c r="J84" s="14">
        <v>1420081143</v>
      </c>
      <c r="K84" s="20">
        <v>42005.124340277776</v>
      </c>
      <c r="L84" s="14">
        <v>1417489143</v>
      </c>
      <c r="M84" s="20">
        <v>41975.124340277776</v>
      </c>
      <c r="N84" s="21">
        <v>30</v>
      </c>
      <c r="O84" s="14" t="b">
        <v>1</v>
      </c>
      <c r="P84" s="14">
        <v>4</v>
      </c>
      <c r="Q84" s="19">
        <v>9.5</v>
      </c>
      <c r="R84" s="14" t="b">
        <v>0</v>
      </c>
      <c r="S84" s="14" t="s">
        <v>8273</v>
      </c>
      <c r="T84" s="14" t="s">
        <v>8274</v>
      </c>
    </row>
    <row r="85" spans="1:20" ht="28.55" x14ac:dyDescent="0.25">
      <c r="A85" s="15">
        <v>3852</v>
      </c>
      <c r="B85" s="22" t="s">
        <v>3849</v>
      </c>
      <c r="C85" s="22" t="s">
        <v>7961</v>
      </c>
      <c r="D85" s="23">
        <v>10000</v>
      </c>
      <c r="E85" s="24">
        <v>20</v>
      </c>
      <c r="F85" s="15">
        <v>0</v>
      </c>
      <c r="G85" s="15" t="s">
        <v>8220</v>
      </c>
      <c r="H85" s="15" t="s">
        <v>8223</v>
      </c>
      <c r="I85" s="15" t="s">
        <v>8245</v>
      </c>
      <c r="J85" s="15">
        <v>1427427276</v>
      </c>
      <c r="K85" s="25">
        <v>42090.149027777778</v>
      </c>
      <c r="L85" s="15">
        <v>1425270876</v>
      </c>
      <c r="M85" s="25">
        <v>42065.190694444449</v>
      </c>
      <c r="N85" s="26">
        <v>25</v>
      </c>
      <c r="O85" s="15" t="b">
        <v>0</v>
      </c>
      <c r="P85" s="15">
        <v>2</v>
      </c>
      <c r="Q85" s="24">
        <v>10</v>
      </c>
      <c r="R85" s="15" t="b">
        <v>0</v>
      </c>
      <c r="S85" s="15" t="s">
        <v>8273</v>
      </c>
      <c r="T85" s="15" t="s">
        <v>8274</v>
      </c>
    </row>
    <row r="86" spans="1:20" ht="28.55" x14ac:dyDescent="0.25">
      <c r="A86" s="14">
        <v>3853</v>
      </c>
      <c r="B86" s="17" t="s">
        <v>3850</v>
      </c>
      <c r="C86" s="17" t="s">
        <v>7962</v>
      </c>
      <c r="D86" s="18">
        <v>100000</v>
      </c>
      <c r="E86" s="19">
        <v>26</v>
      </c>
      <c r="F86" s="14">
        <v>0</v>
      </c>
      <c r="G86" s="14" t="s">
        <v>8220</v>
      </c>
      <c r="H86" s="14" t="s">
        <v>8223</v>
      </c>
      <c r="I86" s="14" t="s">
        <v>8245</v>
      </c>
      <c r="J86" s="14">
        <v>1409602178</v>
      </c>
      <c r="K86" s="20">
        <v>41883.84002314815</v>
      </c>
      <c r="L86" s="14">
        <v>1406578178</v>
      </c>
      <c r="M86" s="20">
        <v>41848.84002314815</v>
      </c>
      <c r="N86" s="21">
        <v>35</v>
      </c>
      <c r="O86" s="14" t="b">
        <v>0</v>
      </c>
      <c r="P86" s="14">
        <v>2</v>
      </c>
      <c r="Q86" s="19">
        <v>13</v>
      </c>
      <c r="R86" s="14" t="b">
        <v>0</v>
      </c>
      <c r="S86" s="14" t="s">
        <v>8273</v>
      </c>
      <c r="T86" s="14" t="s">
        <v>8274</v>
      </c>
    </row>
    <row r="87" spans="1:20" x14ac:dyDescent="0.25">
      <c r="A87" s="15">
        <v>3854</v>
      </c>
      <c r="B87" s="22" t="s">
        <v>3851</v>
      </c>
      <c r="C87" s="22" t="s">
        <v>7963</v>
      </c>
      <c r="D87" s="23">
        <v>11000</v>
      </c>
      <c r="E87" s="24">
        <v>1788</v>
      </c>
      <c r="F87" s="15">
        <v>16</v>
      </c>
      <c r="G87" s="15" t="s">
        <v>8220</v>
      </c>
      <c r="H87" s="15" t="s">
        <v>8223</v>
      </c>
      <c r="I87" s="15" t="s">
        <v>8245</v>
      </c>
      <c r="J87" s="15">
        <v>1431206058</v>
      </c>
      <c r="K87" s="25">
        <v>42133.884930555556</v>
      </c>
      <c r="L87" s="15">
        <v>1428614058</v>
      </c>
      <c r="M87" s="25">
        <v>42103.884930555556</v>
      </c>
      <c r="N87" s="26">
        <v>30</v>
      </c>
      <c r="O87" s="15" t="b">
        <v>0</v>
      </c>
      <c r="P87" s="15">
        <v>20</v>
      </c>
      <c r="Q87" s="24">
        <v>89.4</v>
      </c>
      <c r="R87" s="15" t="b">
        <v>0</v>
      </c>
      <c r="S87" s="15" t="s">
        <v>8273</v>
      </c>
      <c r="T87" s="15" t="s">
        <v>8274</v>
      </c>
    </row>
    <row r="88" spans="1:20" ht="42.8" x14ac:dyDescent="0.25">
      <c r="A88" s="14">
        <v>3855</v>
      </c>
      <c r="B88" s="17" t="s">
        <v>3852</v>
      </c>
      <c r="C88" s="17" t="s">
        <v>7964</v>
      </c>
      <c r="D88" s="18">
        <v>1000</v>
      </c>
      <c r="E88" s="19">
        <v>25</v>
      </c>
      <c r="F88" s="14">
        <v>3</v>
      </c>
      <c r="G88" s="14" t="s">
        <v>8220</v>
      </c>
      <c r="H88" s="14" t="s">
        <v>8223</v>
      </c>
      <c r="I88" s="14" t="s">
        <v>8245</v>
      </c>
      <c r="J88" s="14">
        <v>1427408271</v>
      </c>
      <c r="K88" s="20">
        <v>42089.929062499999</v>
      </c>
      <c r="L88" s="14">
        <v>1424819871</v>
      </c>
      <c r="M88" s="20">
        <v>42059.970729166671</v>
      </c>
      <c r="N88" s="21">
        <v>30</v>
      </c>
      <c r="O88" s="14" t="b">
        <v>0</v>
      </c>
      <c r="P88" s="14">
        <v>1</v>
      </c>
      <c r="Q88" s="19">
        <v>25</v>
      </c>
      <c r="R88" s="14" t="b">
        <v>0</v>
      </c>
      <c r="S88" s="14" t="s">
        <v>8273</v>
      </c>
      <c r="T88" s="14" t="s">
        <v>8274</v>
      </c>
    </row>
    <row r="89" spans="1:20" ht="28.55" x14ac:dyDescent="0.25">
      <c r="A89" s="15">
        <v>3856</v>
      </c>
      <c r="B89" s="22" t="s">
        <v>3853</v>
      </c>
      <c r="C89" s="22" t="s">
        <v>7965</v>
      </c>
      <c r="D89" s="23">
        <v>5000</v>
      </c>
      <c r="E89" s="24">
        <v>1</v>
      </c>
      <c r="F89" s="15">
        <v>0</v>
      </c>
      <c r="G89" s="15" t="s">
        <v>8220</v>
      </c>
      <c r="H89" s="15" t="s">
        <v>8223</v>
      </c>
      <c r="I89" s="15" t="s">
        <v>8245</v>
      </c>
      <c r="J89" s="15">
        <v>1425833403</v>
      </c>
      <c r="K89" s="25">
        <v>42071.701423611114</v>
      </c>
      <c r="L89" s="15">
        <v>1423245003</v>
      </c>
      <c r="M89" s="25">
        <v>42041.743090277778</v>
      </c>
      <c r="N89" s="26">
        <v>30</v>
      </c>
      <c r="O89" s="15" t="b">
        <v>0</v>
      </c>
      <c r="P89" s="15">
        <v>1</v>
      </c>
      <c r="Q89" s="24">
        <v>1</v>
      </c>
      <c r="R89" s="15" t="b">
        <v>0</v>
      </c>
      <c r="S89" s="15" t="s">
        <v>8273</v>
      </c>
      <c r="T89" s="15" t="s">
        <v>8274</v>
      </c>
    </row>
    <row r="90" spans="1:20" ht="42.8" x14ac:dyDescent="0.25">
      <c r="A90" s="14">
        <v>3857</v>
      </c>
      <c r="B90" s="17" t="s">
        <v>3854</v>
      </c>
      <c r="C90" s="17" t="s">
        <v>7966</v>
      </c>
      <c r="D90" s="18">
        <v>5000</v>
      </c>
      <c r="E90" s="19">
        <v>260</v>
      </c>
      <c r="F90" s="14">
        <v>5</v>
      </c>
      <c r="G90" s="14" t="s">
        <v>8220</v>
      </c>
      <c r="H90" s="14" t="s">
        <v>8223</v>
      </c>
      <c r="I90" s="14" t="s">
        <v>8245</v>
      </c>
      <c r="J90" s="14">
        <v>1406913120</v>
      </c>
      <c r="K90" s="20">
        <v>41852.716666666667</v>
      </c>
      <c r="L90" s="14">
        <v>1404927690</v>
      </c>
      <c r="M90" s="20">
        <v>41829.73715277778</v>
      </c>
      <c r="N90" s="21">
        <v>23</v>
      </c>
      <c r="O90" s="14" t="b">
        <v>0</v>
      </c>
      <c r="P90" s="14">
        <v>4</v>
      </c>
      <c r="Q90" s="19">
        <v>65</v>
      </c>
      <c r="R90" s="14" t="b">
        <v>0</v>
      </c>
      <c r="S90" s="14" t="s">
        <v>8273</v>
      </c>
      <c r="T90" s="14" t="s">
        <v>8274</v>
      </c>
    </row>
    <row r="91" spans="1:20" ht="28.55" x14ac:dyDescent="0.25">
      <c r="A91" s="15">
        <v>3859</v>
      </c>
      <c r="B91" s="22" t="s">
        <v>3856</v>
      </c>
      <c r="C91" s="22" t="s">
        <v>7968</v>
      </c>
      <c r="D91" s="23">
        <v>2500</v>
      </c>
      <c r="E91" s="24">
        <v>1</v>
      </c>
      <c r="F91" s="15">
        <v>0</v>
      </c>
      <c r="G91" s="15" t="s">
        <v>8220</v>
      </c>
      <c r="H91" s="15" t="s">
        <v>8223</v>
      </c>
      <c r="I91" s="15" t="s">
        <v>8245</v>
      </c>
      <c r="J91" s="15">
        <v>1403730000</v>
      </c>
      <c r="K91" s="25">
        <v>41815.875</v>
      </c>
      <c r="L91" s="15">
        <v>1401485207</v>
      </c>
      <c r="M91" s="25">
        <v>41789.893599537041</v>
      </c>
      <c r="N91" s="26">
        <v>26</v>
      </c>
      <c r="O91" s="15" t="b">
        <v>0</v>
      </c>
      <c r="P91" s="15">
        <v>1</v>
      </c>
      <c r="Q91" s="24">
        <v>1</v>
      </c>
      <c r="R91" s="15" t="b">
        <v>0</v>
      </c>
      <c r="S91" s="15" t="s">
        <v>8273</v>
      </c>
      <c r="T91" s="15" t="s">
        <v>8274</v>
      </c>
    </row>
    <row r="92" spans="1:20" ht="28.55" x14ac:dyDescent="0.25">
      <c r="A92" s="14">
        <v>3860</v>
      </c>
      <c r="B92" s="17" t="s">
        <v>3857</v>
      </c>
      <c r="C92" s="17" t="s">
        <v>7969</v>
      </c>
      <c r="D92" s="18">
        <v>6000</v>
      </c>
      <c r="E92" s="19">
        <v>1060</v>
      </c>
      <c r="F92" s="14">
        <v>18</v>
      </c>
      <c r="G92" s="14" t="s">
        <v>8220</v>
      </c>
      <c r="H92" s="14" t="s">
        <v>8223</v>
      </c>
      <c r="I92" s="14" t="s">
        <v>8245</v>
      </c>
      <c r="J92" s="14">
        <v>1407858710</v>
      </c>
      <c r="K92" s="20">
        <v>41863.660995370366</v>
      </c>
      <c r="L92" s="14">
        <v>1405266710</v>
      </c>
      <c r="M92" s="20">
        <v>41833.660995370366</v>
      </c>
      <c r="N92" s="21">
        <v>30</v>
      </c>
      <c r="O92" s="14" t="b">
        <v>0</v>
      </c>
      <c r="P92" s="14">
        <v>13</v>
      </c>
      <c r="Q92" s="19">
        <v>81.540000000000006</v>
      </c>
      <c r="R92" s="14" t="b">
        <v>0</v>
      </c>
      <c r="S92" s="14" t="s">
        <v>8273</v>
      </c>
      <c r="T92" s="14" t="s">
        <v>8274</v>
      </c>
    </row>
    <row r="93" spans="1:20" x14ac:dyDescent="0.25">
      <c r="A93" s="15">
        <v>3861</v>
      </c>
      <c r="B93" s="22" t="s">
        <v>3858</v>
      </c>
      <c r="C93" s="22" t="s">
        <v>7970</v>
      </c>
      <c r="D93" s="23">
        <v>2000</v>
      </c>
      <c r="E93" s="24">
        <v>100</v>
      </c>
      <c r="F93" s="15">
        <v>5</v>
      </c>
      <c r="G93" s="15" t="s">
        <v>8220</v>
      </c>
      <c r="H93" s="15" t="s">
        <v>8223</v>
      </c>
      <c r="I93" s="15" t="s">
        <v>8245</v>
      </c>
      <c r="J93" s="15">
        <v>1415828820</v>
      </c>
      <c r="K93" s="25">
        <v>41955.907638888893</v>
      </c>
      <c r="L93" s="15">
        <v>1412258977</v>
      </c>
      <c r="M93" s="25">
        <v>41914.590011574073</v>
      </c>
      <c r="N93" s="26">
        <v>41</v>
      </c>
      <c r="O93" s="15" t="b">
        <v>0</v>
      </c>
      <c r="P93" s="15">
        <v>1</v>
      </c>
      <c r="Q93" s="24">
        <v>100</v>
      </c>
      <c r="R93" s="15" t="b">
        <v>0</v>
      </c>
      <c r="S93" s="15" t="s">
        <v>8273</v>
      </c>
      <c r="T93" s="15" t="s">
        <v>8274</v>
      </c>
    </row>
    <row r="94" spans="1:20" x14ac:dyDescent="0.25">
      <c r="A94" s="14">
        <v>3862</v>
      </c>
      <c r="B94" s="17" t="s">
        <v>3859</v>
      </c>
      <c r="C94" s="17" t="s">
        <v>7971</v>
      </c>
      <c r="D94" s="18">
        <v>7500</v>
      </c>
      <c r="E94" s="19">
        <v>1</v>
      </c>
      <c r="F94" s="14">
        <v>0</v>
      </c>
      <c r="G94" s="14" t="s">
        <v>8220</v>
      </c>
      <c r="H94" s="14" t="s">
        <v>8223</v>
      </c>
      <c r="I94" s="14" t="s">
        <v>8245</v>
      </c>
      <c r="J94" s="14">
        <v>1473699540</v>
      </c>
      <c r="K94" s="20">
        <v>42625.707638888889</v>
      </c>
      <c r="L94" s="14">
        <v>1472451356</v>
      </c>
      <c r="M94" s="20">
        <v>42611.261064814811</v>
      </c>
      <c r="N94" s="21">
        <v>14</v>
      </c>
      <c r="O94" s="14" t="b">
        <v>0</v>
      </c>
      <c r="P94" s="14">
        <v>1</v>
      </c>
      <c r="Q94" s="19">
        <v>1</v>
      </c>
      <c r="R94" s="14" t="b">
        <v>0</v>
      </c>
      <c r="S94" s="14" t="s">
        <v>8273</v>
      </c>
      <c r="T94" s="14" t="s">
        <v>8274</v>
      </c>
    </row>
    <row r="95" spans="1:20" ht="28.55" x14ac:dyDescent="0.25">
      <c r="A95" s="15">
        <v>3863</v>
      </c>
      <c r="B95" s="22" t="s">
        <v>3860</v>
      </c>
      <c r="C95" s="22" t="s">
        <v>7972</v>
      </c>
      <c r="D95" s="23">
        <v>6000</v>
      </c>
      <c r="E95" s="24">
        <v>0</v>
      </c>
      <c r="F95" s="15">
        <v>0</v>
      </c>
      <c r="G95" s="15" t="s">
        <v>8220</v>
      </c>
      <c r="H95" s="15" t="s">
        <v>8223</v>
      </c>
      <c r="I95" s="15" t="s">
        <v>8245</v>
      </c>
      <c r="J95" s="15">
        <v>1446739905</v>
      </c>
      <c r="K95" s="25">
        <v>42313.674826388888</v>
      </c>
      <c r="L95" s="15">
        <v>1441552305</v>
      </c>
      <c r="M95" s="25">
        <v>42253.633159722223</v>
      </c>
      <c r="N95" s="26">
        <v>60</v>
      </c>
      <c r="O95" s="15" t="b">
        <v>0</v>
      </c>
      <c r="P95" s="15">
        <v>0</v>
      </c>
      <c r="Q95" s="24">
        <v>0</v>
      </c>
      <c r="R95" s="15" t="b">
        <v>0</v>
      </c>
      <c r="S95" s="15" t="s">
        <v>8273</v>
      </c>
      <c r="T95" s="15" t="s">
        <v>8274</v>
      </c>
    </row>
    <row r="96" spans="1:20" ht="28.55" x14ac:dyDescent="0.25">
      <c r="A96" s="14">
        <v>3864</v>
      </c>
      <c r="B96" s="17" t="s">
        <v>3861</v>
      </c>
      <c r="C96" s="17" t="s">
        <v>7973</v>
      </c>
      <c r="D96" s="18">
        <v>5000</v>
      </c>
      <c r="E96" s="19">
        <v>60</v>
      </c>
      <c r="F96" s="14">
        <v>1</v>
      </c>
      <c r="G96" s="14" t="s">
        <v>8220</v>
      </c>
      <c r="H96" s="14" t="s">
        <v>8223</v>
      </c>
      <c r="I96" s="14" t="s">
        <v>8245</v>
      </c>
      <c r="J96" s="14">
        <v>1447799054</v>
      </c>
      <c r="K96" s="20">
        <v>42325.933495370366</v>
      </c>
      <c r="L96" s="14">
        <v>1445203454</v>
      </c>
      <c r="M96" s="20">
        <v>42295.891828703709</v>
      </c>
      <c r="N96" s="21">
        <v>30</v>
      </c>
      <c r="O96" s="14" t="b">
        <v>0</v>
      </c>
      <c r="P96" s="14">
        <v>3</v>
      </c>
      <c r="Q96" s="19">
        <v>20</v>
      </c>
      <c r="R96" s="14" t="b">
        <v>0</v>
      </c>
      <c r="S96" s="14" t="s">
        <v>8273</v>
      </c>
      <c r="T96" s="14" t="s">
        <v>8274</v>
      </c>
    </row>
    <row r="97" spans="1:20" x14ac:dyDescent="0.25">
      <c r="A97" s="15">
        <v>3866</v>
      </c>
      <c r="B97" s="22" t="s">
        <v>3863</v>
      </c>
      <c r="C97" s="22" t="s">
        <v>7975</v>
      </c>
      <c r="D97" s="23">
        <v>2000</v>
      </c>
      <c r="E97" s="24">
        <v>11</v>
      </c>
      <c r="F97" s="15">
        <v>1</v>
      </c>
      <c r="G97" s="15" t="s">
        <v>8220</v>
      </c>
      <c r="H97" s="15" t="s">
        <v>8223</v>
      </c>
      <c r="I97" s="15" t="s">
        <v>8245</v>
      </c>
      <c r="J97" s="15">
        <v>1458703740</v>
      </c>
      <c r="K97" s="25">
        <v>42452.145138888889</v>
      </c>
      <c r="L97" s="15">
        <v>1454453021</v>
      </c>
      <c r="M97" s="25">
        <v>42402.947002314817</v>
      </c>
      <c r="N97" s="26">
        <v>49</v>
      </c>
      <c r="O97" s="15" t="b">
        <v>0</v>
      </c>
      <c r="P97" s="15">
        <v>2</v>
      </c>
      <c r="Q97" s="24">
        <v>5.5</v>
      </c>
      <c r="R97" s="15" t="b">
        <v>0</v>
      </c>
      <c r="S97" s="15" t="s">
        <v>8273</v>
      </c>
      <c r="T97" s="15" t="s">
        <v>8274</v>
      </c>
    </row>
    <row r="98" spans="1:20" ht="28.55" x14ac:dyDescent="0.25">
      <c r="A98" s="14">
        <v>3867</v>
      </c>
      <c r="B98" s="17" t="s">
        <v>3864</v>
      </c>
      <c r="C98" s="17" t="s">
        <v>7976</v>
      </c>
      <c r="D98" s="18">
        <v>2000</v>
      </c>
      <c r="E98" s="19">
        <v>251</v>
      </c>
      <c r="F98" s="14">
        <v>13</v>
      </c>
      <c r="G98" s="14" t="s">
        <v>8220</v>
      </c>
      <c r="H98" s="14" t="s">
        <v>8223</v>
      </c>
      <c r="I98" s="14" t="s">
        <v>8245</v>
      </c>
      <c r="J98" s="14">
        <v>1466278339</v>
      </c>
      <c r="K98" s="20">
        <v>42539.814108796301</v>
      </c>
      <c r="L98" s="14">
        <v>1463686339</v>
      </c>
      <c r="M98" s="20">
        <v>42509.814108796301</v>
      </c>
      <c r="N98" s="21">
        <v>30</v>
      </c>
      <c r="O98" s="14" t="b">
        <v>0</v>
      </c>
      <c r="P98" s="14">
        <v>5</v>
      </c>
      <c r="Q98" s="19">
        <v>50.2</v>
      </c>
      <c r="R98" s="14" t="b">
        <v>0</v>
      </c>
      <c r="S98" s="14" t="s">
        <v>8273</v>
      </c>
      <c r="T98" s="14" t="s">
        <v>8274</v>
      </c>
    </row>
    <row r="99" spans="1:20" ht="28.55" x14ac:dyDescent="0.25">
      <c r="A99" s="15">
        <v>3889</v>
      </c>
      <c r="B99" s="22" t="s">
        <v>3886</v>
      </c>
      <c r="C99" s="22" t="s">
        <v>7997</v>
      </c>
      <c r="D99" s="23">
        <v>8000</v>
      </c>
      <c r="E99" s="24">
        <v>118</v>
      </c>
      <c r="F99" s="15">
        <v>1</v>
      </c>
      <c r="G99" s="15" t="s">
        <v>8220</v>
      </c>
      <c r="H99" s="15" t="s">
        <v>8223</v>
      </c>
      <c r="I99" s="15" t="s">
        <v>8245</v>
      </c>
      <c r="J99" s="15">
        <v>1420413960</v>
      </c>
      <c r="K99" s="25">
        <v>42008.976388888885</v>
      </c>
      <c r="L99" s="15">
        <v>1417651630</v>
      </c>
      <c r="M99" s="25">
        <v>41977.004976851851</v>
      </c>
      <c r="N99" s="26">
        <v>32</v>
      </c>
      <c r="O99" s="15" t="b">
        <v>0</v>
      </c>
      <c r="P99" s="15">
        <v>9</v>
      </c>
      <c r="Q99" s="24">
        <v>13.11</v>
      </c>
      <c r="R99" s="15" t="b">
        <v>0</v>
      </c>
      <c r="S99" s="15" t="s">
        <v>8273</v>
      </c>
      <c r="T99" s="15" t="s">
        <v>8274</v>
      </c>
    </row>
    <row r="100" spans="1:20" ht="28.55" x14ac:dyDescent="0.25">
      <c r="A100" s="14">
        <v>3890</v>
      </c>
      <c r="B100" s="17" t="s">
        <v>3887</v>
      </c>
      <c r="C100" s="17" t="s">
        <v>7998</v>
      </c>
      <c r="D100" s="18">
        <v>15000</v>
      </c>
      <c r="E100" s="19">
        <v>2524</v>
      </c>
      <c r="F100" s="14">
        <v>17</v>
      </c>
      <c r="G100" s="14" t="s">
        <v>8220</v>
      </c>
      <c r="H100" s="14" t="s">
        <v>8223</v>
      </c>
      <c r="I100" s="14" t="s">
        <v>8245</v>
      </c>
      <c r="J100" s="14">
        <v>1439662344</v>
      </c>
      <c r="K100" s="20">
        <v>42231.758611111116</v>
      </c>
      <c r="L100" s="14">
        <v>1434478344</v>
      </c>
      <c r="M100" s="20">
        <v>42171.758611111116</v>
      </c>
      <c r="N100" s="21">
        <v>60</v>
      </c>
      <c r="O100" s="14" t="b">
        <v>0</v>
      </c>
      <c r="P100" s="14">
        <v>8</v>
      </c>
      <c r="Q100" s="19">
        <v>315.5</v>
      </c>
      <c r="R100" s="14" t="b">
        <v>0</v>
      </c>
      <c r="S100" s="14" t="s">
        <v>8273</v>
      </c>
      <c r="T100" s="14" t="s">
        <v>8274</v>
      </c>
    </row>
    <row r="101" spans="1:20" x14ac:dyDescent="0.25">
      <c r="A101" s="15">
        <v>3891</v>
      </c>
      <c r="B101" s="22" t="s">
        <v>3888</v>
      </c>
      <c r="C101" s="22" t="s">
        <v>7999</v>
      </c>
      <c r="D101" s="23">
        <v>800</v>
      </c>
      <c r="E101" s="24">
        <v>260</v>
      </c>
      <c r="F101" s="15">
        <v>33</v>
      </c>
      <c r="G101" s="15" t="s">
        <v>8220</v>
      </c>
      <c r="H101" s="15" t="s">
        <v>8223</v>
      </c>
      <c r="I101" s="15" t="s">
        <v>8245</v>
      </c>
      <c r="J101" s="15">
        <v>1427086740</v>
      </c>
      <c r="K101" s="25">
        <v>42086.207638888889</v>
      </c>
      <c r="L101" s="15">
        <v>1424488244</v>
      </c>
      <c r="M101" s="25">
        <v>42056.1324537037</v>
      </c>
      <c r="N101" s="26">
        <v>30</v>
      </c>
      <c r="O101" s="15" t="b">
        <v>0</v>
      </c>
      <c r="P101" s="15">
        <v>7</v>
      </c>
      <c r="Q101" s="24">
        <v>37.14</v>
      </c>
      <c r="R101" s="15" t="b">
        <v>0</v>
      </c>
      <c r="S101" s="15" t="s">
        <v>8273</v>
      </c>
      <c r="T101" s="15" t="s">
        <v>8274</v>
      </c>
    </row>
    <row r="102" spans="1:20" ht="28.55" x14ac:dyDescent="0.25">
      <c r="A102" s="14">
        <v>3892</v>
      </c>
      <c r="B102" s="17" t="s">
        <v>3889</v>
      </c>
      <c r="C102" s="17" t="s">
        <v>8000</v>
      </c>
      <c r="D102" s="18">
        <v>1000</v>
      </c>
      <c r="E102" s="19">
        <v>0</v>
      </c>
      <c r="F102" s="14">
        <v>0</v>
      </c>
      <c r="G102" s="14" t="s">
        <v>8220</v>
      </c>
      <c r="H102" s="14" t="s">
        <v>8223</v>
      </c>
      <c r="I102" s="14" t="s">
        <v>8245</v>
      </c>
      <c r="J102" s="14">
        <v>1408863600</v>
      </c>
      <c r="K102" s="20">
        <v>41875.291666666664</v>
      </c>
      <c r="L102" s="14">
        <v>1408203557</v>
      </c>
      <c r="M102" s="20">
        <v>41867.652280092596</v>
      </c>
      <c r="N102" s="21">
        <v>8</v>
      </c>
      <c r="O102" s="14" t="b">
        <v>0</v>
      </c>
      <c r="P102" s="14">
        <v>0</v>
      </c>
      <c r="Q102" s="19">
        <v>0</v>
      </c>
      <c r="R102" s="14" t="b">
        <v>0</v>
      </c>
      <c r="S102" s="14" t="s">
        <v>8273</v>
      </c>
      <c r="T102" s="14" t="s">
        <v>8274</v>
      </c>
    </row>
    <row r="103" spans="1:20" ht="28.55" x14ac:dyDescent="0.25">
      <c r="A103" s="15">
        <v>3893</v>
      </c>
      <c r="B103" s="22" t="s">
        <v>3890</v>
      </c>
      <c r="C103" s="22" t="s">
        <v>8001</v>
      </c>
      <c r="D103" s="23">
        <v>50000</v>
      </c>
      <c r="E103" s="24">
        <v>10775</v>
      </c>
      <c r="F103" s="15">
        <v>22</v>
      </c>
      <c r="G103" s="15" t="s">
        <v>8220</v>
      </c>
      <c r="H103" s="15" t="s">
        <v>8223</v>
      </c>
      <c r="I103" s="15" t="s">
        <v>8245</v>
      </c>
      <c r="J103" s="15">
        <v>1404194400</v>
      </c>
      <c r="K103" s="25">
        <v>41821.25</v>
      </c>
      <c r="L103" s="15">
        <v>1400600840</v>
      </c>
      <c r="M103" s="25">
        <v>41779.657870370371</v>
      </c>
      <c r="N103" s="26">
        <v>42</v>
      </c>
      <c r="O103" s="15" t="b">
        <v>0</v>
      </c>
      <c r="P103" s="15">
        <v>84</v>
      </c>
      <c r="Q103" s="24">
        <v>128.27000000000001</v>
      </c>
      <c r="R103" s="15" t="b">
        <v>0</v>
      </c>
      <c r="S103" s="15" t="s">
        <v>8273</v>
      </c>
      <c r="T103" s="15" t="s">
        <v>8274</v>
      </c>
    </row>
    <row r="104" spans="1:20" ht="28.55" x14ac:dyDescent="0.25">
      <c r="A104" s="14">
        <v>3894</v>
      </c>
      <c r="B104" s="17" t="s">
        <v>3891</v>
      </c>
      <c r="C104" s="17" t="s">
        <v>8002</v>
      </c>
      <c r="D104" s="18">
        <v>15000</v>
      </c>
      <c r="E104" s="19">
        <v>520</v>
      </c>
      <c r="F104" s="14">
        <v>3</v>
      </c>
      <c r="G104" s="14" t="s">
        <v>8220</v>
      </c>
      <c r="H104" s="14" t="s">
        <v>8223</v>
      </c>
      <c r="I104" s="14" t="s">
        <v>8245</v>
      </c>
      <c r="J104" s="14">
        <v>1481000340</v>
      </c>
      <c r="K104" s="20">
        <v>42710.207638888889</v>
      </c>
      <c r="L104" s="14">
        <v>1478386812</v>
      </c>
      <c r="M104" s="20">
        <v>42679.958472222221</v>
      </c>
      <c r="N104" s="21">
        <v>30</v>
      </c>
      <c r="O104" s="14" t="b">
        <v>0</v>
      </c>
      <c r="P104" s="14">
        <v>11</v>
      </c>
      <c r="Q104" s="19">
        <v>47.27</v>
      </c>
      <c r="R104" s="14" t="b">
        <v>0</v>
      </c>
      <c r="S104" s="14" t="s">
        <v>8273</v>
      </c>
      <c r="T104" s="14" t="s">
        <v>8274</v>
      </c>
    </row>
    <row r="105" spans="1:20" ht="28.55" x14ac:dyDescent="0.25">
      <c r="A105" s="15">
        <v>3895</v>
      </c>
      <c r="B105" s="22" t="s">
        <v>3892</v>
      </c>
      <c r="C105" s="22" t="s">
        <v>8003</v>
      </c>
      <c r="D105" s="23">
        <v>1000</v>
      </c>
      <c r="E105" s="24">
        <v>50</v>
      </c>
      <c r="F105" s="15">
        <v>5</v>
      </c>
      <c r="G105" s="15" t="s">
        <v>8220</v>
      </c>
      <c r="H105" s="15" t="s">
        <v>8223</v>
      </c>
      <c r="I105" s="15" t="s">
        <v>8245</v>
      </c>
      <c r="J105" s="15">
        <v>1425103218</v>
      </c>
      <c r="K105" s="25">
        <v>42063.250208333338</v>
      </c>
      <c r="L105" s="15">
        <v>1422424818</v>
      </c>
      <c r="M105" s="25">
        <v>42032.250208333338</v>
      </c>
      <c r="N105" s="26">
        <v>31</v>
      </c>
      <c r="O105" s="15" t="b">
        <v>0</v>
      </c>
      <c r="P105" s="15">
        <v>1</v>
      </c>
      <c r="Q105" s="24">
        <v>50</v>
      </c>
      <c r="R105" s="15" t="b">
        <v>0</v>
      </c>
      <c r="S105" s="15" t="s">
        <v>8273</v>
      </c>
      <c r="T105" s="15" t="s">
        <v>8274</v>
      </c>
    </row>
    <row r="106" spans="1:20" ht="28.55" x14ac:dyDescent="0.25">
      <c r="A106" s="14">
        <v>3896</v>
      </c>
      <c r="B106" s="17" t="s">
        <v>3893</v>
      </c>
      <c r="C106" s="17" t="s">
        <v>8004</v>
      </c>
      <c r="D106" s="18">
        <v>1600</v>
      </c>
      <c r="E106" s="19">
        <v>170</v>
      </c>
      <c r="F106" s="14">
        <v>11</v>
      </c>
      <c r="G106" s="14" t="s">
        <v>8220</v>
      </c>
      <c r="H106" s="14" t="s">
        <v>8223</v>
      </c>
      <c r="I106" s="14" t="s">
        <v>8245</v>
      </c>
      <c r="J106" s="14">
        <v>1402979778</v>
      </c>
      <c r="K106" s="20">
        <v>41807.191875000004</v>
      </c>
      <c r="L106" s="14">
        <v>1401770178</v>
      </c>
      <c r="M106" s="20">
        <v>41793.191875000004</v>
      </c>
      <c r="N106" s="21">
        <v>14</v>
      </c>
      <c r="O106" s="14" t="b">
        <v>0</v>
      </c>
      <c r="P106" s="14">
        <v>4</v>
      </c>
      <c r="Q106" s="19">
        <v>42.5</v>
      </c>
      <c r="R106" s="14" t="b">
        <v>0</v>
      </c>
      <c r="S106" s="14" t="s">
        <v>8273</v>
      </c>
      <c r="T106" s="14" t="s">
        <v>8274</v>
      </c>
    </row>
    <row r="107" spans="1:20" ht="28.55" x14ac:dyDescent="0.25">
      <c r="A107" s="15">
        <v>3899</v>
      </c>
      <c r="B107" s="22" t="s">
        <v>3896</v>
      </c>
      <c r="C107" s="22" t="s">
        <v>8007</v>
      </c>
      <c r="D107" s="23">
        <v>10000</v>
      </c>
      <c r="E107" s="24">
        <v>125</v>
      </c>
      <c r="F107" s="15">
        <v>1</v>
      </c>
      <c r="G107" s="15" t="s">
        <v>8220</v>
      </c>
      <c r="H107" s="15" t="s">
        <v>8223</v>
      </c>
      <c r="I107" s="15" t="s">
        <v>8245</v>
      </c>
      <c r="J107" s="15">
        <v>1407868561</v>
      </c>
      <c r="K107" s="25">
        <v>41863.775011574071</v>
      </c>
      <c r="L107" s="15">
        <v>1406140561</v>
      </c>
      <c r="M107" s="25">
        <v>41843.775011574071</v>
      </c>
      <c r="N107" s="26">
        <v>20</v>
      </c>
      <c r="O107" s="15" t="b">
        <v>0</v>
      </c>
      <c r="P107" s="15">
        <v>2</v>
      </c>
      <c r="Q107" s="24">
        <v>62.5</v>
      </c>
      <c r="R107" s="15" t="b">
        <v>0</v>
      </c>
      <c r="S107" s="15" t="s">
        <v>8273</v>
      </c>
      <c r="T107" s="15" t="s">
        <v>8274</v>
      </c>
    </row>
    <row r="108" spans="1:20" ht="28.55" x14ac:dyDescent="0.25">
      <c r="A108" s="14">
        <v>3900</v>
      </c>
      <c r="B108" s="17" t="s">
        <v>3897</v>
      </c>
      <c r="C108" s="17" t="s">
        <v>8008</v>
      </c>
      <c r="D108" s="18">
        <v>2500</v>
      </c>
      <c r="E108" s="19">
        <v>135</v>
      </c>
      <c r="F108" s="14">
        <v>5</v>
      </c>
      <c r="G108" s="14" t="s">
        <v>8220</v>
      </c>
      <c r="H108" s="14" t="s">
        <v>8223</v>
      </c>
      <c r="I108" s="14" t="s">
        <v>8245</v>
      </c>
      <c r="J108" s="14">
        <v>1433988791</v>
      </c>
      <c r="K108" s="20">
        <v>42166.092488425929</v>
      </c>
      <c r="L108" s="14">
        <v>1431396791</v>
      </c>
      <c r="M108" s="20">
        <v>42136.092488425929</v>
      </c>
      <c r="N108" s="21">
        <v>30</v>
      </c>
      <c r="O108" s="14" t="b">
        <v>0</v>
      </c>
      <c r="P108" s="14">
        <v>5</v>
      </c>
      <c r="Q108" s="19">
        <v>27</v>
      </c>
      <c r="R108" s="14" t="b">
        <v>0</v>
      </c>
      <c r="S108" s="14" t="s">
        <v>8273</v>
      </c>
      <c r="T108" s="14" t="s">
        <v>8274</v>
      </c>
    </row>
    <row r="109" spans="1:20" ht="28.55" x14ac:dyDescent="0.25">
      <c r="A109" s="15">
        <v>3901</v>
      </c>
      <c r="B109" s="22" t="s">
        <v>3898</v>
      </c>
      <c r="C109" s="22" t="s">
        <v>8009</v>
      </c>
      <c r="D109" s="23">
        <v>3000</v>
      </c>
      <c r="E109" s="24">
        <v>25</v>
      </c>
      <c r="F109" s="15">
        <v>1</v>
      </c>
      <c r="G109" s="15" t="s">
        <v>8220</v>
      </c>
      <c r="H109" s="15" t="s">
        <v>8223</v>
      </c>
      <c r="I109" s="15" t="s">
        <v>8245</v>
      </c>
      <c r="J109" s="15">
        <v>1450554599</v>
      </c>
      <c r="K109" s="25">
        <v>42357.826377314821</v>
      </c>
      <c r="L109" s="15">
        <v>1447098599</v>
      </c>
      <c r="M109" s="25">
        <v>42317.826377314821</v>
      </c>
      <c r="N109" s="26">
        <v>40</v>
      </c>
      <c r="O109" s="15" t="b">
        <v>0</v>
      </c>
      <c r="P109" s="15">
        <v>1</v>
      </c>
      <c r="Q109" s="24">
        <v>25</v>
      </c>
      <c r="R109" s="15" t="b">
        <v>0</v>
      </c>
      <c r="S109" s="15" t="s">
        <v>8273</v>
      </c>
      <c r="T109" s="15" t="s">
        <v>8274</v>
      </c>
    </row>
    <row r="110" spans="1:20" ht="28.55" x14ac:dyDescent="0.25">
      <c r="A110" s="14">
        <v>3903</v>
      </c>
      <c r="B110" s="17" t="s">
        <v>3900</v>
      </c>
      <c r="C110" s="17" t="s">
        <v>8011</v>
      </c>
      <c r="D110" s="18">
        <v>1500</v>
      </c>
      <c r="E110" s="19">
        <v>0</v>
      </c>
      <c r="F110" s="14">
        <v>0</v>
      </c>
      <c r="G110" s="14" t="s">
        <v>8220</v>
      </c>
      <c r="H110" s="14" t="s">
        <v>8223</v>
      </c>
      <c r="I110" s="14" t="s">
        <v>8245</v>
      </c>
      <c r="J110" s="14">
        <v>1439581080</v>
      </c>
      <c r="K110" s="20">
        <v>42230.818055555559</v>
      </c>
      <c r="L110" s="14">
        <v>1435709765</v>
      </c>
      <c r="M110" s="20">
        <v>42186.01116898148</v>
      </c>
      <c r="N110" s="21">
        <v>45</v>
      </c>
      <c r="O110" s="14" t="b">
        <v>0</v>
      </c>
      <c r="P110" s="14">
        <v>0</v>
      </c>
      <c r="Q110" s="19">
        <v>0</v>
      </c>
      <c r="R110" s="14" t="b">
        <v>0</v>
      </c>
      <c r="S110" s="14" t="s">
        <v>8273</v>
      </c>
      <c r="T110" s="14" t="s">
        <v>8274</v>
      </c>
    </row>
    <row r="111" spans="1:20" x14ac:dyDescent="0.25">
      <c r="A111" s="15">
        <v>3904</v>
      </c>
      <c r="B111" s="22" t="s">
        <v>3901</v>
      </c>
      <c r="C111" s="22" t="s">
        <v>8012</v>
      </c>
      <c r="D111" s="23">
        <v>10000</v>
      </c>
      <c r="E111" s="24">
        <v>3</v>
      </c>
      <c r="F111" s="15">
        <v>0</v>
      </c>
      <c r="G111" s="15" t="s">
        <v>8220</v>
      </c>
      <c r="H111" s="15" t="s">
        <v>8223</v>
      </c>
      <c r="I111" s="15" t="s">
        <v>8245</v>
      </c>
      <c r="J111" s="15">
        <v>1429074240</v>
      </c>
      <c r="K111" s="25">
        <v>42109.211111111115</v>
      </c>
      <c r="L111" s="15">
        <v>1427866200</v>
      </c>
      <c r="M111" s="25">
        <v>42095.229166666672</v>
      </c>
      <c r="N111" s="26">
        <v>14</v>
      </c>
      <c r="O111" s="15" t="b">
        <v>0</v>
      </c>
      <c r="P111" s="15">
        <v>2</v>
      </c>
      <c r="Q111" s="24">
        <v>1.5</v>
      </c>
      <c r="R111" s="15" t="b">
        <v>0</v>
      </c>
      <c r="S111" s="15" t="s">
        <v>8273</v>
      </c>
      <c r="T111" s="15" t="s">
        <v>8274</v>
      </c>
    </row>
    <row r="112" spans="1:20" ht="28.55" x14ac:dyDescent="0.25">
      <c r="A112" s="14">
        <v>3907</v>
      </c>
      <c r="B112" s="17" t="s">
        <v>3904</v>
      </c>
      <c r="C112" s="17" t="s">
        <v>8015</v>
      </c>
      <c r="D112" s="18">
        <v>1000</v>
      </c>
      <c r="E112" s="19">
        <v>153</v>
      </c>
      <c r="F112" s="14">
        <v>15</v>
      </c>
      <c r="G112" s="14" t="s">
        <v>8220</v>
      </c>
      <c r="H112" s="14" t="s">
        <v>8223</v>
      </c>
      <c r="I112" s="14" t="s">
        <v>8245</v>
      </c>
      <c r="J112" s="14">
        <v>1414354080</v>
      </c>
      <c r="K112" s="20">
        <v>41938.838888888888</v>
      </c>
      <c r="L112" s="14">
        <v>1411587606</v>
      </c>
      <c r="M112" s="20">
        <v>41906.819513888891</v>
      </c>
      <c r="N112" s="21">
        <v>32</v>
      </c>
      <c r="O112" s="14" t="b">
        <v>0</v>
      </c>
      <c r="P112" s="14">
        <v>4</v>
      </c>
      <c r="Q112" s="19">
        <v>38.25</v>
      </c>
      <c r="R112" s="14" t="b">
        <v>0</v>
      </c>
      <c r="S112" s="14" t="s">
        <v>8273</v>
      </c>
      <c r="T112" s="14" t="s">
        <v>8274</v>
      </c>
    </row>
    <row r="113" spans="1:20" ht="28.55" x14ac:dyDescent="0.25">
      <c r="A113" s="15">
        <v>3908</v>
      </c>
      <c r="B113" s="22" t="s">
        <v>3905</v>
      </c>
      <c r="C113" s="22" t="s">
        <v>8016</v>
      </c>
      <c r="D113" s="23">
        <v>750</v>
      </c>
      <c r="E113" s="24">
        <v>65</v>
      </c>
      <c r="F113" s="15">
        <v>9</v>
      </c>
      <c r="G113" s="15" t="s">
        <v>8220</v>
      </c>
      <c r="H113" s="15" t="s">
        <v>8223</v>
      </c>
      <c r="I113" s="15" t="s">
        <v>8245</v>
      </c>
      <c r="J113" s="15">
        <v>1406603696</v>
      </c>
      <c r="K113" s="25">
        <v>41849.135370370372</v>
      </c>
      <c r="L113" s="15">
        <v>1405307696</v>
      </c>
      <c r="M113" s="25">
        <v>41834.135370370372</v>
      </c>
      <c r="N113" s="26">
        <v>15</v>
      </c>
      <c r="O113" s="15" t="b">
        <v>0</v>
      </c>
      <c r="P113" s="15">
        <v>4</v>
      </c>
      <c r="Q113" s="24">
        <v>16.25</v>
      </c>
      <c r="R113" s="15" t="b">
        <v>0</v>
      </c>
      <c r="S113" s="15" t="s">
        <v>8273</v>
      </c>
      <c r="T113" s="15" t="s">
        <v>8274</v>
      </c>
    </row>
    <row r="114" spans="1:20" ht="28.55" x14ac:dyDescent="0.25">
      <c r="A114" s="14">
        <v>3909</v>
      </c>
      <c r="B114" s="17" t="s">
        <v>3906</v>
      </c>
      <c r="C114" s="17" t="s">
        <v>8017</v>
      </c>
      <c r="D114" s="18">
        <v>60000</v>
      </c>
      <c r="E114" s="19">
        <v>135</v>
      </c>
      <c r="F114" s="14">
        <v>0</v>
      </c>
      <c r="G114" s="14" t="s">
        <v>8220</v>
      </c>
      <c r="H114" s="14" t="s">
        <v>8223</v>
      </c>
      <c r="I114" s="14" t="s">
        <v>8245</v>
      </c>
      <c r="J114" s="14">
        <v>1410424642</v>
      </c>
      <c r="K114" s="20">
        <v>41893.359282407408</v>
      </c>
      <c r="L114" s="14">
        <v>1407832642</v>
      </c>
      <c r="M114" s="20">
        <v>41863.359282407408</v>
      </c>
      <c r="N114" s="21">
        <v>30</v>
      </c>
      <c r="O114" s="14" t="b">
        <v>0</v>
      </c>
      <c r="P114" s="14">
        <v>4</v>
      </c>
      <c r="Q114" s="19">
        <v>33.75</v>
      </c>
      <c r="R114" s="14" t="b">
        <v>0</v>
      </c>
      <c r="S114" s="14" t="s">
        <v>8273</v>
      </c>
      <c r="T114" s="14" t="s">
        <v>8274</v>
      </c>
    </row>
    <row r="115" spans="1:20" ht="28.55" x14ac:dyDescent="0.25">
      <c r="A115" s="15">
        <v>3910</v>
      </c>
      <c r="B115" s="22" t="s">
        <v>3907</v>
      </c>
      <c r="C115" s="22" t="s">
        <v>8018</v>
      </c>
      <c r="D115" s="23">
        <v>6000</v>
      </c>
      <c r="E115" s="24">
        <v>185</v>
      </c>
      <c r="F115" s="15">
        <v>3</v>
      </c>
      <c r="G115" s="15" t="s">
        <v>8220</v>
      </c>
      <c r="H115" s="15" t="s">
        <v>8223</v>
      </c>
      <c r="I115" s="15" t="s">
        <v>8245</v>
      </c>
      <c r="J115" s="15">
        <v>1441649397</v>
      </c>
      <c r="K115" s="25">
        <v>42254.756909722222</v>
      </c>
      <c r="L115" s="15">
        <v>1439057397</v>
      </c>
      <c r="M115" s="25">
        <v>42224.756909722222</v>
      </c>
      <c r="N115" s="26">
        <v>30</v>
      </c>
      <c r="O115" s="15" t="b">
        <v>0</v>
      </c>
      <c r="P115" s="15">
        <v>3</v>
      </c>
      <c r="Q115" s="24">
        <v>61.67</v>
      </c>
      <c r="R115" s="15" t="b">
        <v>0</v>
      </c>
      <c r="S115" s="15" t="s">
        <v>8273</v>
      </c>
      <c r="T115" s="15" t="s">
        <v>8274</v>
      </c>
    </row>
    <row r="116" spans="1:20" ht="28.55" x14ac:dyDescent="0.25">
      <c r="A116" s="14">
        <v>3911</v>
      </c>
      <c r="B116" s="17" t="s">
        <v>3908</v>
      </c>
      <c r="C116" s="17" t="s">
        <v>8019</v>
      </c>
      <c r="D116" s="18">
        <v>8000</v>
      </c>
      <c r="E116" s="19">
        <v>2993</v>
      </c>
      <c r="F116" s="14">
        <v>37</v>
      </c>
      <c r="G116" s="14" t="s">
        <v>8220</v>
      </c>
      <c r="H116" s="14" t="s">
        <v>8223</v>
      </c>
      <c r="I116" s="14" t="s">
        <v>8245</v>
      </c>
      <c r="J116" s="14">
        <v>1417033777</v>
      </c>
      <c r="K116" s="20">
        <v>41969.853900462964</v>
      </c>
      <c r="L116" s="14">
        <v>1414438177</v>
      </c>
      <c r="M116" s="20">
        <v>41939.8122337963</v>
      </c>
      <c r="N116" s="21">
        <v>30</v>
      </c>
      <c r="O116" s="14" t="b">
        <v>0</v>
      </c>
      <c r="P116" s="14">
        <v>36</v>
      </c>
      <c r="Q116" s="19">
        <v>83.14</v>
      </c>
      <c r="R116" s="14" t="b">
        <v>0</v>
      </c>
      <c r="S116" s="14" t="s">
        <v>8273</v>
      </c>
      <c r="T116" s="14" t="s">
        <v>8274</v>
      </c>
    </row>
    <row r="117" spans="1:20" ht="28.55" x14ac:dyDescent="0.25">
      <c r="A117" s="15">
        <v>3912</v>
      </c>
      <c r="B117" s="22" t="s">
        <v>3909</v>
      </c>
      <c r="C117" s="22" t="s">
        <v>8020</v>
      </c>
      <c r="D117" s="23">
        <v>15000</v>
      </c>
      <c r="E117" s="24">
        <v>1</v>
      </c>
      <c r="F117" s="15">
        <v>0</v>
      </c>
      <c r="G117" s="15" t="s">
        <v>8220</v>
      </c>
      <c r="H117" s="15" t="s">
        <v>8223</v>
      </c>
      <c r="I117" s="15" t="s">
        <v>8245</v>
      </c>
      <c r="J117" s="15">
        <v>1429936500</v>
      </c>
      <c r="K117" s="25">
        <v>42119.190972222219</v>
      </c>
      <c r="L117" s="15">
        <v>1424759330</v>
      </c>
      <c r="M117" s="25">
        <v>42059.270023148143</v>
      </c>
      <c r="N117" s="26">
        <v>60</v>
      </c>
      <c r="O117" s="15" t="b">
        <v>0</v>
      </c>
      <c r="P117" s="15">
        <v>1</v>
      </c>
      <c r="Q117" s="24">
        <v>1</v>
      </c>
      <c r="R117" s="15" t="b">
        <v>0</v>
      </c>
      <c r="S117" s="15" t="s">
        <v>8273</v>
      </c>
      <c r="T117" s="15" t="s">
        <v>8274</v>
      </c>
    </row>
    <row r="118" spans="1:20" ht="28.55" x14ac:dyDescent="0.25">
      <c r="A118" s="14">
        <v>3913</v>
      </c>
      <c r="B118" s="17" t="s">
        <v>3910</v>
      </c>
      <c r="C118" s="17" t="s">
        <v>8021</v>
      </c>
      <c r="D118" s="18">
        <v>10000</v>
      </c>
      <c r="E118" s="19">
        <v>1000</v>
      </c>
      <c r="F118" s="14">
        <v>10</v>
      </c>
      <c r="G118" s="14" t="s">
        <v>8220</v>
      </c>
      <c r="H118" s="14" t="s">
        <v>8223</v>
      </c>
      <c r="I118" s="14" t="s">
        <v>8245</v>
      </c>
      <c r="J118" s="14">
        <v>1448863449</v>
      </c>
      <c r="K118" s="20">
        <v>42338.252881944441</v>
      </c>
      <c r="L118" s="14">
        <v>1446267849</v>
      </c>
      <c r="M118" s="20">
        <v>42308.211215277777</v>
      </c>
      <c r="N118" s="21">
        <v>30</v>
      </c>
      <c r="O118" s="14" t="b">
        <v>0</v>
      </c>
      <c r="P118" s="14">
        <v>7</v>
      </c>
      <c r="Q118" s="19">
        <v>142.86000000000001</v>
      </c>
      <c r="R118" s="14" t="b">
        <v>0</v>
      </c>
      <c r="S118" s="14" t="s">
        <v>8273</v>
      </c>
      <c r="T118" s="14" t="s">
        <v>8274</v>
      </c>
    </row>
    <row r="119" spans="1:20" ht="28.55" x14ac:dyDescent="0.25">
      <c r="A119" s="15">
        <v>3922</v>
      </c>
      <c r="B119" s="22" t="s">
        <v>3919</v>
      </c>
      <c r="C119" s="22" t="s">
        <v>8030</v>
      </c>
      <c r="D119" s="23">
        <v>750</v>
      </c>
      <c r="E119" s="24">
        <v>61</v>
      </c>
      <c r="F119" s="15">
        <v>8</v>
      </c>
      <c r="G119" s="15" t="s">
        <v>8220</v>
      </c>
      <c r="H119" s="15" t="s">
        <v>8223</v>
      </c>
      <c r="I119" s="15" t="s">
        <v>8245</v>
      </c>
      <c r="J119" s="15">
        <v>1425337200</v>
      </c>
      <c r="K119" s="25">
        <v>42065.958333333328</v>
      </c>
      <c r="L119" s="15">
        <v>1421432810</v>
      </c>
      <c r="M119" s="25">
        <v>42020.768634259264</v>
      </c>
      <c r="N119" s="26">
        <v>45</v>
      </c>
      <c r="O119" s="15" t="b">
        <v>0</v>
      </c>
      <c r="P119" s="15">
        <v>6</v>
      </c>
      <c r="Q119" s="24">
        <v>10.17</v>
      </c>
      <c r="R119" s="15" t="b">
        <v>0</v>
      </c>
      <c r="S119" s="15" t="s">
        <v>8273</v>
      </c>
      <c r="T119" s="15" t="s">
        <v>8274</v>
      </c>
    </row>
    <row r="120" spans="1:20" ht="28.55" x14ac:dyDescent="0.25">
      <c r="A120" s="14">
        <v>3924</v>
      </c>
      <c r="B120" s="17" t="s">
        <v>3921</v>
      </c>
      <c r="C120" s="17" t="s">
        <v>8032</v>
      </c>
      <c r="D120" s="18">
        <v>15000</v>
      </c>
      <c r="E120" s="19">
        <v>2290</v>
      </c>
      <c r="F120" s="14">
        <v>15</v>
      </c>
      <c r="G120" s="14" t="s">
        <v>8220</v>
      </c>
      <c r="H120" s="14" t="s">
        <v>8223</v>
      </c>
      <c r="I120" s="14" t="s">
        <v>8245</v>
      </c>
      <c r="J120" s="14">
        <v>1403823722</v>
      </c>
      <c r="K120" s="20">
        <v>41816.959745370368</v>
      </c>
      <c r="L120" s="14">
        <v>1401231722</v>
      </c>
      <c r="M120" s="20">
        <v>41786.959745370368</v>
      </c>
      <c r="N120" s="21">
        <v>30</v>
      </c>
      <c r="O120" s="14" t="b">
        <v>0</v>
      </c>
      <c r="P120" s="14">
        <v>40</v>
      </c>
      <c r="Q120" s="19">
        <v>57.25</v>
      </c>
      <c r="R120" s="14" t="b">
        <v>0</v>
      </c>
      <c r="S120" s="14" t="s">
        <v>8273</v>
      </c>
      <c r="T120" s="14" t="s">
        <v>8274</v>
      </c>
    </row>
    <row r="121" spans="1:20" ht="28.55" x14ac:dyDescent="0.25">
      <c r="A121" s="15">
        <v>3925</v>
      </c>
      <c r="B121" s="22" t="s">
        <v>3922</v>
      </c>
      <c r="C121" s="22" t="s">
        <v>8033</v>
      </c>
      <c r="D121" s="23">
        <v>150</v>
      </c>
      <c r="E121" s="24">
        <v>15</v>
      </c>
      <c r="F121" s="15">
        <v>10</v>
      </c>
      <c r="G121" s="15" t="s">
        <v>8220</v>
      </c>
      <c r="H121" s="15" t="s">
        <v>8223</v>
      </c>
      <c r="I121" s="15" t="s">
        <v>8245</v>
      </c>
      <c r="J121" s="15">
        <v>1406753639</v>
      </c>
      <c r="K121" s="25">
        <v>41850.870821759258</v>
      </c>
      <c r="L121" s="15">
        <v>1404161639</v>
      </c>
      <c r="M121" s="25">
        <v>41820.870821759258</v>
      </c>
      <c r="N121" s="26">
        <v>30</v>
      </c>
      <c r="O121" s="15" t="b">
        <v>0</v>
      </c>
      <c r="P121" s="15">
        <v>3</v>
      </c>
      <c r="Q121" s="24">
        <v>5</v>
      </c>
      <c r="R121" s="15" t="b">
        <v>0</v>
      </c>
      <c r="S121" s="15" t="s">
        <v>8273</v>
      </c>
      <c r="T121" s="15" t="s">
        <v>8274</v>
      </c>
    </row>
    <row r="122" spans="1:20" ht="28.55" x14ac:dyDescent="0.25">
      <c r="A122" s="14">
        <v>3928</v>
      </c>
      <c r="B122" s="17" t="s">
        <v>3925</v>
      </c>
      <c r="C122" s="17" t="s">
        <v>8036</v>
      </c>
      <c r="D122" s="18">
        <v>5000</v>
      </c>
      <c r="E122" s="19">
        <v>651</v>
      </c>
      <c r="F122" s="14">
        <v>13</v>
      </c>
      <c r="G122" s="14" t="s">
        <v>8220</v>
      </c>
      <c r="H122" s="14" t="s">
        <v>8223</v>
      </c>
      <c r="I122" s="14" t="s">
        <v>8245</v>
      </c>
      <c r="J122" s="14">
        <v>1444971540</v>
      </c>
      <c r="K122" s="20">
        <v>42293.207638888889</v>
      </c>
      <c r="L122" s="14">
        <v>1442593427</v>
      </c>
      <c r="M122" s="20">
        <v>42265.683182870373</v>
      </c>
      <c r="N122" s="21">
        <v>28</v>
      </c>
      <c r="O122" s="14" t="b">
        <v>0</v>
      </c>
      <c r="P122" s="14">
        <v>7</v>
      </c>
      <c r="Q122" s="19">
        <v>93</v>
      </c>
      <c r="R122" s="14" t="b">
        <v>0</v>
      </c>
      <c r="S122" s="14" t="s">
        <v>8273</v>
      </c>
      <c r="T122" s="14" t="s">
        <v>8274</v>
      </c>
    </row>
    <row r="123" spans="1:20" ht="28.55" x14ac:dyDescent="0.25">
      <c r="A123" s="15">
        <v>3929</v>
      </c>
      <c r="B123" s="22" t="s">
        <v>3926</v>
      </c>
      <c r="C123" s="22" t="s">
        <v>8037</v>
      </c>
      <c r="D123" s="23">
        <v>20000</v>
      </c>
      <c r="E123" s="24">
        <v>453</v>
      </c>
      <c r="F123" s="15">
        <v>2</v>
      </c>
      <c r="G123" s="15" t="s">
        <v>8220</v>
      </c>
      <c r="H123" s="15" t="s">
        <v>8223</v>
      </c>
      <c r="I123" s="15" t="s">
        <v>8245</v>
      </c>
      <c r="J123" s="15">
        <v>1474228265</v>
      </c>
      <c r="K123" s="25">
        <v>42631.827141203699</v>
      </c>
      <c r="L123" s="15">
        <v>1471636265</v>
      </c>
      <c r="M123" s="25">
        <v>42601.827141203699</v>
      </c>
      <c r="N123" s="26">
        <v>30</v>
      </c>
      <c r="O123" s="15" t="b">
        <v>0</v>
      </c>
      <c r="P123" s="15">
        <v>14</v>
      </c>
      <c r="Q123" s="24">
        <v>32.36</v>
      </c>
      <c r="R123" s="15" t="b">
        <v>0</v>
      </c>
      <c r="S123" s="15" t="s">
        <v>8273</v>
      </c>
      <c r="T123" s="15" t="s">
        <v>8274</v>
      </c>
    </row>
    <row r="124" spans="1:20" ht="28.55" x14ac:dyDescent="0.25">
      <c r="A124" s="14">
        <v>3931</v>
      </c>
      <c r="B124" s="17" t="s">
        <v>3928</v>
      </c>
      <c r="C124" s="17" t="s">
        <v>8039</v>
      </c>
      <c r="D124" s="18">
        <v>8000</v>
      </c>
      <c r="E124" s="19">
        <v>0</v>
      </c>
      <c r="F124" s="14">
        <v>0</v>
      </c>
      <c r="G124" s="14" t="s">
        <v>8220</v>
      </c>
      <c r="H124" s="14" t="s">
        <v>8223</v>
      </c>
      <c r="I124" s="14" t="s">
        <v>8245</v>
      </c>
      <c r="J124" s="14">
        <v>1441510707</v>
      </c>
      <c r="K124" s="20">
        <v>42253.151701388888</v>
      </c>
      <c r="L124" s="14">
        <v>1439350707</v>
      </c>
      <c r="M124" s="20">
        <v>42228.151701388888</v>
      </c>
      <c r="N124" s="21">
        <v>25</v>
      </c>
      <c r="O124" s="14" t="b">
        <v>0</v>
      </c>
      <c r="P124" s="14">
        <v>0</v>
      </c>
      <c r="Q124" s="19">
        <v>0</v>
      </c>
      <c r="R124" s="14" t="b">
        <v>0</v>
      </c>
      <c r="S124" s="14" t="s">
        <v>8273</v>
      </c>
      <c r="T124" s="14" t="s">
        <v>8274</v>
      </c>
    </row>
    <row r="125" spans="1:20" ht="28.55" x14ac:dyDescent="0.25">
      <c r="A125" s="15">
        <v>3932</v>
      </c>
      <c r="B125" s="22" t="s">
        <v>3929</v>
      </c>
      <c r="C125" s="22" t="s">
        <v>8040</v>
      </c>
      <c r="D125" s="23">
        <v>12000</v>
      </c>
      <c r="E125" s="24">
        <v>1</v>
      </c>
      <c r="F125" s="15">
        <v>0</v>
      </c>
      <c r="G125" s="15" t="s">
        <v>8220</v>
      </c>
      <c r="H125" s="15" t="s">
        <v>8223</v>
      </c>
      <c r="I125" s="15" t="s">
        <v>8245</v>
      </c>
      <c r="J125" s="15">
        <v>1458097364</v>
      </c>
      <c r="K125" s="25">
        <v>42445.126898148148</v>
      </c>
      <c r="L125" s="15">
        <v>1455508964</v>
      </c>
      <c r="M125" s="25">
        <v>42415.168564814812</v>
      </c>
      <c r="N125" s="26">
        <v>30</v>
      </c>
      <c r="O125" s="15" t="b">
        <v>0</v>
      </c>
      <c r="P125" s="15">
        <v>1</v>
      </c>
      <c r="Q125" s="24">
        <v>1</v>
      </c>
      <c r="R125" s="15" t="b">
        <v>0</v>
      </c>
      <c r="S125" s="15" t="s">
        <v>8273</v>
      </c>
      <c r="T125" s="15" t="s">
        <v>8274</v>
      </c>
    </row>
    <row r="126" spans="1:20" ht="28.55" x14ac:dyDescent="0.25">
      <c r="A126" s="14">
        <v>3933</v>
      </c>
      <c r="B126" s="17" t="s">
        <v>3930</v>
      </c>
      <c r="C126" s="17" t="s">
        <v>8041</v>
      </c>
      <c r="D126" s="18">
        <v>7000</v>
      </c>
      <c r="E126" s="19">
        <v>1102</v>
      </c>
      <c r="F126" s="14">
        <v>16</v>
      </c>
      <c r="G126" s="14" t="s">
        <v>8220</v>
      </c>
      <c r="H126" s="14" t="s">
        <v>8223</v>
      </c>
      <c r="I126" s="14" t="s">
        <v>8245</v>
      </c>
      <c r="J126" s="14">
        <v>1468716180</v>
      </c>
      <c r="K126" s="20">
        <v>42568.029861111107</v>
      </c>
      <c r="L126" s="14">
        <v>1466205262</v>
      </c>
      <c r="M126" s="20">
        <v>42538.968310185184</v>
      </c>
      <c r="N126" s="21">
        <v>29</v>
      </c>
      <c r="O126" s="14" t="b">
        <v>0</v>
      </c>
      <c r="P126" s="14">
        <v>12</v>
      </c>
      <c r="Q126" s="19">
        <v>91.83</v>
      </c>
      <c r="R126" s="14" t="b">
        <v>0</v>
      </c>
      <c r="S126" s="14" t="s">
        <v>8273</v>
      </c>
      <c r="T126" s="14" t="s">
        <v>8274</v>
      </c>
    </row>
    <row r="127" spans="1:20" ht="28.55" x14ac:dyDescent="0.25">
      <c r="A127" s="15">
        <v>3934</v>
      </c>
      <c r="B127" s="22" t="s">
        <v>3931</v>
      </c>
      <c r="C127" s="22" t="s">
        <v>8042</v>
      </c>
      <c r="D127" s="23">
        <v>5000</v>
      </c>
      <c r="E127" s="24">
        <v>550</v>
      </c>
      <c r="F127" s="15">
        <v>11</v>
      </c>
      <c r="G127" s="15" t="s">
        <v>8220</v>
      </c>
      <c r="H127" s="15" t="s">
        <v>8223</v>
      </c>
      <c r="I127" s="15" t="s">
        <v>8245</v>
      </c>
      <c r="J127" s="15">
        <v>1443704400</v>
      </c>
      <c r="K127" s="25">
        <v>42278.541666666672</v>
      </c>
      <c r="L127" s="15">
        <v>1439827639</v>
      </c>
      <c r="M127" s="25">
        <v>42233.671747685185</v>
      </c>
      <c r="N127" s="26">
        <v>45</v>
      </c>
      <c r="O127" s="15" t="b">
        <v>0</v>
      </c>
      <c r="P127" s="15">
        <v>12</v>
      </c>
      <c r="Q127" s="24">
        <v>45.83</v>
      </c>
      <c r="R127" s="15" t="b">
        <v>0</v>
      </c>
      <c r="S127" s="15" t="s">
        <v>8273</v>
      </c>
      <c r="T127" s="15" t="s">
        <v>8274</v>
      </c>
    </row>
    <row r="128" spans="1:20" ht="28.55" x14ac:dyDescent="0.25">
      <c r="A128" s="14">
        <v>3936</v>
      </c>
      <c r="B128" s="17" t="s">
        <v>3933</v>
      </c>
      <c r="C128" s="17" t="s">
        <v>8044</v>
      </c>
      <c r="D128" s="18">
        <v>20000</v>
      </c>
      <c r="E128" s="19">
        <v>0</v>
      </c>
      <c r="F128" s="14">
        <v>0</v>
      </c>
      <c r="G128" s="14" t="s">
        <v>8220</v>
      </c>
      <c r="H128" s="14" t="s">
        <v>8223</v>
      </c>
      <c r="I128" s="14" t="s">
        <v>8245</v>
      </c>
      <c r="J128" s="14">
        <v>1480576720</v>
      </c>
      <c r="K128" s="20">
        <v>42705.304629629631</v>
      </c>
      <c r="L128" s="14">
        <v>1477981120</v>
      </c>
      <c r="M128" s="20">
        <v>42675.262962962966</v>
      </c>
      <c r="N128" s="21">
        <v>30</v>
      </c>
      <c r="O128" s="14" t="b">
        <v>0</v>
      </c>
      <c r="P128" s="14">
        <v>0</v>
      </c>
      <c r="Q128" s="19">
        <v>0</v>
      </c>
      <c r="R128" s="14" t="b">
        <v>0</v>
      </c>
      <c r="S128" s="14" t="s">
        <v>8273</v>
      </c>
      <c r="T128" s="14" t="s">
        <v>8274</v>
      </c>
    </row>
    <row r="129" spans="1:20" ht="28.55" x14ac:dyDescent="0.25">
      <c r="A129" s="15">
        <v>3937</v>
      </c>
      <c r="B129" s="22" t="s">
        <v>3934</v>
      </c>
      <c r="C129" s="22" t="s">
        <v>8045</v>
      </c>
      <c r="D129" s="23">
        <v>2885</v>
      </c>
      <c r="E129" s="24">
        <v>2485</v>
      </c>
      <c r="F129" s="15">
        <v>86</v>
      </c>
      <c r="G129" s="15" t="s">
        <v>8220</v>
      </c>
      <c r="H129" s="15" t="s">
        <v>8223</v>
      </c>
      <c r="I129" s="15" t="s">
        <v>8245</v>
      </c>
      <c r="J129" s="15">
        <v>1468249760</v>
      </c>
      <c r="K129" s="25">
        <v>42562.631481481483</v>
      </c>
      <c r="L129" s="15">
        <v>1465830560</v>
      </c>
      <c r="M129" s="25">
        <v>42534.631481481483</v>
      </c>
      <c r="N129" s="26">
        <v>28</v>
      </c>
      <c r="O129" s="15" t="b">
        <v>0</v>
      </c>
      <c r="P129" s="15">
        <v>10</v>
      </c>
      <c r="Q129" s="24">
        <v>248.5</v>
      </c>
      <c r="R129" s="15" t="b">
        <v>0</v>
      </c>
      <c r="S129" s="15" t="s">
        <v>8273</v>
      </c>
      <c r="T129" s="15" t="s">
        <v>8274</v>
      </c>
    </row>
    <row r="130" spans="1:20" ht="28.55" x14ac:dyDescent="0.25">
      <c r="A130" s="14">
        <v>3938</v>
      </c>
      <c r="B130" s="17" t="s">
        <v>3935</v>
      </c>
      <c r="C130" s="17" t="s">
        <v>8046</v>
      </c>
      <c r="D130" s="18">
        <v>3255</v>
      </c>
      <c r="E130" s="19">
        <v>397</v>
      </c>
      <c r="F130" s="14">
        <v>12</v>
      </c>
      <c r="G130" s="14" t="s">
        <v>8220</v>
      </c>
      <c r="H130" s="14" t="s">
        <v>8223</v>
      </c>
      <c r="I130" s="14" t="s">
        <v>8245</v>
      </c>
      <c r="J130" s="14">
        <v>1435441454</v>
      </c>
      <c r="K130" s="20">
        <v>42182.905717592599</v>
      </c>
      <c r="L130" s="14">
        <v>1432763054</v>
      </c>
      <c r="M130" s="20">
        <v>42151.905717592599</v>
      </c>
      <c r="N130" s="21">
        <v>31</v>
      </c>
      <c r="O130" s="14" t="b">
        <v>0</v>
      </c>
      <c r="P130" s="14">
        <v>5</v>
      </c>
      <c r="Q130" s="19">
        <v>79.400000000000006</v>
      </c>
      <c r="R130" s="14" t="b">
        <v>0</v>
      </c>
      <c r="S130" s="14" t="s">
        <v>8273</v>
      </c>
      <c r="T130" s="14" t="s">
        <v>8274</v>
      </c>
    </row>
    <row r="131" spans="1:20" ht="28.55" x14ac:dyDescent="0.25">
      <c r="A131" s="15">
        <v>3940</v>
      </c>
      <c r="B131" s="22" t="s">
        <v>3937</v>
      </c>
      <c r="C131" s="22" t="s">
        <v>8048</v>
      </c>
      <c r="D131" s="23">
        <v>5000</v>
      </c>
      <c r="E131" s="24">
        <v>11</v>
      </c>
      <c r="F131" s="15">
        <v>0</v>
      </c>
      <c r="G131" s="15" t="s">
        <v>8220</v>
      </c>
      <c r="H131" s="15" t="s">
        <v>8223</v>
      </c>
      <c r="I131" s="15" t="s">
        <v>8245</v>
      </c>
      <c r="J131" s="15">
        <v>1420199351</v>
      </c>
      <c r="K131" s="25">
        <v>42006.492488425924</v>
      </c>
      <c r="L131" s="15">
        <v>1416311351</v>
      </c>
      <c r="M131" s="25">
        <v>41961.492488425924</v>
      </c>
      <c r="N131" s="26">
        <v>45</v>
      </c>
      <c r="O131" s="15" t="b">
        <v>0</v>
      </c>
      <c r="P131" s="15">
        <v>2</v>
      </c>
      <c r="Q131" s="24">
        <v>5.5</v>
      </c>
      <c r="R131" s="15" t="b">
        <v>0</v>
      </c>
      <c r="S131" s="15" t="s">
        <v>8273</v>
      </c>
      <c r="T131" s="15" t="s">
        <v>8274</v>
      </c>
    </row>
    <row r="132" spans="1:20" ht="42.8" x14ac:dyDescent="0.25">
      <c r="A132" s="14">
        <v>3941</v>
      </c>
      <c r="B132" s="17" t="s">
        <v>3938</v>
      </c>
      <c r="C132" s="17" t="s">
        <v>8049</v>
      </c>
      <c r="D132" s="18">
        <v>5500</v>
      </c>
      <c r="E132" s="19">
        <v>50</v>
      </c>
      <c r="F132" s="14">
        <v>1</v>
      </c>
      <c r="G132" s="14" t="s">
        <v>8220</v>
      </c>
      <c r="H132" s="14" t="s">
        <v>8223</v>
      </c>
      <c r="I132" s="14" t="s">
        <v>8245</v>
      </c>
      <c r="J132" s="14">
        <v>1416877200</v>
      </c>
      <c r="K132" s="20">
        <v>41968.041666666672</v>
      </c>
      <c r="L132" s="14">
        <v>1414505137</v>
      </c>
      <c r="M132" s="20">
        <v>41940.587233796294</v>
      </c>
      <c r="N132" s="21">
        <v>27</v>
      </c>
      <c r="O132" s="14" t="b">
        <v>0</v>
      </c>
      <c r="P132" s="14">
        <v>2</v>
      </c>
      <c r="Q132" s="19">
        <v>25</v>
      </c>
      <c r="R132" s="14" t="b">
        <v>0</v>
      </c>
      <c r="S132" s="14" t="s">
        <v>8273</v>
      </c>
      <c r="T132" s="14" t="s">
        <v>8274</v>
      </c>
    </row>
    <row r="133" spans="1:20" ht="28.55" x14ac:dyDescent="0.25">
      <c r="A133" s="15">
        <v>3942</v>
      </c>
      <c r="B133" s="22" t="s">
        <v>3939</v>
      </c>
      <c r="C133" s="22" t="s">
        <v>8050</v>
      </c>
      <c r="D133" s="23">
        <v>1200</v>
      </c>
      <c r="E133" s="24">
        <v>0</v>
      </c>
      <c r="F133" s="15">
        <v>0</v>
      </c>
      <c r="G133" s="15" t="s">
        <v>8220</v>
      </c>
      <c r="H133" s="15" t="s">
        <v>8223</v>
      </c>
      <c r="I133" s="15" t="s">
        <v>8245</v>
      </c>
      <c r="J133" s="15">
        <v>1434490914</v>
      </c>
      <c r="K133" s="25">
        <v>42171.904097222221</v>
      </c>
      <c r="L133" s="15">
        <v>1429306914</v>
      </c>
      <c r="M133" s="25">
        <v>42111.904097222221</v>
      </c>
      <c r="N133" s="26">
        <v>60</v>
      </c>
      <c r="O133" s="15" t="b">
        <v>0</v>
      </c>
      <c r="P133" s="15">
        <v>0</v>
      </c>
      <c r="Q133" s="24">
        <v>0</v>
      </c>
      <c r="R133" s="15" t="b">
        <v>0</v>
      </c>
      <c r="S133" s="15" t="s">
        <v>8273</v>
      </c>
      <c r="T133" s="15" t="s">
        <v>8274</v>
      </c>
    </row>
    <row r="134" spans="1:20" ht="28.55" x14ac:dyDescent="0.25">
      <c r="A134" s="14">
        <v>3943</v>
      </c>
      <c r="B134" s="17" t="s">
        <v>3940</v>
      </c>
      <c r="C134" s="17" t="s">
        <v>8051</v>
      </c>
      <c r="D134" s="18">
        <v>5000</v>
      </c>
      <c r="E134" s="19">
        <v>1782</v>
      </c>
      <c r="F134" s="14">
        <v>36</v>
      </c>
      <c r="G134" s="14" t="s">
        <v>8220</v>
      </c>
      <c r="H134" s="14" t="s">
        <v>8223</v>
      </c>
      <c r="I134" s="14" t="s">
        <v>8245</v>
      </c>
      <c r="J134" s="14">
        <v>1446483000</v>
      </c>
      <c r="K134" s="20">
        <v>42310.701388888891</v>
      </c>
      <c r="L134" s="14">
        <v>1443811268</v>
      </c>
      <c r="M134" s="20">
        <v>42279.778564814813</v>
      </c>
      <c r="N134" s="21">
        <v>31</v>
      </c>
      <c r="O134" s="14" t="b">
        <v>0</v>
      </c>
      <c r="P134" s="14">
        <v>13</v>
      </c>
      <c r="Q134" s="19">
        <v>137.08000000000001</v>
      </c>
      <c r="R134" s="14" t="b">
        <v>0</v>
      </c>
      <c r="S134" s="14" t="s">
        <v>8273</v>
      </c>
      <c r="T134" s="14" t="s">
        <v>8274</v>
      </c>
    </row>
    <row r="135" spans="1:20" ht="28.55" x14ac:dyDescent="0.25">
      <c r="A135" s="15">
        <v>3944</v>
      </c>
      <c r="B135" s="22" t="s">
        <v>3941</v>
      </c>
      <c r="C135" s="22" t="s">
        <v>8052</v>
      </c>
      <c r="D135" s="23">
        <v>5000</v>
      </c>
      <c r="E135" s="24">
        <v>0</v>
      </c>
      <c r="F135" s="15">
        <v>0</v>
      </c>
      <c r="G135" s="15" t="s">
        <v>8220</v>
      </c>
      <c r="H135" s="15" t="s">
        <v>8223</v>
      </c>
      <c r="I135" s="15" t="s">
        <v>8245</v>
      </c>
      <c r="J135" s="15">
        <v>1440690875</v>
      </c>
      <c r="K135" s="25">
        <v>42243.662905092591</v>
      </c>
      <c r="L135" s="15">
        <v>1438098875</v>
      </c>
      <c r="M135" s="25">
        <v>42213.662905092591</v>
      </c>
      <c r="N135" s="26">
        <v>30</v>
      </c>
      <c r="O135" s="15" t="b">
        <v>0</v>
      </c>
      <c r="P135" s="15">
        <v>0</v>
      </c>
      <c r="Q135" s="24">
        <v>0</v>
      </c>
      <c r="R135" s="15" t="b">
        <v>0</v>
      </c>
      <c r="S135" s="15" t="s">
        <v>8273</v>
      </c>
      <c r="T135" s="15" t="s">
        <v>8274</v>
      </c>
    </row>
    <row r="136" spans="1:20" ht="28.55" x14ac:dyDescent="0.25">
      <c r="A136" s="14">
        <v>3945</v>
      </c>
      <c r="B136" s="17" t="s">
        <v>3942</v>
      </c>
      <c r="C136" s="17" t="s">
        <v>8053</v>
      </c>
      <c r="D136" s="18">
        <v>2000</v>
      </c>
      <c r="E136" s="19">
        <v>5</v>
      </c>
      <c r="F136" s="14">
        <v>0</v>
      </c>
      <c r="G136" s="14" t="s">
        <v>8220</v>
      </c>
      <c r="H136" s="14" t="s">
        <v>8223</v>
      </c>
      <c r="I136" s="14" t="s">
        <v>8245</v>
      </c>
      <c r="J136" s="14">
        <v>1431717268</v>
      </c>
      <c r="K136" s="20">
        <v>42139.801712962959</v>
      </c>
      <c r="L136" s="14">
        <v>1429125268</v>
      </c>
      <c r="M136" s="20">
        <v>42109.801712962959</v>
      </c>
      <c r="N136" s="21">
        <v>30</v>
      </c>
      <c r="O136" s="14" t="b">
        <v>0</v>
      </c>
      <c r="P136" s="14">
        <v>1</v>
      </c>
      <c r="Q136" s="19">
        <v>5</v>
      </c>
      <c r="R136" s="14" t="b">
        <v>0</v>
      </c>
      <c r="S136" s="14" t="s">
        <v>8273</v>
      </c>
      <c r="T136" s="14" t="s">
        <v>8274</v>
      </c>
    </row>
    <row r="137" spans="1:20" ht="28.55" x14ac:dyDescent="0.25">
      <c r="A137" s="15">
        <v>3946</v>
      </c>
      <c r="B137" s="22" t="s">
        <v>3943</v>
      </c>
      <c r="C137" s="22" t="s">
        <v>8054</v>
      </c>
      <c r="D137" s="23">
        <v>6000</v>
      </c>
      <c r="E137" s="24">
        <v>195</v>
      </c>
      <c r="F137" s="15">
        <v>3</v>
      </c>
      <c r="G137" s="15" t="s">
        <v>8220</v>
      </c>
      <c r="H137" s="15" t="s">
        <v>8223</v>
      </c>
      <c r="I137" s="15" t="s">
        <v>8245</v>
      </c>
      <c r="J137" s="15">
        <v>1425110400</v>
      </c>
      <c r="K137" s="25">
        <v>42063.333333333328</v>
      </c>
      <c r="L137" s="15">
        <v>1422388822</v>
      </c>
      <c r="M137" s="25">
        <v>42031.833587962959</v>
      </c>
      <c r="N137" s="26">
        <v>31</v>
      </c>
      <c r="O137" s="15" t="b">
        <v>0</v>
      </c>
      <c r="P137" s="15">
        <v>5</v>
      </c>
      <c r="Q137" s="24">
        <v>39</v>
      </c>
      <c r="R137" s="15" t="b">
        <v>0</v>
      </c>
      <c r="S137" s="15" t="s">
        <v>8273</v>
      </c>
      <c r="T137" s="15" t="s">
        <v>8274</v>
      </c>
    </row>
    <row r="138" spans="1:20" ht="28.55" x14ac:dyDescent="0.25">
      <c r="A138" s="14">
        <v>3947</v>
      </c>
      <c r="B138" s="17" t="s">
        <v>3944</v>
      </c>
      <c r="C138" s="17" t="s">
        <v>8055</v>
      </c>
      <c r="D138" s="18">
        <v>3000</v>
      </c>
      <c r="E138" s="19">
        <v>101</v>
      </c>
      <c r="F138" s="14">
        <v>3</v>
      </c>
      <c r="G138" s="14" t="s">
        <v>8220</v>
      </c>
      <c r="H138" s="14" t="s">
        <v>8223</v>
      </c>
      <c r="I138" s="14" t="s">
        <v>8245</v>
      </c>
      <c r="J138" s="14">
        <v>1475378744</v>
      </c>
      <c r="K138" s="20">
        <v>42645.142870370371</v>
      </c>
      <c r="L138" s="14">
        <v>1472786744</v>
      </c>
      <c r="M138" s="20">
        <v>42615.142870370371</v>
      </c>
      <c r="N138" s="21">
        <v>30</v>
      </c>
      <c r="O138" s="14" t="b">
        <v>0</v>
      </c>
      <c r="P138" s="14">
        <v>2</v>
      </c>
      <c r="Q138" s="19">
        <v>50.5</v>
      </c>
      <c r="R138" s="14" t="b">
        <v>0</v>
      </c>
      <c r="S138" s="14" t="s">
        <v>8273</v>
      </c>
      <c r="T138" s="14" t="s">
        <v>8274</v>
      </c>
    </row>
    <row r="139" spans="1:20" ht="28.55" x14ac:dyDescent="0.25">
      <c r="A139" s="15">
        <v>3950</v>
      </c>
      <c r="B139" s="22" t="s">
        <v>3947</v>
      </c>
      <c r="C139" s="22" t="s">
        <v>8058</v>
      </c>
      <c r="D139" s="23">
        <v>4000</v>
      </c>
      <c r="E139" s="24">
        <v>25</v>
      </c>
      <c r="F139" s="15">
        <v>1</v>
      </c>
      <c r="G139" s="15" t="s">
        <v>8220</v>
      </c>
      <c r="H139" s="15" t="s">
        <v>8223</v>
      </c>
      <c r="I139" s="15" t="s">
        <v>8245</v>
      </c>
      <c r="J139" s="15">
        <v>1460140500</v>
      </c>
      <c r="K139" s="25">
        <v>42468.774305555555</v>
      </c>
      <c r="L139" s="15">
        <v>1457628680</v>
      </c>
      <c r="M139" s="25">
        <v>42439.702314814815</v>
      </c>
      <c r="N139" s="26">
        <v>29</v>
      </c>
      <c r="O139" s="15" t="b">
        <v>0</v>
      </c>
      <c r="P139" s="15">
        <v>1</v>
      </c>
      <c r="Q139" s="24">
        <v>25</v>
      </c>
      <c r="R139" s="15" t="b">
        <v>0</v>
      </c>
      <c r="S139" s="15" t="s">
        <v>8273</v>
      </c>
      <c r="T139" s="15" t="s">
        <v>8274</v>
      </c>
    </row>
    <row r="140" spans="1:20" ht="28.55" x14ac:dyDescent="0.25">
      <c r="A140" s="14">
        <v>3952</v>
      </c>
      <c r="B140" s="17" t="s">
        <v>3949</v>
      </c>
      <c r="C140" s="17" t="s">
        <v>8059</v>
      </c>
      <c r="D140" s="18">
        <v>26000</v>
      </c>
      <c r="E140" s="19">
        <v>25</v>
      </c>
      <c r="F140" s="14">
        <v>0</v>
      </c>
      <c r="G140" s="14" t="s">
        <v>8220</v>
      </c>
      <c r="H140" s="14" t="s">
        <v>8223</v>
      </c>
      <c r="I140" s="14" t="s">
        <v>8245</v>
      </c>
      <c r="J140" s="14">
        <v>1445885890</v>
      </c>
      <c r="K140" s="20">
        <v>42303.790393518517</v>
      </c>
      <c r="L140" s="14">
        <v>1440701890</v>
      </c>
      <c r="M140" s="20">
        <v>42243.790393518517</v>
      </c>
      <c r="N140" s="21">
        <v>60</v>
      </c>
      <c r="O140" s="14" t="b">
        <v>0</v>
      </c>
      <c r="P140" s="14">
        <v>1</v>
      </c>
      <c r="Q140" s="19">
        <v>25</v>
      </c>
      <c r="R140" s="14" t="b">
        <v>0</v>
      </c>
      <c r="S140" s="14" t="s">
        <v>8273</v>
      </c>
      <c r="T140" s="14" t="s">
        <v>8274</v>
      </c>
    </row>
    <row r="141" spans="1:20" ht="28.55" x14ac:dyDescent="0.25">
      <c r="A141" s="15">
        <v>3953</v>
      </c>
      <c r="B141" s="22" t="s">
        <v>3950</v>
      </c>
      <c r="C141" s="22" t="s">
        <v>8060</v>
      </c>
      <c r="D141" s="23">
        <v>17600</v>
      </c>
      <c r="E141" s="24">
        <v>0</v>
      </c>
      <c r="F141" s="15">
        <v>0</v>
      </c>
      <c r="G141" s="15" t="s">
        <v>8220</v>
      </c>
      <c r="H141" s="15" t="s">
        <v>8223</v>
      </c>
      <c r="I141" s="15" t="s">
        <v>8245</v>
      </c>
      <c r="J141" s="15">
        <v>1469834940</v>
      </c>
      <c r="K141" s="25">
        <v>42580.978472222225</v>
      </c>
      <c r="L141" s="15">
        <v>1467162586</v>
      </c>
      <c r="M141" s="25">
        <v>42550.048449074078</v>
      </c>
      <c r="N141" s="26">
        <v>31</v>
      </c>
      <c r="O141" s="15" t="b">
        <v>0</v>
      </c>
      <c r="P141" s="15">
        <v>0</v>
      </c>
      <c r="Q141" s="24">
        <v>0</v>
      </c>
      <c r="R141" s="15" t="b">
        <v>0</v>
      </c>
      <c r="S141" s="15" t="s">
        <v>8273</v>
      </c>
      <c r="T141" s="15" t="s">
        <v>8274</v>
      </c>
    </row>
    <row r="142" spans="1:20" ht="28.55" x14ac:dyDescent="0.25">
      <c r="A142" s="14">
        <v>3955</v>
      </c>
      <c r="B142" s="17" t="s">
        <v>3952</v>
      </c>
      <c r="C142" s="17" t="s">
        <v>8062</v>
      </c>
      <c r="D142" s="18">
        <v>1750</v>
      </c>
      <c r="E142" s="19">
        <v>425</v>
      </c>
      <c r="F142" s="14">
        <v>24</v>
      </c>
      <c r="G142" s="14" t="s">
        <v>8220</v>
      </c>
      <c r="H142" s="14" t="s">
        <v>8223</v>
      </c>
      <c r="I142" s="14" t="s">
        <v>8245</v>
      </c>
      <c r="J142" s="14">
        <v>1448745741</v>
      </c>
      <c r="K142" s="20">
        <v>42336.890520833331</v>
      </c>
      <c r="L142" s="14">
        <v>1446150141</v>
      </c>
      <c r="M142" s="20">
        <v>42306.848854166667</v>
      </c>
      <c r="N142" s="21">
        <v>30</v>
      </c>
      <c r="O142" s="14" t="b">
        <v>0</v>
      </c>
      <c r="P142" s="14">
        <v>8</v>
      </c>
      <c r="Q142" s="19">
        <v>53.13</v>
      </c>
      <c r="R142" s="14" t="b">
        <v>0</v>
      </c>
      <c r="S142" s="14" t="s">
        <v>8273</v>
      </c>
      <c r="T142" s="14" t="s">
        <v>8274</v>
      </c>
    </row>
    <row r="143" spans="1:20" ht="28.55" x14ac:dyDescent="0.25">
      <c r="A143" s="15">
        <v>3956</v>
      </c>
      <c r="B143" s="22" t="s">
        <v>3953</v>
      </c>
      <c r="C143" s="22" t="s">
        <v>8063</v>
      </c>
      <c r="D143" s="23">
        <v>5500</v>
      </c>
      <c r="E143" s="24">
        <v>0</v>
      </c>
      <c r="F143" s="15">
        <v>0</v>
      </c>
      <c r="G143" s="15" t="s">
        <v>8220</v>
      </c>
      <c r="H143" s="15" t="s">
        <v>8223</v>
      </c>
      <c r="I143" s="15" t="s">
        <v>8245</v>
      </c>
      <c r="J143" s="15">
        <v>1461543600</v>
      </c>
      <c r="K143" s="25">
        <v>42485.013888888891</v>
      </c>
      <c r="L143" s="15">
        <v>1459203727</v>
      </c>
      <c r="M143" s="25">
        <v>42457.932025462964</v>
      </c>
      <c r="N143" s="26">
        <v>27</v>
      </c>
      <c r="O143" s="15" t="b">
        <v>0</v>
      </c>
      <c r="P143" s="15">
        <v>0</v>
      </c>
      <c r="Q143" s="24">
        <v>0</v>
      </c>
      <c r="R143" s="15" t="b">
        <v>0</v>
      </c>
      <c r="S143" s="15" t="s">
        <v>8273</v>
      </c>
      <c r="T143" s="15" t="s">
        <v>8274</v>
      </c>
    </row>
    <row r="144" spans="1:20" ht="28.55" x14ac:dyDescent="0.25">
      <c r="A144" s="14">
        <v>3957</v>
      </c>
      <c r="B144" s="17" t="s">
        <v>3954</v>
      </c>
      <c r="C144" s="17" t="s">
        <v>8064</v>
      </c>
      <c r="D144" s="18">
        <v>28000</v>
      </c>
      <c r="E144" s="19">
        <v>7</v>
      </c>
      <c r="F144" s="14">
        <v>0</v>
      </c>
      <c r="G144" s="14" t="s">
        <v>8220</v>
      </c>
      <c r="H144" s="14" t="s">
        <v>8223</v>
      </c>
      <c r="I144" s="14" t="s">
        <v>8245</v>
      </c>
      <c r="J144" s="14">
        <v>1468020354</v>
      </c>
      <c r="K144" s="20">
        <v>42559.976319444439</v>
      </c>
      <c r="L144" s="14">
        <v>1464045954</v>
      </c>
      <c r="M144" s="20">
        <v>42513.976319444439</v>
      </c>
      <c r="N144" s="21">
        <v>46</v>
      </c>
      <c r="O144" s="14" t="b">
        <v>0</v>
      </c>
      <c r="P144" s="14">
        <v>1</v>
      </c>
      <c r="Q144" s="19">
        <v>7</v>
      </c>
      <c r="R144" s="14" t="b">
        <v>0</v>
      </c>
      <c r="S144" s="14" t="s">
        <v>8273</v>
      </c>
      <c r="T144" s="14" t="s">
        <v>8274</v>
      </c>
    </row>
    <row r="145" spans="1:20" ht="28.55" x14ac:dyDescent="0.25">
      <c r="A145" s="15">
        <v>3958</v>
      </c>
      <c r="B145" s="22" t="s">
        <v>3955</v>
      </c>
      <c r="C145" s="22" t="s">
        <v>8065</v>
      </c>
      <c r="D145" s="23">
        <v>2000</v>
      </c>
      <c r="E145" s="24">
        <v>641</v>
      </c>
      <c r="F145" s="15">
        <v>32</v>
      </c>
      <c r="G145" s="15" t="s">
        <v>8220</v>
      </c>
      <c r="H145" s="15" t="s">
        <v>8223</v>
      </c>
      <c r="I145" s="15" t="s">
        <v>8245</v>
      </c>
      <c r="J145" s="15">
        <v>1406988000</v>
      </c>
      <c r="K145" s="25">
        <v>41853.583333333336</v>
      </c>
      <c r="L145" s="15">
        <v>1403822912</v>
      </c>
      <c r="M145" s="25">
        <v>41816.950370370374</v>
      </c>
      <c r="N145" s="26">
        <v>37</v>
      </c>
      <c r="O145" s="15" t="b">
        <v>0</v>
      </c>
      <c r="P145" s="15">
        <v>16</v>
      </c>
      <c r="Q145" s="24">
        <v>40.06</v>
      </c>
      <c r="R145" s="15" t="b">
        <v>0</v>
      </c>
      <c r="S145" s="15" t="s">
        <v>8273</v>
      </c>
      <c r="T145" s="15" t="s">
        <v>8274</v>
      </c>
    </row>
    <row r="146" spans="1:20" ht="28.55" x14ac:dyDescent="0.25">
      <c r="A146" s="14">
        <v>3959</v>
      </c>
      <c r="B146" s="17" t="s">
        <v>3956</v>
      </c>
      <c r="C146" s="17" t="s">
        <v>8066</v>
      </c>
      <c r="D146" s="18">
        <v>1200</v>
      </c>
      <c r="E146" s="19">
        <v>292</v>
      </c>
      <c r="F146" s="14">
        <v>24</v>
      </c>
      <c r="G146" s="14" t="s">
        <v>8220</v>
      </c>
      <c r="H146" s="14" t="s">
        <v>8223</v>
      </c>
      <c r="I146" s="14" t="s">
        <v>8245</v>
      </c>
      <c r="J146" s="14">
        <v>1411930556</v>
      </c>
      <c r="K146" s="20">
        <v>41910.788842592592</v>
      </c>
      <c r="L146" s="14">
        <v>1409338556</v>
      </c>
      <c r="M146" s="20">
        <v>41880.788842592592</v>
      </c>
      <c r="N146" s="21">
        <v>30</v>
      </c>
      <c r="O146" s="14" t="b">
        <v>0</v>
      </c>
      <c r="P146" s="14">
        <v>12</v>
      </c>
      <c r="Q146" s="19">
        <v>24.33</v>
      </c>
      <c r="R146" s="14" t="b">
        <v>0</v>
      </c>
      <c r="S146" s="14" t="s">
        <v>8273</v>
      </c>
      <c r="T146" s="14" t="s">
        <v>8274</v>
      </c>
    </row>
    <row r="147" spans="1:20" ht="28.55" x14ac:dyDescent="0.25">
      <c r="A147" s="15">
        <v>3960</v>
      </c>
      <c r="B147" s="22" t="s">
        <v>3957</v>
      </c>
      <c r="C147" s="22" t="s">
        <v>8067</v>
      </c>
      <c r="D147" s="23">
        <v>3000</v>
      </c>
      <c r="E147" s="24">
        <v>45</v>
      </c>
      <c r="F147" s="15">
        <v>2</v>
      </c>
      <c r="G147" s="15" t="s">
        <v>8220</v>
      </c>
      <c r="H147" s="15" t="s">
        <v>8223</v>
      </c>
      <c r="I147" s="15" t="s">
        <v>8245</v>
      </c>
      <c r="J147" s="15">
        <v>1451852256</v>
      </c>
      <c r="K147" s="25">
        <v>42372.845555555556</v>
      </c>
      <c r="L147" s="15">
        <v>1449260256</v>
      </c>
      <c r="M147" s="25">
        <v>42342.845555555556</v>
      </c>
      <c r="N147" s="26">
        <v>30</v>
      </c>
      <c r="O147" s="15" t="b">
        <v>0</v>
      </c>
      <c r="P147" s="15">
        <v>4</v>
      </c>
      <c r="Q147" s="24">
        <v>11.25</v>
      </c>
      <c r="R147" s="15" t="b">
        <v>0</v>
      </c>
      <c r="S147" s="15" t="s">
        <v>8273</v>
      </c>
      <c r="T147" s="15" t="s">
        <v>8274</v>
      </c>
    </row>
    <row r="148" spans="1:20" ht="28.55" x14ac:dyDescent="0.25">
      <c r="A148" s="14">
        <v>3964</v>
      </c>
      <c r="B148" s="17" t="s">
        <v>3961</v>
      </c>
      <c r="C148" s="17" t="s">
        <v>8071</v>
      </c>
      <c r="D148" s="18">
        <v>2000</v>
      </c>
      <c r="E148" s="19">
        <v>126</v>
      </c>
      <c r="F148" s="14">
        <v>6</v>
      </c>
      <c r="G148" s="14" t="s">
        <v>8220</v>
      </c>
      <c r="H148" s="14" t="s">
        <v>8223</v>
      </c>
      <c r="I148" s="14" t="s">
        <v>8245</v>
      </c>
      <c r="J148" s="14">
        <v>1429460386</v>
      </c>
      <c r="K148" s="20">
        <v>42113.680393518516</v>
      </c>
      <c r="L148" s="14">
        <v>1424279986</v>
      </c>
      <c r="M148" s="20">
        <v>42053.722060185188</v>
      </c>
      <c r="N148" s="21">
        <v>60</v>
      </c>
      <c r="O148" s="14" t="b">
        <v>0</v>
      </c>
      <c r="P148" s="14">
        <v>3</v>
      </c>
      <c r="Q148" s="19">
        <v>42</v>
      </c>
      <c r="R148" s="14" t="b">
        <v>0</v>
      </c>
      <c r="S148" s="14" t="s">
        <v>8273</v>
      </c>
      <c r="T148" s="14" t="s">
        <v>8274</v>
      </c>
    </row>
    <row r="149" spans="1:20" ht="28.55" x14ac:dyDescent="0.25">
      <c r="A149" s="15">
        <v>3965</v>
      </c>
      <c r="B149" s="22" t="s">
        <v>3962</v>
      </c>
      <c r="C149" s="22" t="s">
        <v>8072</v>
      </c>
      <c r="D149" s="23">
        <v>2000</v>
      </c>
      <c r="E149" s="24">
        <v>285</v>
      </c>
      <c r="F149" s="15">
        <v>14</v>
      </c>
      <c r="G149" s="15" t="s">
        <v>8220</v>
      </c>
      <c r="H149" s="15" t="s">
        <v>8223</v>
      </c>
      <c r="I149" s="15" t="s">
        <v>8245</v>
      </c>
      <c r="J149" s="15">
        <v>1460608780</v>
      </c>
      <c r="K149" s="25">
        <v>42474.194212962961</v>
      </c>
      <c r="L149" s="15">
        <v>1455428380</v>
      </c>
      <c r="M149" s="25">
        <v>42414.235879629632</v>
      </c>
      <c r="N149" s="26">
        <v>60</v>
      </c>
      <c r="O149" s="15" t="b">
        <v>0</v>
      </c>
      <c r="P149" s="15">
        <v>4</v>
      </c>
      <c r="Q149" s="24">
        <v>71.25</v>
      </c>
      <c r="R149" s="15" t="b">
        <v>0</v>
      </c>
      <c r="S149" s="15" t="s">
        <v>8273</v>
      </c>
      <c r="T149" s="15" t="s">
        <v>8274</v>
      </c>
    </row>
    <row r="150" spans="1:20" ht="28.55" x14ac:dyDescent="0.25">
      <c r="A150" s="14">
        <v>3966</v>
      </c>
      <c r="B150" s="17" t="s">
        <v>3963</v>
      </c>
      <c r="C150" s="17" t="s">
        <v>8073</v>
      </c>
      <c r="D150" s="18">
        <v>7500</v>
      </c>
      <c r="E150" s="19">
        <v>45</v>
      </c>
      <c r="F150" s="14">
        <v>1</v>
      </c>
      <c r="G150" s="14" t="s">
        <v>8220</v>
      </c>
      <c r="H150" s="14" t="s">
        <v>8223</v>
      </c>
      <c r="I150" s="14" t="s">
        <v>8245</v>
      </c>
      <c r="J150" s="14">
        <v>1406170740</v>
      </c>
      <c r="K150" s="20">
        <v>41844.124305555553</v>
      </c>
      <c r="L150" s="14">
        <v>1402506278</v>
      </c>
      <c r="M150" s="20">
        <v>41801.711550925924</v>
      </c>
      <c r="N150" s="21">
        <v>42</v>
      </c>
      <c r="O150" s="14" t="b">
        <v>0</v>
      </c>
      <c r="P150" s="14">
        <v>2</v>
      </c>
      <c r="Q150" s="19">
        <v>22.5</v>
      </c>
      <c r="R150" s="14" t="b">
        <v>0</v>
      </c>
      <c r="S150" s="14" t="s">
        <v>8273</v>
      </c>
      <c r="T150" s="14" t="s">
        <v>8274</v>
      </c>
    </row>
    <row r="151" spans="1:20" ht="28.55" x14ac:dyDescent="0.25">
      <c r="A151" s="15">
        <v>3967</v>
      </c>
      <c r="B151" s="22" t="s">
        <v>3964</v>
      </c>
      <c r="C151" s="22" t="s">
        <v>8074</v>
      </c>
      <c r="D151" s="23">
        <v>1700</v>
      </c>
      <c r="E151" s="24">
        <v>410</v>
      </c>
      <c r="F151" s="15">
        <v>24</v>
      </c>
      <c r="G151" s="15" t="s">
        <v>8220</v>
      </c>
      <c r="H151" s="15" t="s">
        <v>8223</v>
      </c>
      <c r="I151" s="15" t="s">
        <v>8245</v>
      </c>
      <c r="J151" s="15">
        <v>1488783507</v>
      </c>
      <c r="K151" s="25">
        <v>42800.290590277778</v>
      </c>
      <c r="L151" s="15">
        <v>1486191507</v>
      </c>
      <c r="M151" s="25">
        <v>42770.290590277778</v>
      </c>
      <c r="N151" s="26">
        <v>30</v>
      </c>
      <c r="O151" s="15" t="b">
        <v>0</v>
      </c>
      <c r="P151" s="15">
        <v>10</v>
      </c>
      <c r="Q151" s="24">
        <v>41</v>
      </c>
      <c r="R151" s="15" t="b">
        <v>0</v>
      </c>
      <c r="S151" s="15" t="s">
        <v>8273</v>
      </c>
      <c r="T151" s="15" t="s">
        <v>8274</v>
      </c>
    </row>
    <row r="152" spans="1:20" ht="28.55" x14ac:dyDescent="0.25">
      <c r="A152" s="14">
        <v>3968</v>
      </c>
      <c r="B152" s="17" t="s">
        <v>3965</v>
      </c>
      <c r="C152" s="17" t="s">
        <v>8075</v>
      </c>
      <c r="D152" s="18">
        <v>5000</v>
      </c>
      <c r="E152" s="19">
        <v>527</v>
      </c>
      <c r="F152" s="14">
        <v>11</v>
      </c>
      <c r="G152" s="14" t="s">
        <v>8220</v>
      </c>
      <c r="H152" s="14" t="s">
        <v>8223</v>
      </c>
      <c r="I152" s="14" t="s">
        <v>8245</v>
      </c>
      <c r="J152" s="14">
        <v>1463945673</v>
      </c>
      <c r="K152" s="20">
        <v>42512.815659722226</v>
      </c>
      <c r="L152" s="14">
        <v>1458761673</v>
      </c>
      <c r="M152" s="20">
        <v>42452.815659722226</v>
      </c>
      <c r="N152" s="21">
        <v>60</v>
      </c>
      <c r="O152" s="14" t="b">
        <v>0</v>
      </c>
      <c r="P152" s="14">
        <v>11</v>
      </c>
      <c r="Q152" s="19">
        <v>47.91</v>
      </c>
      <c r="R152" s="14" t="b">
        <v>0</v>
      </c>
      <c r="S152" s="14" t="s">
        <v>8273</v>
      </c>
      <c r="T152" s="14" t="s">
        <v>8274</v>
      </c>
    </row>
    <row r="153" spans="1:20" ht="28.55" x14ac:dyDescent="0.25">
      <c r="A153" s="15">
        <v>3969</v>
      </c>
      <c r="B153" s="22" t="s">
        <v>3966</v>
      </c>
      <c r="C153" s="22" t="s">
        <v>8076</v>
      </c>
      <c r="D153" s="23">
        <v>2825</v>
      </c>
      <c r="E153" s="24">
        <v>211</v>
      </c>
      <c r="F153" s="15">
        <v>7</v>
      </c>
      <c r="G153" s="15" t="s">
        <v>8220</v>
      </c>
      <c r="H153" s="15" t="s">
        <v>8223</v>
      </c>
      <c r="I153" s="15" t="s">
        <v>8245</v>
      </c>
      <c r="J153" s="15">
        <v>1472442900</v>
      </c>
      <c r="K153" s="25">
        <v>42611.163194444445</v>
      </c>
      <c r="L153" s="15">
        <v>1471638646</v>
      </c>
      <c r="M153" s="25">
        <v>42601.854699074072</v>
      </c>
      <c r="N153" s="26">
        <v>9</v>
      </c>
      <c r="O153" s="15" t="b">
        <v>0</v>
      </c>
      <c r="P153" s="15">
        <v>6</v>
      </c>
      <c r="Q153" s="24">
        <v>35.17</v>
      </c>
      <c r="R153" s="15" t="b">
        <v>0</v>
      </c>
      <c r="S153" s="15" t="s">
        <v>8273</v>
      </c>
      <c r="T153" s="15" t="s">
        <v>8274</v>
      </c>
    </row>
    <row r="154" spans="1:20" ht="28.55" x14ac:dyDescent="0.25">
      <c r="A154" s="14">
        <v>3970</v>
      </c>
      <c r="B154" s="17" t="s">
        <v>3967</v>
      </c>
      <c r="C154" s="17" t="s">
        <v>8077</v>
      </c>
      <c r="D154" s="18">
        <v>15000</v>
      </c>
      <c r="E154" s="19">
        <v>11</v>
      </c>
      <c r="F154" s="14">
        <v>0</v>
      </c>
      <c r="G154" s="14" t="s">
        <v>8220</v>
      </c>
      <c r="H154" s="14" t="s">
        <v>8223</v>
      </c>
      <c r="I154" s="14" t="s">
        <v>8245</v>
      </c>
      <c r="J154" s="14">
        <v>1460925811</v>
      </c>
      <c r="K154" s="20">
        <v>42477.863553240735</v>
      </c>
      <c r="L154" s="14">
        <v>1458333811</v>
      </c>
      <c r="M154" s="20">
        <v>42447.863553240735</v>
      </c>
      <c r="N154" s="21">
        <v>30</v>
      </c>
      <c r="O154" s="14" t="b">
        <v>0</v>
      </c>
      <c r="P154" s="14">
        <v>2</v>
      </c>
      <c r="Q154" s="19">
        <v>5.5</v>
      </c>
      <c r="R154" s="14" t="b">
        <v>0</v>
      </c>
      <c r="S154" s="14" t="s">
        <v>8273</v>
      </c>
      <c r="T154" s="14" t="s">
        <v>8274</v>
      </c>
    </row>
    <row r="155" spans="1:20" ht="28.55" x14ac:dyDescent="0.25">
      <c r="A155" s="15">
        <v>3971</v>
      </c>
      <c r="B155" s="22" t="s">
        <v>3968</v>
      </c>
      <c r="C155" s="22" t="s">
        <v>8078</v>
      </c>
      <c r="D155" s="23">
        <v>14000</v>
      </c>
      <c r="E155" s="24">
        <v>136</v>
      </c>
      <c r="F155" s="15">
        <v>1</v>
      </c>
      <c r="G155" s="15" t="s">
        <v>8220</v>
      </c>
      <c r="H155" s="15" t="s">
        <v>8223</v>
      </c>
      <c r="I155" s="15" t="s">
        <v>8245</v>
      </c>
      <c r="J155" s="15">
        <v>1405947126</v>
      </c>
      <c r="K155" s="25">
        <v>41841.536180555559</v>
      </c>
      <c r="L155" s="15">
        <v>1403355126</v>
      </c>
      <c r="M155" s="25">
        <v>41811.536180555559</v>
      </c>
      <c r="N155" s="26">
        <v>30</v>
      </c>
      <c r="O155" s="15" t="b">
        <v>0</v>
      </c>
      <c r="P155" s="15">
        <v>6</v>
      </c>
      <c r="Q155" s="24">
        <v>22.67</v>
      </c>
      <c r="R155" s="15" t="b">
        <v>0</v>
      </c>
      <c r="S155" s="15" t="s">
        <v>8273</v>
      </c>
      <c r="T155" s="15" t="s">
        <v>8274</v>
      </c>
    </row>
    <row r="156" spans="1:20" ht="28.55" x14ac:dyDescent="0.25">
      <c r="A156" s="14">
        <v>3972</v>
      </c>
      <c r="B156" s="17" t="s">
        <v>3969</v>
      </c>
      <c r="C156" s="17" t="s">
        <v>8079</v>
      </c>
      <c r="D156" s="18">
        <v>1000</v>
      </c>
      <c r="E156" s="19">
        <v>211</v>
      </c>
      <c r="F156" s="14">
        <v>21</v>
      </c>
      <c r="G156" s="14" t="s">
        <v>8220</v>
      </c>
      <c r="H156" s="14" t="s">
        <v>8223</v>
      </c>
      <c r="I156" s="14" t="s">
        <v>8245</v>
      </c>
      <c r="J156" s="14">
        <v>1423186634</v>
      </c>
      <c r="K156" s="20">
        <v>42041.067523148144</v>
      </c>
      <c r="L156" s="14">
        <v>1418002634</v>
      </c>
      <c r="M156" s="20">
        <v>41981.067523148144</v>
      </c>
      <c r="N156" s="21">
        <v>60</v>
      </c>
      <c r="O156" s="14" t="b">
        <v>0</v>
      </c>
      <c r="P156" s="14">
        <v>8</v>
      </c>
      <c r="Q156" s="19">
        <v>26.38</v>
      </c>
      <c r="R156" s="14" t="b">
        <v>0</v>
      </c>
      <c r="S156" s="14" t="s">
        <v>8273</v>
      </c>
      <c r="T156" s="14" t="s">
        <v>8274</v>
      </c>
    </row>
    <row r="157" spans="1:20" ht="28.55" x14ac:dyDescent="0.25">
      <c r="A157" s="15">
        <v>3973</v>
      </c>
      <c r="B157" s="22" t="s">
        <v>3970</v>
      </c>
      <c r="C157" s="22" t="s">
        <v>8080</v>
      </c>
      <c r="D157" s="23">
        <v>5000</v>
      </c>
      <c r="E157" s="24">
        <v>3905</v>
      </c>
      <c r="F157" s="15">
        <v>78</v>
      </c>
      <c r="G157" s="15" t="s">
        <v>8220</v>
      </c>
      <c r="H157" s="15" t="s">
        <v>8223</v>
      </c>
      <c r="I157" s="15" t="s">
        <v>8245</v>
      </c>
      <c r="J157" s="15">
        <v>1462766400</v>
      </c>
      <c r="K157" s="25">
        <v>42499.166666666672</v>
      </c>
      <c r="L157" s="15">
        <v>1460219110</v>
      </c>
      <c r="M157" s="25">
        <v>42469.68414351852</v>
      </c>
      <c r="N157" s="26">
        <v>29</v>
      </c>
      <c r="O157" s="15" t="b">
        <v>0</v>
      </c>
      <c r="P157" s="15">
        <v>37</v>
      </c>
      <c r="Q157" s="24">
        <v>105.54</v>
      </c>
      <c r="R157" s="15" t="b">
        <v>0</v>
      </c>
      <c r="S157" s="15" t="s">
        <v>8273</v>
      </c>
      <c r="T157" s="15" t="s">
        <v>8274</v>
      </c>
    </row>
    <row r="158" spans="1:20" ht="28.55" x14ac:dyDescent="0.25">
      <c r="A158" s="14">
        <v>3975</v>
      </c>
      <c r="B158" s="17" t="s">
        <v>3972</v>
      </c>
      <c r="C158" s="17" t="s">
        <v>8082</v>
      </c>
      <c r="D158" s="18">
        <v>678</v>
      </c>
      <c r="E158" s="19">
        <v>0</v>
      </c>
      <c r="F158" s="14">
        <v>0</v>
      </c>
      <c r="G158" s="14" t="s">
        <v>8220</v>
      </c>
      <c r="H158" s="14" t="s">
        <v>8223</v>
      </c>
      <c r="I158" s="14" t="s">
        <v>8245</v>
      </c>
      <c r="J158" s="14">
        <v>1468442898</v>
      </c>
      <c r="K158" s="20">
        <v>42564.866875</v>
      </c>
      <c r="L158" s="14">
        <v>1465850898</v>
      </c>
      <c r="M158" s="20">
        <v>42534.866875</v>
      </c>
      <c r="N158" s="21">
        <v>30</v>
      </c>
      <c r="O158" s="14" t="b">
        <v>0</v>
      </c>
      <c r="P158" s="14">
        <v>0</v>
      </c>
      <c r="Q158" s="19">
        <v>0</v>
      </c>
      <c r="R158" s="14" t="b">
        <v>0</v>
      </c>
      <c r="S158" s="14" t="s">
        <v>8273</v>
      </c>
      <c r="T158" s="14" t="s">
        <v>8274</v>
      </c>
    </row>
    <row r="159" spans="1:20" ht="28.55" x14ac:dyDescent="0.25">
      <c r="A159" s="15">
        <v>3976</v>
      </c>
      <c r="B159" s="22" t="s">
        <v>3973</v>
      </c>
      <c r="C159" s="22" t="s">
        <v>8083</v>
      </c>
      <c r="D159" s="23">
        <v>1300</v>
      </c>
      <c r="E159" s="24">
        <v>620</v>
      </c>
      <c r="F159" s="15">
        <v>48</v>
      </c>
      <c r="G159" s="15" t="s">
        <v>8220</v>
      </c>
      <c r="H159" s="15" t="s">
        <v>8223</v>
      </c>
      <c r="I159" s="15" t="s">
        <v>8245</v>
      </c>
      <c r="J159" s="15">
        <v>1406876400</v>
      </c>
      <c r="K159" s="25">
        <v>41852.291666666664</v>
      </c>
      <c r="L159" s="15">
        <v>1405024561</v>
      </c>
      <c r="M159" s="25">
        <v>41830.858344907407</v>
      </c>
      <c r="N159" s="26">
        <v>21</v>
      </c>
      <c r="O159" s="15" t="b">
        <v>0</v>
      </c>
      <c r="P159" s="15">
        <v>10</v>
      </c>
      <c r="Q159" s="24">
        <v>62</v>
      </c>
      <c r="R159" s="15" t="b">
        <v>0</v>
      </c>
      <c r="S159" s="15" t="s">
        <v>8273</v>
      </c>
      <c r="T159" s="15" t="s">
        <v>8274</v>
      </c>
    </row>
    <row r="160" spans="1:20" ht="28.55" x14ac:dyDescent="0.25">
      <c r="A160" s="14">
        <v>3977</v>
      </c>
      <c r="B160" s="17" t="s">
        <v>3974</v>
      </c>
      <c r="C160" s="17" t="s">
        <v>8084</v>
      </c>
      <c r="D160" s="18">
        <v>90000</v>
      </c>
      <c r="E160" s="19">
        <v>1305</v>
      </c>
      <c r="F160" s="14">
        <v>1</v>
      </c>
      <c r="G160" s="14" t="s">
        <v>8220</v>
      </c>
      <c r="H160" s="14" t="s">
        <v>8223</v>
      </c>
      <c r="I160" s="14" t="s">
        <v>8245</v>
      </c>
      <c r="J160" s="14">
        <v>1469213732</v>
      </c>
      <c r="K160" s="20">
        <v>42573.788564814815</v>
      </c>
      <c r="L160" s="14">
        <v>1466621732</v>
      </c>
      <c r="M160" s="20">
        <v>42543.788564814815</v>
      </c>
      <c r="N160" s="21">
        <v>30</v>
      </c>
      <c r="O160" s="14" t="b">
        <v>0</v>
      </c>
      <c r="P160" s="14">
        <v>6</v>
      </c>
      <c r="Q160" s="19">
        <v>217.5</v>
      </c>
      <c r="R160" s="14" t="b">
        <v>0</v>
      </c>
      <c r="S160" s="14" t="s">
        <v>8273</v>
      </c>
      <c r="T160" s="14" t="s">
        <v>8274</v>
      </c>
    </row>
    <row r="161" spans="1:20" ht="28.55" x14ac:dyDescent="0.25">
      <c r="A161" s="15">
        <v>3978</v>
      </c>
      <c r="B161" s="22" t="s">
        <v>3975</v>
      </c>
      <c r="C161" s="22" t="s">
        <v>8085</v>
      </c>
      <c r="D161" s="23">
        <v>2000</v>
      </c>
      <c r="E161" s="24">
        <v>214</v>
      </c>
      <c r="F161" s="15">
        <v>11</v>
      </c>
      <c r="G161" s="15" t="s">
        <v>8220</v>
      </c>
      <c r="H161" s="15" t="s">
        <v>8223</v>
      </c>
      <c r="I161" s="15" t="s">
        <v>8245</v>
      </c>
      <c r="J161" s="15">
        <v>1422717953</v>
      </c>
      <c r="K161" s="25">
        <v>42035.642974537041</v>
      </c>
      <c r="L161" s="15">
        <v>1417533953</v>
      </c>
      <c r="M161" s="25">
        <v>41975.642974537041</v>
      </c>
      <c r="N161" s="26">
        <v>60</v>
      </c>
      <c r="O161" s="15" t="b">
        <v>0</v>
      </c>
      <c r="P161" s="15">
        <v>8</v>
      </c>
      <c r="Q161" s="24">
        <v>26.75</v>
      </c>
      <c r="R161" s="15" t="b">
        <v>0</v>
      </c>
      <c r="S161" s="15" t="s">
        <v>8273</v>
      </c>
      <c r="T161" s="15" t="s">
        <v>8274</v>
      </c>
    </row>
    <row r="162" spans="1:20" ht="28.55" x14ac:dyDescent="0.25">
      <c r="A162" s="14">
        <v>3980</v>
      </c>
      <c r="B162" s="17" t="s">
        <v>3977</v>
      </c>
      <c r="C162" s="17" t="s">
        <v>8087</v>
      </c>
      <c r="D162" s="18">
        <v>2500</v>
      </c>
      <c r="E162" s="19">
        <v>450</v>
      </c>
      <c r="F162" s="14">
        <v>18</v>
      </c>
      <c r="G162" s="14" t="s">
        <v>8220</v>
      </c>
      <c r="H162" s="14" t="s">
        <v>8223</v>
      </c>
      <c r="I162" s="14" t="s">
        <v>8245</v>
      </c>
      <c r="J162" s="14">
        <v>1404570147</v>
      </c>
      <c r="K162" s="20">
        <v>41825.598923611113</v>
      </c>
      <c r="L162" s="14">
        <v>1401978147</v>
      </c>
      <c r="M162" s="20">
        <v>41795.598923611113</v>
      </c>
      <c r="N162" s="21">
        <v>30</v>
      </c>
      <c r="O162" s="14" t="b">
        <v>0</v>
      </c>
      <c r="P162" s="14">
        <v>7</v>
      </c>
      <c r="Q162" s="19">
        <v>64.290000000000006</v>
      </c>
      <c r="R162" s="14" t="b">
        <v>0</v>
      </c>
      <c r="S162" s="14" t="s">
        <v>8273</v>
      </c>
      <c r="T162" s="14" t="s">
        <v>8274</v>
      </c>
    </row>
    <row r="163" spans="1:20" ht="28.55" x14ac:dyDescent="0.25">
      <c r="A163" s="15">
        <v>3981</v>
      </c>
      <c r="B163" s="22" t="s">
        <v>3358</v>
      </c>
      <c r="C163" s="22" t="s">
        <v>7469</v>
      </c>
      <c r="D163" s="23">
        <v>30000</v>
      </c>
      <c r="E163" s="24">
        <v>1225</v>
      </c>
      <c r="F163" s="15">
        <v>4</v>
      </c>
      <c r="G163" s="15" t="s">
        <v>8220</v>
      </c>
      <c r="H163" s="15" t="s">
        <v>8223</v>
      </c>
      <c r="I163" s="15" t="s">
        <v>8245</v>
      </c>
      <c r="J163" s="15">
        <v>1468729149</v>
      </c>
      <c r="K163" s="25">
        <v>42568.179965277777</v>
      </c>
      <c r="L163" s="15">
        <v>1463545149</v>
      </c>
      <c r="M163" s="25">
        <v>42508.179965277777</v>
      </c>
      <c r="N163" s="26">
        <v>60</v>
      </c>
      <c r="O163" s="15" t="b">
        <v>0</v>
      </c>
      <c r="P163" s="15">
        <v>7</v>
      </c>
      <c r="Q163" s="24">
        <v>175</v>
      </c>
      <c r="R163" s="15" t="b">
        <v>0</v>
      </c>
      <c r="S163" s="15" t="s">
        <v>8273</v>
      </c>
      <c r="T163" s="15" t="s">
        <v>8274</v>
      </c>
    </row>
    <row r="164" spans="1:20" ht="28.55" x14ac:dyDescent="0.25">
      <c r="A164" s="14">
        <v>3983</v>
      </c>
      <c r="B164" s="17" t="s">
        <v>3979</v>
      </c>
      <c r="C164" s="17" t="s">
        <v>8089</v>
      </c>
      <c r="D164" s="18">
        <v>11140</v>
      </c>
      <c r="E164" s="19">
        <v>3877</v>
      </c>
      <c r="F164" s="14">
        <v>35</v>
      </c>
      <c r="G164" s="14" t="s">
        <v>8220</v>
      </c>
      <c r="H164" s="14" t="s">
        <v>8223</v>
      </c>
      <c r="I164" s="14" t="s">
        <v>8245</v>
      </c>
      <c r="J164" s="14">
        <v>1400569140</v>
      </c>
      <c r="K164" s="20">
        <v>41779.290972222225</v>
      </c>
      <c r="L164" s="14">
        <v>1397854356</v>
      </c>
      <c r="M164" s="20">
        <v>41747.86986111111</v>
      </c>
      <c r="N164" s="21">
        <v>31</v>
      </c>
      <c r="O164" s="14" t="b">
        <v>0</v>
      </c>
      <c r="P164" s="14">
        <v>46</v>
      </c>
      <c r="Q164" s="19">
        <v>84.28</v>
      </c>
      <c r="R164" s="14" t="b">
        <v>0</v>
      </c>
      <c r="S164" s="14" t="s">
        <v>8273</v>
      </c>
      <c r="T164" s="14" t="s">
        <v>8274</v>
      </c>
    </row>
    <row r="165" spans="1:20" ht="28.55" x14ac:dyDescent="0.25">
      <c r="A165" s="15">
        <v>3985</v>
      </c>
      <c r="B165" s="22" t="s">
        <v>3981</v>
      </c>
      <c r="C165" s="22" t="s">
        <v>8091</v>
      </c>
      <c r="D165" s="23">
        <v>2000</v>
      </c>
      <c r="E165" s="24">
        <v>641</v>
      </c>
      <c r="F165" s="15">
        <v>32</v>
      </c>
      <c r="G165" s="15" t="s">
        <v>8220</v>
      </c>
      <c r="H165" s="15" t="s">
        <v>8223</v>
      </c>
      <c r="I165" s="15" t="s">
        <v>8245</v>
      </c>
      <c r="J165" s="15">
        <v>1456002300</v>
      </c>
      <c r="K165" s="25">
        <v>42420.878472222219</v>
      </c>
      <c r="L165" s="15">
        <v>1454173120</v>
      </c>
      <c r="M165" s="25">
        <v>42399.707407407404</v>
      </c>
      <c r="N165" s="26">
        <v>21</v>
      </c>
      <c r="O165" s="15" t="b">
        <v>0</v>
      </c>
      <c r="P165" s="15">
        <v>19</v>
      </c>
      <c r="Q165" s="24">
        <v>33.74</v>
      </c>
      <c r="R165" s="15" t="b">
        <v>0</v>
      </c>
      <c r="S165" s="15" t="s">
        <v>8273</v>
      </c>
      <c r="T165" s="15" t="s">
        <v>8274</v>
      </c>
    </row>
    <row r="166" spans="1:20" x14ac:dyDescent="0.25">
      <c r="A166" s="14">
        <v>3988</v>
      </c>
      <c r="B166" s="17" t="s">
        <v>3984</v>
      </c>
      <c r="C166" s="17" t="s">
        <v>8094</v>
      </c>
      <c r="D166" s="18">
        <v>1500</v>
      </c>
      <c r="E166" s="19">
        <v>32</v>
      </c>
      <c r="F166" s="14">
        <v>2</v>
      </c>
      <c r="G166" s="14" t="s">
        <v>8220</v>
      </c>
      <c r="H166" s="14" t="s">
        <v>8223</v>
      </c>
      <c r="I166" s="14" t="s">
        <v>8245</v>
      </c>
      <c r="J166" s="14">
        <v>1440813413</v>
      </c>
      <c r="K166" s="20">
        <v>42245.08116898148</v>
      </c>
      <c r="L166" s="14">
        <v>1439517413</v>
      </c>
      <c r="M166" s="20">
        <v>42230.08116898148</v>
      </c>
      <c r="N166" s="21">
        <v>15</v>
      </c>
      <c r="O166" s="14" t="b">
        <v>0</v>
      </c>
      <c r="P166" s="14">
        <v>4</v>
      </c>
      <c r="Q166" s="19">
        <v>8</v>
      </c>
      <c r="R166" s="14" t="b">
        <v>0</v>
      </c>
      <c r="S166" s="14" t="s">
        <v>8273</v>
      </c>
      <c r="T166" s="14" t="s">
        <v>8274</v>
      </c>
    </row>
    <row r="167" spans="1:20" ht="28.55" x14ac:dyDescent="0.25">
      <c r="A167" s="15">
        <v>3989</v>
      </c>
      <c r="B167" s="22" t="s">
        <v>3985</v>
      </c>
      <c r="C167" s="22" t="s">
        <v>8095</v>
      </c>
      <c r="D167" s="23">
        <v>3000</v>
      </c>
      <c r="E167" s="24">
        <v>0</v>
      </c>
      <c r="F167" s="15">
        <v>0</v>
      </c>
      <c r="G167" s="15" t="s">
        <v>8220</v>
      </c>
      <c r="H167" s="15" t="s">
        <v>8223</v>
      </c>
      <c r="I167" s="15" t="s">
        <v>8245</v>
      </c>
      <c r="J167" s="15">
        <v>1447009181</v>
      </c>
      <c r="K167" s="25">
        <v>42316.791446759264</v>
      </c>
      <c r="L167" s="15">
        <v>1444413581</v>
      </c>
      <c r="M167" s="25">
        <v>42286.749780092592</v>
      </c>
      <c r="N167" s="26">
        <v>30</v>
      </c>
      <c r="O167" s="15" t="b">
        <v>0</v>
      </c>
      <c r="P167" s="15">
        <v>0</v>
      </c>
      <c r="Q167" s="24">
        <v>0</v>
      </c>
      <c r="R167" s="15" t="b">
        <v>0</v>
      </c>
      <c r="S167" s="15" t="s">
        <v>8273</v>
      </c>
      <c r="T167" s="15" t="s">
        <v>8274</v>
      </c>
    </row>
    <row r="168" spans="1:20" x14ac:dyDescent="0.25">
      <c r="A168" s="14">
        <v>3991</v>
      </c>
      <c r="B168" s="17" t="s">
        <v>3987</v>
      </c>
      <c r="C168" s="17" t="s">
        <v>8097</v>
      </c>
      <c r="D168" s="18">
        <v>500</v>
      </c>
      <c r="E168" s="19">
        <v>100</v>
      </c>
      <c r="F168" s="14">
        <v>20</v>
      </c>
      <c r="G168" s="14" t="s">
        <v>8220</v>
      </c>
      <c r="H168" s="14" t="s">
        <v>8223</v>
      </c>
      <c r="I168" s="14" t="s">
        <v>8245</v>
      </c>
      <c r="J168" s="14">
        <v>1433086082</v>
      </c>
      <c r="K168" s="20">
        <v>42155.644467592589</v>
      </c>
      <c r="L168" s="14">
        <v>1430494082</v>
      </c>
      <c r="M168" s="20">
        <v>42125.644467592589</v>
      </c>
      <c r="N168" s="21">
        <v>30</v>
      </c>
      <c r="O168" s="14" t="b">
        <v>0</v>
      </c>
      <c r="P168" s="14">
        <v>1</v>
      </c>
      <c r="Q168" s="19">
        <v>100</v>
      </c>
      <c r="R168" s="14" t="b">
        <v>0</v>
      </c>
      <c r="S168" s="14" t="s">
        <v>8273</v>
      </c>
      <c r="T168" s="14" t="s">
        <v>8274</v>
      </c>
    </row>
    <row r="169" spans="1:20" ht="28.55" x14ac:dyDescent="0.25">
      <c r="A169" s="15">
        <v>3992</v>
      </c>
      <c r="B169" s="22" t="s">
        <v>3988</v>
      </c>
      <c r="C169" s="22" t="s">
        <v>8098</v>
      </c>
      <c r="D169" s="23">
        <v>10000</v>
      </c>
      <c r="E169" s="24">
        <v>541</v>
      </c>
      <c r="F169" s="15">
        <v>5</v>
      </c>
      <c r="G169" s="15" t="s">
        <v>8220</v>
      </c>
      <c r="H169" s="15" t="s">
        <v>8223</v>
      </c>
      <c r="I169" s="15" t="s">
        <v>8245</v>
      </c>
      <c r="J169" s="15">
        <v>1449876859</v>
      </c>
      <c r="K169" s="25">
        <v>42349.982164351852</v>
      </c>
      <c r="L169" s="15">
        <v>1444689259</v>
      </c>
      <c r="M169" s="25">
        <v>42289.94049768518</v>
      </c>
      <c r="N169" s="26">
        <v>60</v>
      </c>
      <c r="O169" s="15" t="b">
        <v>0</v>
      </c>
      <c r="P169" s="15">
        <v>9</v>
      </c>
      <c r="Q169" s="24">
        <v>60.11</v>
      </c>
      <c r="R169" s="15" t="b">
        <v>0</v>
      </c>
      <c r="S169" s="15" t="s">
        <v>8273</v>
      </c>
      <c r="T169" s="15" t="s">
        <v>8274</v>
      </c>
    </row>
    <row r="170" spans="1:20" ht="28.55" x14ac:dyDescent="0.25">
      <c r="A170" s="14">
        <v>3993</v>
      </c>
      <c r="B170" s="17" t="s">
        <v>3989</v>
      </c>
      <c r="C170" s="17" t="s">
        <v>8099</v>
      </c>
      <c r="D170" s="18">
        <v>50000</v>
      </c>
      <c r="E170" s="19">
        <v>3</v>
      </c>
      <c r="F170" s="14">
        <v>0</v>
      </c>
      <c r="G170" s="14" t="s">
        <v>8220</v>
      </c>
      <c r="H170" s="14" t="s">
        <v>8223</v>
      </c>
      <c r="I170" s="14" t="s">
        <v>8245</v>
      </c>
      <c r="J170" s="14">
        <v>1431549912</v>
      </c>
      <c r="K170" s="20">
        <v>42137.864722222221</v>
      </c>
      <c r="L170" s="14">
        <v>1428957912</v>
      </c>
      <c r="M170" s="20">
        <v>42107.864722222221</v>
      </c>
      <c r="N170" s="21">
        <v>30</v>
      </c>
      <c r="O170" s="14" t="b">
        <v>0</v>
      </c>
      <c r="P170" s="14">
        <v>1</v>
      </c>
      <c r="Q170" s="19">
        <v>3</v>
      </c>
      <c r="R170" s="14" t="b">
        <v>0</v>
      </c>
      <c r="S170" s="14" t="s">
        <v>8273</v>
      </c>
      <c r="T170" s="14" t="s">
        <v>8274</v>
      </c>
    </row>
    <row r="171" spans="1:20" ht="28.55" x14ac:dyDescent="0.25">
      <c r="A171" s="15">
        <v>3994</v>
      </c>
      <c r="B171" s="22" t="s">
        <v>3990</v>
      </c>
      <c r="C171" s="22" t="s">
        <v>8100</v>
      </c>
      <c r="D171" s="23">
        <v>2000</v>
      </c>
      <c r="E171" s="24">
        <v>5</v>
      </c>
      <c r="F171" s="15">
        <v>0</v>
      </c>
      <c r="G171" s="15" t="s">
        <v>8220</v>
      </c>
      <c r="H171" s="15" t="s">
        <v>8223</v>
      </c>
      <c r="I171" s="15" t="s">
        <v>8245</v>
      </c>
      <c r="J171" s="15">
        <v>1405761690</v>
      </c>
      <c r="K171" s="25">
        <v>41839.389930555553</v>
      </c>
      <c r="L171" s="15">
        <v>1403169690</v>
      </c>
      <c r="M171" s="25">
        <v>41809.389930555553</v>
      </c>
      <c r="N171" s="26">
        <v>30</v>
      </c>
      <c r="O171" s="15" t="b">
        <v>0</v>
      </c>
      <c r="P171" s="15">
        <v>1</v>
      </c>
      <c r="Q171" s="24">
        <v>5</v>
      </c>
      <c r="R171" s="15" t="b">
        <v>0</v>
      </c>
      <c r="S171" s="15" t="s">
        <v>8273</v>
      </c>
      <c r="T171" s="15" t="s">
        <v>8274</v>
      </c>
    </row>
    <row r="172" spans="1:20" ht="28.55" x14ac:dyDescent="0.25">
      <c r="A172" s="14">
        <v>3996</v>
      </c>
      <c r="B172" s="17" t="s">
        <v>3992</v>
      </c>
      <c r="C172" s="17" t="s">
        <v>8102</v>
      </c>
      <c r="D172" s="18">
        <v>3000</v>
      </c>
      <c r="E172" s="19">
        <v>497</v>
      </c>
      <c r="F172" s="14">
        <v>17</v>
      </c>
      <c r="G172" s="14" t="s">
        <v>8220</v>
      </c>
      <c r="H172" s="14" t="s">
        <v>8223</v>
      </c>
      <c r="I172" s="14" t="s">
        <v>8245</v>
      </c>
      <c r="J172" s="14">
        <v>1416499440</v>
      </c>
      <c r="K172" s="20">
        <v>41963.669444444444</v>
      </c>
      <c r="L172" s="14">
        <v>1415341464</v>
      </c>
      <c r="M172" s="20">
        <v>41950.26694444444</v>
      </c>
      <c r="N172" s="21">
        <v>13</v>
      </c>
      <c r="O172" s="14" t="b">
        <v>0</v>
      </c>
      <c r="P172" s="14">
        <v>17</v>
      </c>
      <c r="Q172" s="19">
        <v>29.24</v>
      </c>
      <c r="R172" s="14" t="b">
        <v>0</v>
      </c>
      <c r="S172" s="14" t="s">
        <v>8273</v>
      </c>
      <c r="T172" s="14" t="s">
        <v>8274</v>
      </c>
    </row>
    <row r="173" spans="1:20" ht="28.55" x14ac:dyDescent="0.25">
      <c r="A173" s="15">
        <v>3998</v>
      </c>
      <c r="B173" s="22" t="s">
        <v>3994</v>
      </c>
      <c r="C173" s="22" t="s">
        <v>8104</v>
      </c>
      <c r="D173" s="23">
        <v>1250</v>
      </c>
      <c r="E173" s="24">
        <v>715</v>
      </c>
      <c r="F173" s="15">
        <v>57</v>
      </c>
      <c r="G173" s="15" t="s">
        <v>8220</v>
      </c>
      <c r="H173" s="15" t="s">
        <v>8223</v>
      </c>
      <c r="I173" s="15" t="s">
        <v>8245</v>
      </c>
      <c r="J173" s="15">
        <v>1427580426</v>
      </c>
      <c r="K173" s="25">
        <v>42091.921597222223</v>
      </c>
      <c r="L173" s="15">
        <v>1424992026</v>
      </c>
      <c r="M173" s="25">
        <v>42061.963263888887</v>
      </c>
      <c r="N173" s="26">
        <v>30</v>
      </c>
      <c r="O173" s="15" t="b">
        <v>0</v>
      </c>
      <c r="P173" s="15">
        <v>12</v>
      </c>
      <c r="Q173" s="24">
        <v>59.58</v>
      </c>
      <c r="R173" s="15" t="b">
        <v>0</v>
      </c>
      <c r="S173" s="15" t="s">
        <v>8273</v>
      </c>
      <c r="T173" s="15" t="s">
        <v>8274</v>
      </c>
    </row>
    <row r="174" spans="1:20" ht="28.55" x14ac:dyDescent="0.25">
      <c r="A174" s="14">
        <v>3999</v>
      </c>
      <c r="B174" s="17" t="s">
        <v>3995</v>
      </c>
      <c r="C174" s="17" t="s">
        <v>8105</v>
      </c>
      <c r="D174" s="18">
        <v>7000</v>
      </c>
      <c r="E174" s="19">
        <v>1156</v>
      </c>
      <c r="F174" s="14">
        <v>17</v>
      </c>
      <c r="G174" s="14" t="s">
        <v>8220</v>
      </c>
      <c r="H174" s="14" t="s">
        <v>8223</v>
      </c>
      <c r="I174" s="14" t="s">
        <v>8245</v>
      </c>
      <c r="J174" s="14">
        <v>1409514709</v>
      </c>
      <c r="K174" s="20">
        <v>41882.827650462961</v>
      </c>
      <c r="L174" s="14">
        <v>1406058798</v>
      </c>
      <c r="M174" s="20">
        <v>41842.828680555554</v>
      </c>
      <c r="N174" s="21">
        <v>40</v>
      </c>
      <c r="O174" s="14" t="b">
        <v>0</v>
      </c>
      <c r="P174" s="14">
        <v>14</v>
      </c>
      <c r="Q174" s="19">
        <v>82.57</v>
      </c>
      <c r="R174" s="14" t="b">
        <v>0</v>
      </c>
      <c r="S174" s="14" t="s">
        <v>8273</v>
      </c>
      <c r="T174" s="14" t="s">
        <v>8274</v>
      </c>
    </row>
    <row r="175" spans="1:20" x14ac:dyDescent="0.25">
      <c r="A175" s="15">
        <v>4000</v>
      </c>
      <c r="B175" s="22" t="s">
        <v>3996</v>
      </c>
      <c r="C175" s="22" t="s">
        <v>8106</v>
      </c>
      <c r="D175" s="23">
        <v>8000</v>
      </c>
      <c r="E175" s="24">
        <v>10</v>
      </c>
      <c r="F175" s="15">
        <v>0</v>
      </c>
      <c r="G175" s="15" t="s">
        <v>8220</v>
      </c>
      <c r="H175" s="15" t="s">
        <v>8223</v>
      </c>
      <c r="I175" s="15" t="s">
        <v>8245</v>
      </c>
      <c r="J175" s="15">
        <v>1462631358</v>
      </c>
      <c r="K175" s="25">
        <v>42497.603680555556</v>
      </c>
      <c r="L175" s="15">
        <v>1457450958</v>
      </c>
      <c r="M175" s="25">
        <v>42437.64534722222</v>
      </c>
      <c r="N175" s="26">
        <v>60</v>
      </c>
      <c r="O175" s="15" t="b">
        <v>0</v>
      </c>
      <c r="P175" s="15">
        <v>1</v>
      </c>
      <c r="Q175" s="24">
        <v>10</v>
      </c>
      <c r="R175" s="15" t="b">
        <v>0</v>
      </c>
      <c r="S175" s="15" t="s">
        <v>8273</v>
      </c>
      <c r="T175" s="15" t="s">
        <v>8274</v>
      </c>
    </row>
    <row r="176" spans="1:20" ht="28.55" x14ac:dyDescent="0.25">
      <c r="A176" s="14">
        <v>4002</v>
      </c>
      <c r="B176" s="17" t="s">
        <v>3998</v>
      </c>
      <c r="C176" s="17" t="s">
        <v>8108</v>
      </c>
      <c r="D176" s="18">
        <v>1250</v>
      </c>
      <c r="E176" s="19">
        <v>23</v>
      </c>
      <c r="F176" s="14">
        <v>2</v>
      </c>
      <c r="G176" s="14" t="s">
        <v>8220</v>
      </c>
      <c r="H176" s="14" t="s">
        <v>8223</v>
      </c>
      <c r="I176" s="14" t="s">
        <v>8245</v>
      </c>
      <c r="J176" s="14">
        <v>1411779761</v>
      </c>
      <c r="K176" s="20">
        <v>41909.043530092589</v>
      </c>
      <c r="L176" s="14">
        <v>1409187761</v>
      </c>
      <c r="M176" s="20">
        <v>41879.043530092589</v>
      </c>
      <c r="N176" s="21">
        <v>30</v>
      </c>
      <c r="O176" s="14" t="b">
        <v>0</v>
      </c>
      <c r="P176" s="14">
        <v>4</v>
      </c>
      <c r="Q176" s="19">
        <v>5.75</v>
      </c>
      <c r="R176" s="14" t="b">
        <v>0</v>
      </c>
      <c r="S176" s="14" t="s">
        <v>8273</v>
      </c>
      <c r="T176" s="14" t="s">
        <v>8274</v>
      </c>
    </row>
    <row r="177" spans="1:20" ht="28.55" x14ac:dyDescent="0.25">
      <c r="A177" s="15">
        <v>4003</v>
      </c>
      <c r="B177" s="22" t="s">
        <v>3999</v>
      </c>
      <c r="C177" s="22" t="s">
        <v>8071</v>
      </c>
      <c r="D177" s="23">
        <v>2000</v>
      </c>
      <c r="E177" s="24">
        <v>201</v>
      </c>
      <c r="F177" s="15">
        <v>10</v>
      </c>
      <c r="G177" s="15" t="s">
        <v>8220</v>
      </c>
      <c r="H177" s="15" t="s">
        <v>8223</v>
      </c>
      <c r="I177" s="15" t="s">
        <v>8245</v>
      </c>
      <c r="J177" s="15">
        <v>1424009147</v>
      </c>
      <c r="K177" s="25">
        <v>42050.587349537032</v>
      </c>
      <c r="L177" s="15">
        <v>1421417147</v>
      </c>
      <c r="M177" s="25">
        <v>42020.587349537032</v>
      </c>
      <c r="N177" s="26">
        <v>30</v>
      </c>
      <c r="O177" s="15" t="b">
        <v>0</v>
      </c>
      <c r="P177" s="15">
        <v>2</v>
      </c>
      <c r="Q177" s="24">
        <v>100.5</v>
      </c>
      <c r="R177" s="15" t="b">
        <v>0</v>
      </c>
      <c r="S177" s="15" t="s">
        <v>8273</v>
      </c>
      <c r="T177" s="15" t="s">
        <v>8274</v>
      </c>
    </row>
    <row r="178" spans="1:20" x14ac:dyDescent="0.25">
      <c r="A178" s="14">
        <v>4004</v>
      </c>
      <c r="B178" s="17" t="s">
        <v>4000</v>
      </c>
      <c r="C178" s="17" t="s">
        <v>8109</v>
      </c>
      <c r="D178" s="18">
        <v>500</v>
      </c>
      <c r="E178" s="19">
        <v>1</v>
      </c>
      <c r="F178" s="14">
        <v>0</v>
      </c>
      <c r="G178" s="14" t="s">
        <v>8220</v>
      </c>
      <c r="H178" s="14" t="s">
        <v>8223</v>
      </c>
      <c r="I178" s="14" t="s">
        <v>8245</v>
      </c>
      <c r="J178" s="14">
        <v>1412740457</v>
      </c>
      <c r="K178" s="20">
        <v>41920.16269675926</v>
      </c>
      <c r="L178" s="14">
        <v>1410148457</v>
      </c>
      <c r="M178" s="20">
        <v>41890.16269675926</v>
      </c>
      <c r="N178" s="21">
        <v>30</v>
      </c>
      <c r="O178" s="14" t="b">
        <v>0</v>
      </c>
      <c r="P178" s="14">
        <v>1</v>
      </c>
      <c r="Q178" s="19">
        <v>1</v>
      </c>
      <c r="R178" s="14" t="b">
        <v>0</v>
      </c>
      <c r="S178" s="14" t="s">
        <v>8273</v>
      </c>
      <c r="T178" s="14" t="s">
        <v>8274</v>
      </c>
    </row>
    <row r="179" spans="1:20" ht="28.55" x14ac:dyDescent="0.25">
      <c r="A179" s="15">
        <v>4005</v>
      </c>
      <c r="B179" s="22" t="s">
        <v>4001</v>
      </c>
      <c r="C179" s="22" t="s">
        <v>8110</v>
      </c>
      <c r="D179" s="23">
        <v>3000</v>
      </c>
      <c r="E179" s="24">
        <v>40</v>
      </c>
      <c r="F179" s="15">
        <v>1</v>
      </c>
      <c r="G179" s="15" t="s">
        <v>8220</v>
      </c>
      <c r="H179" s="15" t="s">
        <v>8223</v>
      </c>
      <c r="I179" s="15" t="s">
        <v>8245</v>
      </c>
      <c r="J179" s="15">
        <v>1413832985</v>
      </c>
      <c r="K179" s="25">
        <v>41932.807696759257</v>
      </c>
      <c r="L179" s="15">
        <v>1408648985</v>
      </c>
      <c r="M179" s="25">
        <v>41872.807696759257</v>
      </c>
      <c r="N179" s="26">
        <v>60</v>
      </c>
      <c r="O179" s="15" t="b">
        <v>0</v>
      </c>
      <c r="P179" s="15">
        <v>2</v>
      </c>
      <c r="Q179" s="24">
        <v>20</v>
      </c>
      <c r="R179" s="15" t="b">
        <v>0</v>
      </c>
      <c r="S179" s="15" t="s">
        <v>8273</v>
      </c>
      <c r="T179" s="15" t="s">
        <v>8274</v>
      </c>
    </row>
    <row r="180" spans="1:20" ht="28.55" x14ac:dyDescent="0.25">
      <c r="A180" s="14">
        <v>4006</v>
      </c>
      <c r="B180" s="17" t="s">
        <v>4002</v>
      </c>
      <c r="C180" s="17" t="s">
        <v>8111</v>
      </c>
      <c r="D180" s="18">
        <v>30000</v>
      </c>
      <c r="E180" s="19">
        <v>2</v>
      </c>
      <c r="F180" s="14">
        <v>0</v>
      </c>
      <c r="G180" s="14" t="s">
        <v>8220</v>
      </c>
      <c r="H180" s="14" t="s">
        <v>8223</v>
      </c>
      <c r="I180" s="14" t="s">
        <v>8245</v>
      </c>
      <c r="J180" s="14">
        <v>1455647587</v>
      </c>
      <c r="K180" s="20">
        <v>42416.772997685184</v>
      </c>
      <c r="L180" s="14">
        <v>1453487587</v>
      </c>
      <c r="M180" s="20">
        <v>42391.772997685184</v>
      </c>
      <c r="N180" s="21">
        <v>25</v>
      </c>
      <c r="O180" s="14" t="b">
        <v>0</v>
      </c>
      <c r="P180" s="14">
        <v>1</v>
      </c>
      <c r="Q180" s="19">
        <v>2</v>
      </c>
      <c r="R180" s="14" t="b">
        <v>0</v>
      </c>
      <c r="S180" s="14" t="s">
        <v>8273</v>
      </c>
      <c r="T180" s="14" t="s">
        <v>8274</v>
      </c>
    </row>
    <row r="181" spans="1:20" ht="28.55" x14ac:dyDescent="0.25">
      <c r="A181" s="15">
        <v>4007</v>
      </c>
      <c r="B181" s="22" t="s">
        <v>4003</v>
      </c>
      <c r="C181" s="22" t="s">
        <v>8112</v>
      </c>
      <c r="D181" s="23">
        <v>2000</v>
      </c>
      <c r="E181" s="24">
        <v>5</v>
      </c>
      <c r="F181" s="15">
        <v>0</v>
      </c>
      <c r="G181" s="15" t="s">
        <v>8220</v>
      </c>
      <c r="H181" s="15" t="s">
        <v>8223</v>
      </c>
      <c r="I181" s="15" t="s">
        <v>8245</v>
      </c>
      <c r="J181" s="15">
        <v>1409070480</v>
      </c>
      <c r="K181" s="25">
        <v>41877.686111111114</v>
      </c>
      <c r="L181" s="15">
        <v>1406572381</v>
      </c>
      <c r="M181" s="25">
        <v>41848.772928240738</v>
      </c>
      <c r="N181" s="26">
        <v>29</v>
      </c>
      <c r="O181" s="15" t="b">
        <v>0</v>
      </c>
      <c r="P181" s="15">
        <v>1</v>
      </c>
      <c r="Q181" s="24">
        <v>5</v>
      </c>
      <c r="R181" s="15" t="b">
        <v>0</v>
      </c>
      <c r="S181" s="15" t="s">
        <v>8273</v>
      </c>
      <c r="T181" s="15" t="s">
        <v>8274</v>
      </c>
    </row>
    <row r="182" spans="1:20" ht="28.55" x14ac:dyDescent="0.25">
      <c r="A182" s="14">
        <v>4010</v>
      </c>
      <c r="B182" s="17" t="s">
        <v>4006</v>
      </c>
      <c r="C182" s="17" t="s">
        <v>8115</v>
      </c>
      <c r="D182" s="18">
        <v>7200</v>
      </c>
      <c r="E182" s="19">
        <v>1742</v>
      </c>
      <c r="F182" s="14">
        <v>24</v>
      </c>
      <c r="G182" s="14" t="s">
        <v>8220</v>
      </c>
      <c r="H182" s="14" t="s">
        <v>8223</v>
      </c>
      <c r="I182" s="14" t="s">
        <v>8245</v>
      </c>
      <c r="J182" s="14">
        <v>1414348166</v>
      </c>
      <c r="K182" s="20">
        <v>41938.770439814813</v>
      </c>
      <c r="L182" s="14">
        <v>1412879366</v>
      </c>
      <c r="M182" s="20">
        <v>41921.770439814813</v>
      </c>
      <c r="N182" s="21">
        <v>17</v>
      </c>
      <c r="O182" s="14" t="b">
        <v>0</v>
      </c>
      <c r="P182" s="14">
        <v>38</v>
      </c>
      <c r="Q182" s="19">
        <v>45.84</v>
      </c>
      <c r="R182" s="14" t="b">
        <v>0</v>
      </c>
      <c r="S182" s="14" t="s">
        <v>8273</v>
      </c>
      <c r="T182" s="14" t="s">
        <v>8274</v>
      </c>
    </row>
    <row r="183" spans="1:20" ht="28.55" x14ac:dyDescent="0.25">
      <c r="A183" s="15">
        <v>4013</v>
      </c>
      <c r="B183" s="22" t="s">
        <v>4009</v>
      </c>
      <c r="C183" s="22" t="s">
        <v>8118</v>
      </c>
      <c r="D183" s="23">
        <v>2000</v>
      </c>
      <c r="E183" s="24">
        <v>26</v>
      </c>
      <c r="F183" s="15">
        <v>1</v>
      </c>
      <c r="G183" s="15" t="s">
        <v>8220</v>
      </c>
      <c r="H183" s="15" t="s">
        <v>8223</v>
      </c>
      <c r="I183" s="15" t="s">
        <v>8245</v>
      </c>
      <c r="J183" s="15">
        <v>1424070823</v>
      </c>
      <c r="K183" s="25">
        <v>42051.301192129627</v>
      </c>
      <c r="L183" s="15">
        <v>1421478823</v>
      </c>
      <c r="M183" s="25">
        <v>42021.301192129627</v>
      </c>
      <c r="N183" s="26">
        <v>30</v>
      </c>
      <c r="O183" s="15" t="b">
        <v>0</v>
      </c>
      <c r="P183" s="15">
        <v>2</v>
      </c>
      <c r="Q183" s="24">
        <v>13</v>
      </c>
      <c r="R183" s="15" t="b">
        <v>0</v>
      </c>
      <c r="S183" s="15" t="s">
        <v>8273</v>
      </c>
      <c r="T183" s="15" t="s">
        <v>8274</v>
      </c>
    </row>
    <row r="184" spans="1:20" ht="28.55" x14ac:dyDescent="0.25">
      <c r="A184" s="14">
        <v>4014</v>
      </c>
      <c r="B184" s="17" t="s">
        <v>4010</v>
      </c>
      <c r="C184" s="17" t="s">
        <v>8119</v>
      </c>
      <c r="D184" s="18">
        <v>9000</v>
      </c>
      <c r="E184" s="19">
        <v>0</v>
      </c>
      <c r="F184" s="14">
        <v>0</v>
      </c>
      <c r="G184" s="14" t="s">
        <v>8220</v>
      </c>
      <c r="H184" s="14" t="s">
        <v>8223</v>
      </c>
      <c r="I184" s="14" t="s">
        <v>8245</v>
      </c>
      <c r="J184" s="14">
        <v>1457157269</v>
      </c>
      <c r="K184" s="20">
        <v>42434.246168981481</v>
      </c>
      <c r="L184" s="14">
        <v>1455861269</v>
      </c>
      <c r="M184" s="20">
        <v>42419.246168981481</v>
      </c>
      <c r="N184" s="21">
        <v>15</v>
      </c>
      <c r="O184" s="14" t="b">
        <v>0</v>
      </c>
      <c r="P184" s="14">
        <v>0</v>
      </c>
      <c r="Q184" s="19">
        <v>0</v>
      </c>
      <c r="R184" s="14" t="b">
        <v>0</v>
      </c>
      <c r="S184" s="14" t="s">
        <v>8273</v>
      </c>
      <c r="T184" s="14" t="s">
        <v>8274</v>
      </c>
    </row>
    <row r="185" spans="1:20" ht="28.55" x14ac:dyDescent="0.25">
      <c r="A185" s="15">
        <v>4015</v>
      </c>
      <c r="B185" s="22" t="s">
        <v>4011</v>
      </c>
      <c r="C185" s="22" t="s">
        <v>8120</v>
      </c>
      <c r="D185" s="23">
        <v>7000</v>
      </c>
      <c r="E185" s="24">
        <v>1</v>
      </c>
      <c r="F185" s="15">
        <v>0</v>
      </c>
      <c r="G185" s="15" t="s">
        <v>8220</v>
      </c>
      <c r="H185" s="15" t="s">
        <v>8223</v>
      </c>
      <c r="I185" s="15" t="s">
        <v>8245</v>
      </c>
      <c r="J185" s="15">
        <v>1437331463</v>
      </c>
      <c r="K185" s="25">
        <v>42204.780821759254</v>
      </c>
      <c r="L185" s="15">
        <v>1434739463</v>
      </c>
      <c r="M185" s="25">
        <v>42174.780821759254</v>
      </c>
      <c r="N185" s="26">
        <v>30</v>
      </c>
      <c r="O185" s="15" t="b">
        <v>0</v>
      </c>
      <c r="P185" s="15">
        <v>1</v>
      </c>
      <c r="Q185" s="24">
        <v>1</v>
      </c>
      <c r="R185" s="15" t="b">
        <v>0</v>
      </c>
      <c r="S185" s="15" t="s">
        <v>8273</v>
      </c>
      <c r="T185" s="15" t="s">
        <v>8274</v>
      </c>
    </row>
    <row r="186" spans="1:20" ht="28.55" x14ac:dyDescent="0.25">
      <c r="A186" s="14">
        <v>4017</v>
      </c>
      <c r="B186" s="17" t="s">
        <v>4013</v>
      </c>
      <c r="C186" s="17" t="s">
        <v>8122</v>
      </c>
      <c r="D186" s="18">
        <v>10000</v>
      </c>
      <c r="E186" s="19">
        <v>105</v>
      </c>
      <c r="F186" s="14">
        <v>1</v>
      </c>
      <c r="G186" s="14" t="s">
        <v>8220</v>
      </c>
      <c r="H186" s="14" t="s">
        <v>8223</v>
      </c>
      <c r="I186" s="14" t="s">
        <v>8245</v>
      </c>
      <c r="J186" s="14">
        <v>1409846874</v>
      </c>
      <c r="K186" s="20">
        <v>41886.672152777777</v>
      </c>
      <c r="L186" s="14">
        <v>1407254874</v>
      </c>
      <c r="M186" s="20">
        <v>41856.672152777777</v>
      </c>
      <c r="N186" s="21">
        <v>30</v>
      </c>
      <c r="O186" s="14" t="b">
        <v>0</v>
      </c>
      <c r="P186" s="14">
        <v>2</v>
      </c>
      <c r="Q186" s="19">
        <v>52.5</v>
      </c>
      <c r="R186" s="14" t="b">
        <v>0</v>
      </c>
      <c r="S186" s="14" t="s">
        <v>8273</v>
      </c>
      <c r="T186" s="14" t="s">
        <v>8274</v>
      </c>
    </row>
    <row r="187" spans="1:20" ht="28.55" x14ac:dyDescent="0.25">
      <c r="A187" s="15">
        <v>4019</v>
      </c>
      <c r="B187" s="22" t="s">
        <v>4015</v>
      </c>
      <c r="C187" s="22" t="s">
        <v>8124</v>
      </c>
      <c r="D187" s="23">
        <v>3500</v>
      </c>
      <c r="E187" s="24">
        <v>29</v>
      </c>
      <c r="F187" s="15">
        <v>1</v>
      </c>
      <c r="G187" s="15" t="s">
        <v>8220</v>
      </c>
      <c r="H187" s="15" t="s">
        <v>8223</v>
      </c>
      <c r="I187" s="15" t="s">
        <v>8245</v>
      </c>
      <c r="J187" s="15">
        <v>1460737680</v>
      </c>
      <c r="K187" s="25">
        <v>42475.686111111107</v>
      </c>
      <c r="L187" s="15">
        <v>1455725596</v>
      </c>
      <c r="M187" s="25">
        <v>42417.675879629634</v>
      </c>
      <c r="N187" s="26">
        <v>58</v>
      </c>
      <c r="O187" s="15" t="b">
        <v>0</v>
      </c>
      <c r="P187" s="15">
        <v>4</v>
      </c>
      <c r="Q187" s="24">
        <v>7.25</v>
      </c>
      <c r="R187" s="15" t="b">
        <v>0</v>
      </c>
      <c r="S187" s="15" t="s">
        <v>8273</v>
      </c>
      <c r="T187" s="15" t="s">
        <v>8274</v>
      </c>
    </row>
    <row r="188" spans="1:20" ht="28.55" x14ac:dyDescent="0.25">
      <c r="A188" s="14">
        <v>4020</v>
      </c>
      <c r="B188" s="17" t="s">
        <v>4016</v>
      </c>
      <c r="C188" s="17" t="s">
        <v>8125</v>
      </c>
      <c r="D188" s="18">
        <v>600</v>
      </c>
      <c r="E188" s="19">
        <v>100</v>
      </c>
      <c r="F188" s="14">
        <v>17</v>
      </c>
      <c r="G188" s="14" t="s">
        <v>8220</v>
      </c>
      <c r="H188" s="14" t="s">
        <v>8223</v>
      </c>
      <c r="I188" s="14" t="s">
        <v>8245</v>
      </c>
      <c r="J188" s="14">
        <v>1427168099</v>
      </c>
      <c r="K188" s="20">
        <v>42087.149293981478</v>
      </c>
      <c r="L188" s="14">
        <v>1424579699</v>
      </c>
      <c r="M188" s="20">
        <v>42057.190960648149</v>
      </c>
      <c r="N188" s="21">
        <v>30</v>
      </c>
      <c r="O188" s="14" t="b">
        <v>0</v>
      </c>
      <c r="P188" s="14">
        <v>3</v>
      </c>
      <c r="Q188" s="19">
        <v>33.33</v>
      </c>
      <c r="R188" s="14" t="b">
        <v>0</v>
      </c>
      <c r="S188" s="14" t="s">
        <v>8273</v>
      </c>
      <c r="T188" s="14" t="s">
        <v>8274</v>
      </c>
    </row>
    <row r="189" spans="1:20" ht="28.55" x14ac:dyDescent="0.25">
      <c r="A189" s="15">
        <v>4021</v>
      </c>
      <c r="B189" s="22" t="s">
        <v>4017</v>
      </c>
      <c r="C189" s="22" t="s">
        <v>8126</v>
      </c>
      <c r="D189" s="23">
        <v>15000</v>
      </c>
      <c r="E189" s="24">
        <v>125</v>
      </c>
      <c r="F189" s="15">
        <v>1</v>
      </c>
      <c r="G189" s="15" t="s">
        <v>8220</v>
      </c>
      <c r="H189" s="15" t="s">
        <v>8223</v>
      </c>
      <c r="I189" s="15" t="s">
        <v>8245</v>
      </c>
      <c r="J189" s="15">
        <v>1414360358</v>
      </c>
      <c r="K189" s="25">
        <v>41938.911550925928</v>
      </c>
      <c r="L189" s="15">
        <v>1409176358</v>
      </c>
      <c r="M189" s="25">
        <v>41878.911550925928</v>
      </c>
      <c r="N189" s="26">
        <v>60</v>
      </c>
      <c r="O189" s="15" t="b">
        <v>0</v>
      </c>
      <c r="P189" s="15">
        <v>2</v>
      </c>
      <c r="Q189" s="24">
        <v>62.5</v>
      </c>
      <c r="R189" s="15" t="b">
        <v>0</v>
      </c>
      <c r="S189" s="15" t="s">
        <v>8273</v>
      </c>
      <c r="T189" s="15" t="s">
        <v>8274</v>
      </c>
    </row>
    <row r="190" spans="1:20" ht="28.55" x14ac:dyDescent="0.25">
      <c r="A190" s="14">
        <v>4022</v>
      </c>
      <c r="B190" s="17" t="s">
        <v>4018</v>
      </c>
      <c r="C190" s="17" t="s">
        <v>8127</v>
      </c>
      <c r="D190" s="18">
        <v>18000</v>
      </c>
      <c r="E190" s="19">
        <v>12521</v>
      </c>
      <c r="F190" s="14">
        <v>70</v>
      </c>
      <c r="G190" s="14" t="s">
        <v>8220</v>
      </c>
      <c r="H190" s="14" t="s">
        <v>8223</v>
      </c>
      <c r="I190" s="14" t="s">
        <v>8245</v>
      </c>
      <c r="J190" s="14">
        <v>1422759240</v>
      </c>
      <c r="K190" s="20">
        <v>42036.120833333334</v>
      </c>
      <c r="L190" s="14">
        <v>1418824867</v>
      </c>
      <c r="M190" s="20">
        <v>41990.584108796291</v>
      </c>
      <c r="N190" s="21">
        <v>46</v>
      </c>
      <c r="O190" s="14" t="b">
        <v>0</v>
      </c>
      <c r="P190" s="14">
        <v>197</v>
      </c>
      <c r="Q190" s="19">
        <v>63.56</v>
      </c>
      <c r="R190" s="14" t="b">
        <v>0</v>
      </c>
      <c r="S190" s="14" t="s">
        <v>8273</v>
      </c>
      <c r="T190" s="14" t="s">
        <v>8274</v>
      </c>
    </row>
    <row r="191" spans="1:20" ht="28.55" x14ac:dyDescent="0.25">
      <c r="A191" s="15">
        <v>4023</v>
      </c>
      <c r="B191" s="22" t="s">
        <v>4019</v>
      </c>
      <c r="C191" s="22" t="s">
        <v>8128</v>
      </c>
      <c r="D191" s="23">
        <v>7000</v>
      </c>
      <c r="E191" s="24">
        <v>0</v>
      </c>
      <c r="F191" s="15">
        <v>0</v>
      </c>
      <c r="G191" s="15" t="s">
        <v>8220</v>
      </c>
      <c r="H191" s="15" t="s">
        <v>8223</v>
      </c>
      <c r="I191" s="15" t="s">
        <v>8245</v>
      </c>
      <c r="J191" s="15">
        <v>1458860363</v>
      </c>
      <c r="K191" s="25">
        <v>42453.957905092597</v>
      </c>
      <c r="L191" s="15">
        <v>1454975963</v>
      </c>
      <c r="M191" s="25">
        <v>42408.999571759254</v>
      </c>
      <c r="N191" s="26">
        <v>45</v>
      </c>
      <c r="O191" s="15" t="b">
        <v>0</v>
      </c>
      <c r="P191" s="15">
        <v>0</v>
      </c>
      <c r="Q191" s="24">
        <v>0</v>
      </c>
      <c r="R191" s="15" t="b">
        <v>0</v>
      </c>
      <c r="S191" s="15" t="s">
        <v>8273</v>
      </c>
      <c r="T191" s="15" t="s">
        <v>8274</v>
      </c>
    </row>
    <row r="192" spans="1:20" ht="28.55" x14ac:dyDescent="0.25">
      <c r="A192" s="14">
        <v>4024</v>
      </c>
      <c r="B192" s="17" t="s">
        <v>4020</v>
      </c>
      <c r="C192" s="17" t="s">
        <v>8129</v>
      </c>
      <c r="D192" s="18">
        <v>800</v>
      </c>
      <c r="E192" s="19">
        <v>10</v>
      </c>
      <c r="F192" s="14">
        <v>1</v>
      </c>
      <c r="G192" s="14" t="s">
        <v>8220</v>
      </c>
      <c r="H192" s="14" t="s">
        <v>8223</v>
      </c>
      <c r="I192" s="14" t="s">
        <v>8245</v>
      </c>
      <c r="J192" s="14">
        <v>1441037097</v>
      </c>
      <c r="K192" s="20">
        <v>42247.670104166667</v>
      </c>
      <c r="L192" s="14">
        <v>1438445097</v>
      </c>
      <c r="M192" s="20">
        <v>42217.670104166667</v>
      </c>
      <c r="N192" s="21">
        <v>30</v>
      </c>
      <c r="O192" s="14" t="b">
        <v>0</v>
      </c>
      <c r="P192" s="14">
        <v>1</v>
      </c>
      <c r="Q192" s="19">
        <v>10</v>
      </c>
      <c r="R192" s="14" t="b">
        <v>0</v>
      </c>
      <c r="S192" s="14" t="s">
        <v>8273</v>
      </c>
      <c r="T192" s="14" t="s">
        <v>8274</v>
      </c>
    </row>
    <row r="193" spans="1:20" ht="28.55" x14ac:dyDescent="0.25">
      <c r="A193" s="15">
        <v>4026</v>
      </c>
      <c r="B193" s="22" t="s">
        <v>4022</v>
      </c>
      <c r="C193" s="22" t="s">
        <v>8131</v>
      </c>
      <c r="D193" s="23">
        <v>4000</v>
      </c>
      <c r="E193" s="24">
        <v>0</v>
      </c>
      <c r="F193" s="15">
        <v>0</v>
      </c>
      <c r="G193" s="15" t="s">
        <v>8220</v>
      </c>
      <c r="H193" s="15" t="s">
        <v>8223</v>
      </c>
      <c r="I193" s="15" t="s">
        <v>8245</v>
      </c>
      <c r="J193" s="15">
        <v>1449247439</v>
      </c>
      <c r="K193" s="25">
        <v>42342.697210648148</v>
      </c>
      <c r="L193" s="15">
        <v>1444059839</v>
      </c>
      <c r="M193" s="25">
        <v>42282.655543981484</v>
      </c>
      <c r="N193" s="26">
        <v>60</v>
      </c>
      <c r="O193" s="15" t="b">
        <v>0</v>
      </c>
      <c r="P193" s="15">
        <v>0</v>
      </c>
      <c r="Q193" s="24">
        <v>0</v>
      </c>
      <c r="R193" s="15" t="b">
        <v>0</v>
      </c>
      <c r="S193" s="15" t="s">
        <v>8273</v>
      </c>
      <c r="T193" s="15" t="s">
        <v>8274</v>
      </c>
    </row>
    <row r="194" spans="1:20" ht="28.55" x14ac:dyDescent="0.25">
      <c r="A194" s="14">
        <v>4027</v>
      </c>
      <c r="B194" s="17" t="s">
        <v>4023</v>
      </c>
      <c r="C194" s="17" t="s">
        <v>8132</v>
      </c>
      <c r="D194" s="18">
        <v>3000</v>
      </c>
      <c r="E194" s="19">
        <v>215</v>
      </c>
      <c r="F194" s="14">
        <v>7</v>
      </c>
      <c r="G194" s="14" t="s">
        <v>8220</v>
      </c>
      <c r="H194" s="14" t="s">
        <v>8223</v>
      </c>
      <c r="I194" s="14" t="s">
        <v>8245</v>
      </c>
      <c r="J194" s="14">
        <v>1487811600</v>
      </c>
      <c r="K194" s="20">
        <v>42789.041666666672</v>
      </c>
      <c r="L194" s="14">
        <v>1486077481</v>
      </c>
      <c r="M194" s="20">
        <v>42768.97084490741</v>
      </c>
      <c r="N194" s="21">
        <v>20</v>
      </c>
      <c r="O194" s="14" t="b">
        <v>0</v>
      </c>
      <c r="P194" s="14">
        <v>7</v>
      </c>
      <c r="Q194" s="19">
        <v>30.71</v>
      </c>
      <c r="R194" s="14" t="b">
        <v>0</v>
      </c>
      <c r="S194" s="14" t="s">
        <v>8273</v>
      </c>
      <c r="T194" s="14" t="s">
        <v>8274</v>
      </c>
    </row>
    <row r="195" spans="1:20" ht="28.55" x14ac:dyDescent="0.25">
      <c r="A195" s="15">
        <v>4028</v>
      </c>
      <c r="B195" s="22" t="s">
        <v>4024</v>
      </c>
      <c r="C195" s="22" t="s">
        <v>8133</v>
      </c>
      <c r="D195" s="23">
        <v>2000</v>
      </c>
      <c r="E195" s="24">
        <v>561</v>
      </c>
      <c r="F195" s="15">
        <v>28</v>
      </c>
      <c r="G195" s="15" t="s">
        <v>8220</v>
      </c>
      <c r="H195" s="15" t="s">
        <v>8223</v>
      </c>
      <c r="I195" s="15" t="s">
        <v>8245</v>
      </c>
      <c r="J195" s="15">
        <v>1402007500</v>
      </c>
      <c r="K195" s="25">
        <v>41795.938657407409</v>
      </c>
      <c r="L195" s="15">
        <v>1399415500</v>
      </c>
      <c r="M195" s="25">
        <v>41765.938657407409</v>
      </c>
      <c r="N195" s="26">
        <v>30</v>
      </c>
      <c r="O195" s="15" t="b">
        <v>0</v>
      </c>
      <c r="P195" s="15">
        <v>11</v>
      </c>
      <c r="Q195" s="24">
        <v>51</v>
      </c>
      <c r="R195" s="15" t="b">
        <v>0</v>
      </c>
      <c r="S195" s="15" t="s">
        <v>8273</v>
      </c>
      <c r="T195" s="15" t="s">
        <v>8274</v>
      </c>
    </row>
    <row r="196" spans="1:20" ht="28.55" x14ac:dyDescent="0.25">
      <c r="A196" s="14">
        <v>4029</v>
      </c>
      <c r="B196" s="17" t="s">
        <v>4025</v>
      </c>
      <c r="C196" s="17" t="s">
        <v>8134</v>
      </c>
      <c r="D196" s="18">
        <v>20000</v>
      </c>
      <c r="E196" s="19">
        <v>0</v>
      </c>
      <c r="F196" s="14">
        <v>0</v>
      </c>
      <c r="G196" s="14" t="s">
        <v>8220</v>
      </c>
      <c r="H196" s="14" t="s">
        <v>8223</v>
      </c>
      <c r="I196" s="14" t="s">
        <v>8245</v>
      </c>
      <c r="J196" s="14">
        <v>1450053370</v>
      </c>
      <c r="K196" s="20">
        <v>42352.025115740747</v>
      </c>
      <c r="L196" s="14">
        <v>1447461370</v>
      </c>
      <c r="M196" s="20">
        <v>42322.025115740747</v>
      </c>
      <c r="N196" s="21">
        <v>30</v>
      </c>
      <c r="O196" s="14" t="b">
        <v>0</v>
      </c>
      <c r="P196" s="14">
        <v>0</v>
      </c>
      <c r="Q196" s="19">
        <v>0</v>
      </c>
      <c r="R196" s="14" t="b">
        <v>0</v>
      </c>
      <c r="S196" s="14" t="s">
        <v>8273</v>
      </c>
      <c r="T196" s="14" t="s">
        <v>8274</v>
      </c>
    </row>
    <row r="197" spans="1:20" ht="28.55" x14ac:dyDescent="0.25">
      <c r="A197" s="15">
        <v>4030</v>
      </c>
      <c r="B197" s="22" t="s">
        <v>4026</v>
      </c>
      <c r="C197" s="22" t="s">
        <v>8135</v>
      </c>
      <c r="D197" s="23">
        <v>2500</v>
      </c>
      <c r="E197" s="24">
        <v>400</v>
      </c>
      <c r="F197" s="15">
        <v>16</v>
      </c>
      <c r="G197" s="15" t="s">
        <v>8220</v>
      </c>
      <c r="H197" s="15" t="s">
        <v>8223</v>
      </c>
      <c r="I197" s="15" t="s">
        <v>8245</v>
      </c>
      <c r="J197" s="15">
        <v>1454525340</v>
      </c>
      <c r="K197" s="25">
        <v>42403.784027777772</v>
      </c>
      <c r="L197" s="15">
        <v>1452008599</v>
      </c>
      <c r="M197" s="25">
        <v>42374.655081018514</v>
      </c>
      <c r="N197" s="26">
        <v>29</v>
      </c>
      <c r="O197" s="15" t="b">
        <v>0</v>
      </c>
      <c r="P197" s="15">
        <v>6</v>
      </c>
      <c r="Q197" s="24">
        <v>66.67</v>
      </c>
      <c r="R197" s="15" t="b">
        <v>0</v>
      </c>
      <c r="S197" s="15" t="s">
        <v>8273</v>
      </c>
      <c r="T197" s="15" t="s">
        <v>8274</v>
      </c>
    </row>
    <row r="198" spans="1:20" ht="28.55" x14ac:dyDescent="0.25">
      <c r="A198" s="14">
        <v>4031</v>
      </c>
      <c r="B198" s="17" t="s">
        <v>4027</v>
      </c>
      <c r="C198" s="17" t="s">
        <v>8136</v>
      </c>
      <c r="D198" s="18">
        <v>5000</v>
      </c>
      <c r="E198" s="19">
        <v>0</v>
      </c>
      <c r="F198" s="14">
        <v>0</v>
      </c>
      <c r="G198" s="14" t="s">
        <v>8220</v>
      </c>
      <c r="H198" s="14" t="s">
        <v>8223</v>
      </c>
      <c r="I198" s="14" t="s">
        <v>8245</v>
      </c>
      <c r="J198" s="14">
        <v>1418914964</v>
      </c>
      <c r="K198" s="20">
        <v>41991.626898148148</v>
      </c>
      <c r="L198" s="14">
        <v>1414591364</v>
      </c>
      <c r="M198" s="20">
        <v>41941.585231481484</v>
      </c>
      <c r="N198" s="21">
        <v>50</v>
      </c>
      <c r="O198" s="14" t="b">
        <v>0</v>
      </c>
      <c r="P198" s="14">
        <v>0</v>
      </c>
      <c r="Q198" s="19">
        <v>0</v>
      </c>
      <c r="R198" s="14" t="b">
        <v>0</v>
      </c>
      <c r="S198" s="14" t="s">
        <v>8273</v>
      </c>
      <c r="T198" s="14" t="s">
        <v>8274</v>
      </c>
    </row>
    <row r="199" spans="1:20" ht="28.55" x14ac:dyDescent="0.25">
      <c r="A199" s="15">
        <v>4032</v>
      </c>
      <c r="B199" s="22" t="s">
        <v>4028</v>
      </c>
      <c r="C199" s="22" t="s">
        <v>8137</v>
      </c>
      <c r="D199" s="23">
        <v>6048</v>
      </c>
      <c r="E199" s="24">
        <v>413</v>
      </c>
      <c r="F199" s="15">
        <v>7</v>
      </c>
      <c r="G199" s="15" t="s">
        <v>8220</v>
      </c>
      <c r="H199" s="15" t="s">
        <v>8223</v>
      </c>
      <c r="I199" s="15" t="s">
        <v>8245</v>
      </c>
      <c r="J199" s="15">
        <v>1450211116</v>
      </c>
      <c r="K199" s="25">
        <v>42353.85087962963</v>
      </c>
      <c r="L199" s="15">
        <v>1445023516</v>
      </c>
      <c r="M199" s="25">
        <v>42293.809212962966</v>
      </c>
      <c r="N199" s="26">
        <v>60</v>
      </c>
      <c r="O199" s="15" t="b">
        <v>0</v>
      </c>
      <c r="P199" s="15">
        <v>7</v>
      </c>
      <c r="Q199" s="24">
        <v>59</v>
      </c>
      <c r="R199" s="15" t="b">
        <v>0</v>
      </c>
      <c r="S199" s="15" t="s">
        <v>8273</v>
      </c>
      <c r="T199" s="15" t="s">
        <v>8274</v>
      </c>
    </row>
    <row r="200" spans="1:20" ht="28.55" x14ac:dyDescent="0.25">
      <c r="A200" s="14">
        <v>4034</v>
      </c>
      <c r="B200" s="17" t="s">
        <v>4030</v>
      </c>
      <c r="C200" s="17" t="s">
        <v>8139</v>
      </c>
      <c r="D200" s="18">
        <v>13500</v>
      </c>
      <c r="E200" s="19">
        <v>200</v>
      </c>
      <c r="F200" s="14">
        <v>1</v>
      </c>
      <c r="G200" s="14" t="s">
        <v>8220</v>
      </c>
      <c r="H200" s="14" t="s">
        <v>8223</v>
      </c>
      <c r="I200" s="14" t="s">
        <v>8245</v>
      </c>
      <c r="J200" s="14">
        <v>1428097450</v>
      </c>
      <c r="K200" s="20">
        <v>42097.905671296292</v>
      </c>
      <c r="L200" s="14">
        <v>1425509050</v>
      </c>
      <c r="M200" s="20">
        <v>42067.947337962964</v>
      </c>
      <c r="N200" s="21">
        <v>30</v>
      </c>
      <c r="O200" s="14" t="b">
        <v>0</v>
      </c>
      <c r="P200" s="14">
        <v>2</v>
      </c>
      <c r="Q200" s="19">
        <v>100</v>
      </c>
      <c r="R200" s="14" t="b">
        <v>0</v>
      </c>
      <c r="S200" s="14" t="s">
        <v>8273</v>
      </c>
      <c r="T200" s="14" t="s">
        <v>8274</v>
      </c>
    </row>
    <row r="201" spans="1:20" ht="28.55" x14ac:dyDescent="0.25">
      <c r="A201" s="15">
        <v>4035</v>
      </c>
      <c r="B201" s="22" t="s">
        <v>4031</v>
      </c>
      <c r="C201" s="22" t="s">
        <v>8140</v>
      </c>
      <c r="D201" s="23">
        <v>10000</v>
      </c>
      <c r="E201" s="24">
        <v>3685</v>
      </c>
      <c r="F201" s="15">
        <v>37</v>
      </c>
      <c r="G201" s="15" t="s">
        <v>8220</v>
      </c>
      <c r="H201" s="15" t="s">
        <v>8223</v>
      </c>
      <c r="I201" s="15" t="s">
        <v>8245</v>
      </c>
      <c r="J201" s="15">
        <v>1413925887</v>
      </c>
      <c r="K201" s="25">
        <v>41933.882951388885</v>
      </c>
      <c r="L201" s="15">
        <v>1411333887</v>
      </c>
      <c r="M201" s="25">
        <v>41903.882951388885</v>
      </c>
      <c r="N201" s="26">
        <v>30</v>
      </c>
      <c r="O201" s="15" t="b">
        <v>0</v>
      </c>
      <c r="P201" s="15">
        <v>25</v>
      </c>
      <c r="Q201" s="24">
        <v>147.4</v>
      </c>
      <c r="R201" s="15" t="b">
        <v>0</v>
      </c>
      <c r="S201" s="15" t="s">
        <v>8273</v>
      </c>
      <c r="T201" s="15" t="s">
        <v>8274</v>
      </c>
    </row>
    <row r="202" spans="1:20" ht="28.55" x14ac:dyDescent="0.25">
      <c r="A202" s="14">
        <v>4036</v>
      </c>
      <c r="B202" s="17" t="s">
        <v>4032</v>
      </c>
      <c r="C202" s="17" t="s">
        <v>7438</v>
      </c>
      <c r="D202" s="18">
        <v>6000</v>
      </c>
      <c r="E202" s="19">
        <v>2823</v>
      </c>
      <c r="F202" s="14">
        <v>47</v>
      </c>
      <c r="G202" s="14" t="s">
        <v>8220</v>
      </c>
      <c r="H202" s="14" t="s">
        <v>8223</v>
      </c>
      <c r="I202" s="14" t="s">
        <v>8245</v>
      </c>
      <c r="J202" s="14">
        <v>1404253800</v>
      </c>
      <c r="K202" s="20">
        <v>41821.9375</v>
      </c>
      <c r="L202" s="14">
        <v>1402784964</v>
      </c>
      <c r="M202" s="20">
        <v>41804.937083333331</v>
      </c>
      <c r="N202" s="21">
        <v>17</v>
      </c>
      <c r="O202" s="14" t="b">
        <v>0</v>
      </c>
      <c r="P202" s="14">
        <v>17</v>
      </c>
      <c r="Q202" s="19">
        <v>166.06</v>
      </c>
      <c r="R202" s="14" t="b">
        <v>0</v>
      </c>
      <c r="S202" s="14" t="s">
        <v>8273</v>
      </c>
      <c r="T202" s="14" t="s">
        <v>8274</v>
      </c>
    </row>
    <row r="203" spans="1:20" ht="28.55" x14ac:dyDescent="0.25">
      <c r="A203" s="15">
        <v>4037</v>
      </c>
      <c r="B203" s="22" t="s">
        <v>4033</v>
      </c>
      <c r="C203" s="22" t="s">
        <v>8141</v>
      </c>
      <c r="D203" s="23">
        <v>700</v>
      </c>
      <c r="E203" s="24">
        <v>80</v>
      </c>
      <c r="F203" s="15">
        <v>11</v>
      </c>
      <c r="G203" s="15" t="s">
        <v>8220</v>
      </c>
      <c r="H203" s="15" t="s">
        <v>8223</v>
      </c>
      <c r="I203" s="15" t="s">
        <v>8245</v>
      </c>
      <c r="J203" s="15">
        <v>1464099900</v>
      </c>
      <c r="K203" s="25">
        <v>42514.600694444445</v>
      </c>
      <c r="L203" s="15">
        <v>1462585315</v>
      </c>
      <c r="M203" s="25">
        <v>42497.070775462969</v>
      </c>
      <c r="N203" s="26">
        <v>18</v>
      </c>
      <c r="O203" s="15" t="b">
        <v>0</v>
      </c>
      <c r="P203" s="15">
        <v>2</v>
      </c>
      <c r="Q203" s="24">
        <v>40</v>
      </c>
      <c r="R203" s="15" t="b">
        <v>0</v>
      </c>
      <c r="S203" s="15" t="s">
        <v>8273</v>
      </c>
      <c r="T203" s="15" t="s">
        <v>8274</v>
      </c>
    </row>
    <row r="204" spans="1:20" ht="28.55" x14ac:dyDescent="0.25">
      <c r="A204" s="14">
        <v>4038</v>
      </c>
      <c r="B204" s="17" t="s">
        <v>4034</v>
      </c>
      <c r="C204" s="17" t="s">
        <v>8142</v>
      </c>
      <c r="D204" s="18">
        <v>2500</v>
      </c>
      <c r="E204" s="19">
        <v>301</v>
      </c>
      <c r="F204" s="14">
        <v>12</v>
      </c>
      <c r="G204" s="14" t="s">
        <v>8220</v>
      </c>
      <c r="H204" s="14" t="s">
        <v>8223</v>
      </c>
      <c r="I204" s="14" t="s">
        <v>8245</v>
      </c>
      <c r="J204" s="14">
        <v>1413573010</v>
      </c>
      <c r="K204" s="20">
        <v>41929.798726851855</v>
      </c>
      <c r="L204" s="14">
        <v>1408389010</v>
      </c>
      <c r="M204" s="20">
        <v>41869.798726851855</v>
      </c>
      <c r="N204" s="21">
        <v>60</v>
      </c>
      <c r="O204" s="14" t="b">
        <v>0</v>
      </c>
      <c r="P204" s="14">
        <v>4</v>
      </c>
      <c r="Q204" s="19">
        <v>75.25</v>
      </c>
      <c r="R204" s="14" t="b">
        <v>0</v>
      </c>
      <c r="S204" s="14" t="s">
        <v>8273</v>
      </c>
      <c r="T204" s="14" t="s">
        <v>8274</v>
      </c>
    </row>
    <row r="205" spans="1:20" ht="28.55" x14ac:dyDescent="0.25">
      <c r="A205" s="15">
        <v>4039</v>
      </c>
      <c r="B205" s="22" t="s">
        <v>4035</v>
      </c>
      <c r="C205" s="22" t="s">
        <v>8143</v>
      </c>
      <c r="D205" s="23">
        <v>500</v>
      </c>
      <c r="E205" s="24">
        <v>300</v>
      </c>
      <c r="F205" s="15">
        <v>60</v>
      </c>
      <c r="G205" s="15" t="s">
        <v>8220</v>
      </c>
      <c r="H205" s="15" t="s">
        <v>8223</v>
      </c>
      <c r="I205" s="15" t="s">
        <v>8245</v>
      </c>
      <c r="J205" s="15">
        <v>1448949540</v>
      </c>
      <c r="K205" s="25">
        <v>42339.249305555553</v>
      </c>
      <c r="L205" s="15">
        <v>1446048367</v>
      </c>
      <c r="M205" s="25">
        <v>42305.670914351853</v>
      </c>
      <c r="N205" s="26">
        <v>34</v>
      </c>
      <c r="O205" s="15" t="b">
        <v>0</v>
      </c>
      <c r="P205" s="15">
        <v>5</v>
      </c>
      <c r="Q205" s="24">
        <v>60</v>
      </c>
      <c r="R205" s="15" t="b">
        <v>0</v>
      </c>
      <c r="S205" s="15" t="s">
        <v>8273</v>
      </c>
      <c r="T205" s="15" t="s">
        <v>8274</v>
      </c>
    </row>
    <row r="206" spans="1:20" ht="28.55" x14ac:dyDescent="0.25">
      <c r="A206" s="14">
        <v>4040</v>
      </c>
      <c r="B206" s="17" t="s">
        <v>4036</v>
      </c>
      <c r="C206" s="17" t="s">
        <v>8144</v>
      </c>
      <c r="D206" s="18">
        <v>8000</v>
      </c>
      <c r="E206" s="19">
        <v>2500</v>
      </c>
      <c r="F206" s="14">
        <v>31</v>
      </c>
      <c r="G206" s="14" t="s">
        <v>8220</v>
      </c>
      <c r="H206" s="14" t="s">
        <v>8223</v>
      </c>
      <c r="I206" s="14" t="s">
        <v>8245</v>
      </c>
      <c r="J206" s="14">
        <v>1437188400</v>
      </c>
      <c r="K206" s="20">
        <v>42203.125</v>
      </c>
      <c r="L206" s="14">
        <v>1432100004</v>
      </c>
      <c r="M206" s="20">
        <v>42144.231527777782</v>
      </c>
      <c r="N206" s="21">
        <v>59</v>
      </c>
      <c r="O206" s="14" t="b">
        <v>0</v>
      </c>
      <c r="P206" s="14">
        <v>2</v>
      </c>
      <c r="Q206" s="19">
        <v>1250</v>
      </c>
      <c r="R206" s="14" t="b">
        <v>0</v>
      </c>
      <c r="S206" s="14" t="s">
        <v>8273</v>
      </c>
      <c r="T206" s="14" t="s">
        <v>8274</v>
      </c>
    </row>
    <row r="207" spans="1:20" ht="28.55" x14ac:dyDescent="0.25">
      <c r="A207" s="15">
        <v>4042</v>
      </c>
      <c r="B207" s="22" t="s">
        <v>4038</v>
      </c>
      <c r="C207" s="22" t="s">
        <v>8146</v>
      </c>
      <c r="D207" s="23">
        <v>10000</v>
      </c>
      <c r="E207" s="24">
        <v>21</v>
      </c>
      <c r="F207" s="15">
        <v>0</v>
      </c>
      <c r="G207" s="15" t="s">
        <v>8220</v>
      </c>
      <c r="H207" s="15" t="s">
        <v>8223</v>
      </c>
      <c r="I207" s="15" t="s">
        <v>8245</v>
      </c>
      <c r="J207" s="15">
        <v>1421781360</v>
      </c>
      <c r="K207" s="25">
        <v>42024.802777777775</v>
      </c>
      <c r="L207" s="15">
        <v>1419213664</v>
      </c>
      <c r="M207" s="25">
        <v>41995.084074074075</v>
      </c>
      <c r="N207" s="26">
        <v>30</v>
      </c>
      <c r="O207" s="15" t="b">
        <v>0</v>
      </c>
      <c r="P207" s="15">
        <v>3</v>
      </c>
      <c r="Q207" s="24">
        <v>7</v>
      </c>
      <c r="R207" s="15" t="b">
        <v>0</v>
      </c>
      <c r="S207" s="15" t="s">
        <v>8273</v>
      </c>
      <c r="T207" s="15" t="s">
        <v>8274</v>
      </c>
    </row>
    <row r="208" spans="1:20" ht="28.55" x14ac:dyDescent="0.25">
      <c r="A208" s="14">
        <v>4044</v>
      </c>
      <c r="B208" s="17" t="s">
        <v>4040</v>
      </c>
      <c r="C208" s="17" t="s">
        <v>8148</v>
      </c>
      <c r="D208" s="18">
        <v>600</v>
      </c>
      <c r="E208" s="19">
        <v>225</v>
      </c>
      <c r="F208" s="14">
        <v>38</v>
      </c>
      <c r="G208" s="14" t="s">
        <v>8220</v>
      </c>
      <c r="H208" s="14" t="s">
        <v>8223</v>
      </c>
      <c r="I208" s="14" t="s">
        <v>8245</v>
      </c>
      <c r="J208" s="14">
        <v>1428642000</v>
      </c>
      <c r="K208" s="20">
        <v>42104.208333333328</v>
      </c>
      <c r="L208" s="14">
        <v>1426050982</v>
      </c>
      <c r="M208" s="20">
        <v>42074.219699074078</v>
      </c>
      <c r="N208" s="21">
        <v>30</v>
      </c>
      <c r="O208" s="14" t="b">
        <v>0</v>
      </c>
      <c r="P208" s="14">
        <v>4</v>
      </c>
      <c r="Q208" s="19">
        <v>56.25</v>
      </c>
      <c r="R208" s="14" t="b">
        <v>0</v>
      </c>
      <c r="S208" s="14" t="s">
        <v>8273</v>
      </c>
      <c r="T208" s="14" t="s">
        <v>8274</v>
      </c>
    </row>
    <row r="209" spans="1:20" ht="28.55" x14ac:dyDescent="0.25">
      <c r="A209" s="15">
        <v>4046</v>
      </c>
      <c r="B209" s="22" t="s">
        <v>4042</v>
      </c>
      <c r="C209" s="22" t="s">
        <v>8150</v>
      </c>
      <c r="D209" s="23">
        <v>5600</v>
      </c>
      <c r="E209" s="24">
        <v>460</v>
      </c>
      <c r="F209" s="15">
        <v>8</v>
      </c>
      <c r="G209" s="15" t="s">
        <v>8220</v>
      </c>
      <c r="H209" s="15" t="s">
        <v>8223</v>
      </c>
      <c r="I209" s="15" t="s">
        <v>8245</v>
      </c>
      <c r="J209" s="15">
        <v>1413992210</v>
      </c>
      <c r="K209" s="25">
        <v>41934.650578703702</v>
      </c>
      <c r="L209" s="15">
        <v>1411400210</v>
      </c>
      <c r="M209" s="25">
        <v>41904.650578703702</v>
      </c>
      <c r="N209" s="26">
        <v>30</v>
      </c>
      <c r="O209" s="15" t="b">
        <v>0</v>
      </c>
      <c r="P209" s="15">
        <v>12</v>
      </c>
      <c r="Q209" s="24">
        <v>38.33</v>
      </c>
      <c r="R209" s="15" t="b">
        <v>0</v>
      </c>
      <c r="S209" s="15" t="s">
        <v>8273</v>
      </c>
      <c r="T209" s="15" t="s">
        <v>8274</v>
      </c>
    </row>
    <row r="210" spans="1:20" ht="28.55" x14ac:dyDescent="0.25">
      <c r="A210" s="14">
        <v>4047</v>
      </c>
      <c r="B210" s="17" t="s">
        <v>4043</v>
      </c>
      <c r="C210" s="17" t="s">
        <v>8151</v>
      </c>
      <c r="D210" s="18">
        <v>5000</v>
      </c>
      <c r="E210" s="19">
        <v>110</v>
      </c>
      <c r="F210" s="14">
        <v>2</v>
      </c>
      <c r="G210" s="14" t="s">
        <v>8220</v>
      </c>
      <c r="H210" s="14" t="s">
        <v>8223</v>
      </c>
      <c r="I210" s="14" t="s">
        <v>8245</v>
      </c>
      <c r="J210" s="14">
        <v>1420938000</v>
      </c>
      <c r="K210" s="20">
        <v>42015.041666666672</v>
      </c>
      <c r="L210" s="14">
        <v>1418862743</v>
      </c>
      <c r="M210" s="20">
        <v>41991.022488425922</v>
      </c>
      <c r="N210" s="21">
        <v>24</v>
      </c>
      <c r="O210" s="14" t="b">
        <v>0</v>
      </c>
      <c r="P210" s="14">
        <v>4</v>
      </c>
      <c r="Q210" s="19">
        <v>27.5</v>
      </c>
      <c r="R210" s="14" t="b">
        <v>0</v>
      </c>
      <c r="S210" s="14" t="s">
        <v>8273</v>
      </c>
      <c r="T210" s="14" t="s">
        <v>8274</v>
      </c>
    </row>
    <row r="211" spans="1:20" ht="28.55" x14ac:dyDescent="0.25">
      <c r="A211" s="15">
        <v>4049</v>
      </c>
      <c r="B211" s="22" t="s">
        <v>4045</v>
      </c>
      <c r="C211" s="22" t="s">
        <v>8153</v>
      </c>
      <c r="D211" s="23">
        <v>20000</v>
      </c>
      <c r="E211" s="24">
        <v>16</v>
      </c>
      <c r="F211" s="15">
        <v>0</v>
      </c>
      <c r="G211" s="15" t="s">
        <v>8220</v>
      </c>
      <c r="H211" s="15" t="s">
        <v>8223</v>
      </c>
      <c r="I211" s="15" t="s">
        <v>8245</v>
      </c>
      <c r="J211" s="15">
        <v>1436914815</v>
      </c>
      <c r="K211" s="25">
        <v>42199.958506944444</v>
      </c>
      <c r="L211" s="15">
        <v>1434322815</v>
      </c>
      <c r="M211" s="25">
        <v>42169.958506944444</v>
      </c>
      <c r="N211" s="26">
        <v>30</v>
      </c>
      <c r="O211" s="15" t="b">
        <v>0</v>
      </c>
      <c r="P211" s="15">
        <v>1</v>
      </c>
      <c r="Q211" s="24">
        <v>16</v>
      </c>
      <c r="R211" s="15" t="b">
        <v>0</v>
      </c>
      <c r="S211" s="15" t="s">
        <v>8273</v>
      </c>
      <c r="T211" s="15" t="s">
        <v>8274</v>
      </c>
    </row>
    <row r="212" spans="1:20" ht="28.55" x14ac:dyDescent="0.25">
      <c r="A212" s="14">
        <v>4050</v>
      </c>
      <c r="B212" s="17" t="s">
        <v>4046</v>
      </c>
      <c r="C212" s="17" t="s">
        <v>8154</v>
      </c>
      <c r="D212" s="18">
        <v>1500</v>
      </c>
      <c r="E212" s="19">
        <v>1</v>
      </c>
      <c r="F212" s="14">
        <v>0</v>
      </c>
      <c r="G212" s="14" t="s">
        <v>8220</v>
      </c>
      <c r="H212" s="14" t="s">
        <v>8223</v>
      </c>
      <c r="I212" s="14" t="s">
        <v>8245</v>
      </c>
      <c r="J212" s="14">
        <v>1414077391</v>
      </c>
      <c r="K212" s="20">
        <v>41935.636469907404</v>
      </c>
      <c r="L212" s="14">
        <v>1411485391</v>
      </c>
      <c r="M212" s="20">
        <v>41905.636469907404</v>
      </c>
      <c r="N212" s="21">
        <v>30</v>
      </c>
      <c r="O212" s="14" t="b">
        <v>0</v>
      </c>
      <c r="P212" s="14">
        <v>1</v>
      </c>
      <c r="Q212" s="19">
        <v>1</v>
      </c>
      <c r="R212" s="14" t="b">
        <v>0</v>
      </c>
      <c r="S212" s="14" t="s">
        <v>8273</v>
      </c>
      <c r="T212" s="14" t="s">
        <v>8274</v>
      </c>
    </row>
    <row r="213" spans="1:20" ht="28.55" x14ac:dyDescent="0.25">
      <c r="A213" s="15">
        <v>4051</v>
      </c>
      <c r="B213" s="22" t="s">
        <v>4047</v>
      </c>
      <c r="C213" s="22" t="s">
        <v>8155</v>
      </c>
      <c r="D213" s="23">
        <v>500</v>
      </c>
      <c r="E213" s="24">
        <v>0</v>
      </c>
      <c r="F213" s="15">
        <v>0</v>
      </c>
      <c r="G213" s="15" t="s">
        <v>8220</v>
      </c>
      <c r="H213" s="15" t="s">
        <v>8223</v>
      </c>
      <c r="I213" s="15" t="s">
        <v>8245</v>
      </c>
      <c r="J213" s="15">
        <v>1399618380</v>
      </c>
      <c r="K213" s="25">
        <v>41768.286805555559</v>
      </c>
      <c r="L213" s="15">
        <v>1399058797</v>
      </c>
      <c r="M213" s="25">
        <v>41761.810150462967</v>
      </c>
      <c r="N213" s="26">
        <v>6</v>
      </c>
      <c r="O213" s="15" t="b">
        <v>0</v>
      </c>
      <c r="P213" s="15">
        <v>0</v>
      </c>
      <c r="Q213" s="24">
        <v>0</v>
      </c>
      <c r="R213" s="15" t="b">
        <v>0</v>
      </c>
      <c r="S213" s="15" t="s">
        <v>8273</v>
      </c>
      <c r="T213" s="15" t="s">
        <v>8274</v>
      </c>
    </row>
    <row r="214" spans="1:20" ht="42.8" x14ac:dyDescent="0.25">
      <c r="A214" s="14">
        <v>4052</v>
      </c>
      <c r="B214" s="17" t="s">
        <v>4048</v>
      </c>
      <c r="C214" s="17" t="s">
        <v>8156</v>
      </c>
      <c r="D214" s="18">
        <v>3000</v>
      </c>
      <c r="E214" s="19">
        <v>1126</v>
      </c>
      <c r="F214" s="14">
        <v>38</v>
      </c>
      <c r="G214" s="14" t="s">
        <v>8220</v>
      </c>
      <c r="H214" s="14" t="s">
        <v>8223</v>
      </c>
      <c r="I214" s="14" t="s">
        <v>8245</v>
      </c>
      <c r="J214" s="14">
        <v>1413234316</v>
      </c>
      <c r="K214" s="20">
        <v>41925.878657407404</v>
      </c>
      <c r="L214" s="14">
        <v>1408050316</v>
      </c>
      <c r="M214" s="20">
        <v>41865.878657407404</v>
      </c>
      <c r="N214" s="21">
        <v>60</v>
      </c>
      <c r="O214" s="14" t="b">
        <v>0</v>
      </c>
      <c r="P214" s="14">
        <v>13</v>
      </c>
      <c r="Q214" s="19">
        <v>86.62</v>
      </c>
      <c r="R214" s="14" t="b">
        <v>0</v>
      </c>
      <c r="S214" s="14" t="s">
        <v>8273</v>
      </c>
      <c r="T214" s="14" t="s">
        <v>8274</v>
      </c>
    </row>
    <row r="215" spans="1:20" ht="28.55" x14ac:dyDescent="0.25">
      <c r="A215" s="15">
        <v>4054</v>
      </c>
      <c r="B215" s="22" t="s">
        <v>4050</v>
      </c>
      <c r="C215" s="22" t="s">
        <v>8158</v>
      </c>
      <c r="D215" s="23">
        <v>8880</v>
      </c>
      <c r="E215" s="24">
        <v>0</v>
      </c>
      <c r="F215" s="15">
        <v>0</v>
      </c>
      <c r="G215" s="15" t="s">
        <v>8220</v>
      </c>
      <c r="H215" s="15" t="s">
        <v>8223</v>
      </c>
      <c r="I215" s="15" t="s">
        <v>8245</v>
      </c>
      <c r="J215" s="15">
        <v>1475294400</v>
      </c>
      <c r="K215" s="25">
        <v>42644.166666666672</v>
      </c>
      <c r="L215" s="15">
        <v>1472674285</v>
      </c>
      <c r="M215" s="25">
        <v>42613.841261574074</v>
      </c>
      <c r="N215" s="26">
        <v>30</v>
      </c>
      <c r="O215" s="15" t="b">
        <v>0</v>
      </c>
      <c r="P215" s="15">
        <v>0</v>
      </c>
      <c r="Q215" s="24">
        <v>0</v>
      </c>
      <c r="R215" s="15" t="b">
        <v>0</v>
      </c>
      <c r="S215" s="15" t="s">
        <v>8273</v>
      </c>
      <c r="T215" s="15" t="s">
        <v>8274</v>
      </c>
    </row>
    <row r="216" spans="1:20" ht="28.55" x14ac:dyDescent="0.25">
      <c r="A216" s="14">
        <v>4056</v>
      </c>
      <c r="B216" s="17" t="s">
        <v>4052</v>
      </c>
      <c r="C216" s="17" t="s">
        <v>8160</v>
      </c>
      <c r="D216" s="18">
        <v>1500</v>
      </c>
      <c r="E216" s="19">
        <v>795</v>
      </c>
      <c r="F216" s="14">
        <v>53</v>
      </c>
      <c r="G216" s="14" t="s">
        <v>8220</v>
      </c>
      <c r="H216" s="14" t="s">
        <v>8223</v>
      </c>
      <c r="I216" s="14" t="s">
        <v>8245</v>
      </c>
      <c r="J216" s="14">
        <v>1467575940</v>
      </c>
      <c r="K216" s="20">
        <v>42554.832638888889</v>
      </c>
      <c r="L216" s="14">
        <v>1465856639</v>
      </c>
      <c r="M216" s="20">
        <v>42534.933321759265</v>
      </c>
      <c r="N216" s="21">
        <v>20</v>
      </c>
      <c r="O216" s="14" t="b">
        <v>0</v>
      </c>
      <c r="P216" s="14">
        <v>9</v>
      </c>
      <c r="Q216" s="19">
        <v>88.33</v>
      </c>
      <c r="R216" s="14" t="b">
        <v>0</v>
      </c>
      <c r="S216" s="14" t="s">
        <v>8273</v>
      </c>
      <c r="T216" s="14" t="s">
        <v>8274</v>
      </c>
    </row>
    <row r="217" spans="1:20" ht="28.55" x14ac:dyDescent="0.25">
      <c r="A217" s="15">
        <v>4058</v>
      </c>
      <c r="B217" s="22" t="s">
        <v>4054</v>
      </c>
      <c r="C217" s="22" t="s">
        <v>8162</v>
      </c>
      <c r="D217" s="23">
        <v>3750</v>
      </c>
      <c r="E217" s="24">
        <v>95</v>
      </c>
      <c r="F217" s="15">
        <v>3</v>
      </c>
      <c r="G217" s="15" t="s">
        <v>8220</v>
      </c>
      <c r="H217" s="15" t="s">
        <v>8223</v>
      </c>
      <c r="I217" s="15" t="s">
        <v>8245</v>
      </c>
      <c r="J217" s="15">
        <v>1459483140</v>
      </c>
      <c r="K217" s="25">
        <v>42461.165972222225</v>
      </c>
      <c r="L217" s="15">
        <v>1458178044</v>
      </c>
      <c r="M217" s="25">
        <v>42446.060694444444</v>
      </c>
      <c r="N217" s="26">
        <v>15</v>
      </c>
      <c r="O217" s="15" t="b">
        <v>0</v>
      </c>
      <c r="P217" s="15">
        <v>4</v>
      </c>
      <c r="Q217" s="24">
        <v>23.75</v>
      </c>
      <c r="R217" s="15" t="b">
        <v>0</v>
      </c>
      <c r="S217" s="15" t="s">
        <v>8273</v>
      </c>
      <c r="T217" s="15" t="s">
        <v>8274</v>
      </c>
    </row>
    <row r="218" spans="1:20" ht="28.55" x14ac:dyDescent="0.25">
      <c r="A218" s="14">
        <v>4061</v>
      </c>
      <c r="B218" s="17" t="s">
        <v>4057</v>
      </c>
      <c r="C218" s="17" t="s">
        <v>8165</v>
      </c>
      <c r="D218" s="18">
        <v>525</v>
      </c>
      <c r="E218" s="19">
        <v>0</v>
      </c>
      <c r="F218" s="14">
        <v>0</v>
      </c>
      <c r="G218" s="14" t="s">
        <v>8220</v>
      </c>
      <c r="H218" s="14" t="s">
        <v>8223</v>
      </c>
      <c r="I218" s="14" t="s">
        <v>8245</v>
      </c>
      <c r="J218" s="14">
        <v>1461205423</v>
      </c>
      <c r="K218" s="20">
        <v>42481.099803240737</v>
      </c>
      <c r="L218" s="14">
        <v>1456025023</v>
      </c>
      <c r="M218" s="20">
        <v>42421.141469907408</v>
      </c>
      <c r="N218" s="21">
        <v>60</v>
      </c>
      <c r="O218" s="14" t="b">
        <v>0</v>
      </c>
      <c r="P218" s="14">
        <v>0</v>
      </c>
      <c r="Q218" s="19">
        <v>0</v>
      </c>
      <c r="R218" s="14" t="b">
        <v>0</v>
      </c>
      <c r="S218" s="14" t="s">
        <v>8273</v>
      </c>
      <c r="T218" s="14" t="s">
        <v>8274</v>
      </c>
    </row>
    <row r="219" spans="1:20" ht="28.55" x14ac:dyDescent="0.25">
      <c r="A219" s="15">
        <v>4062</v>
      </c>
      <c r="B219" s="22" t="s">
        <v>4058</v>
      </c>
      <c r="C219" s="22" t="s">
        <v>8166</v>
      </c>
      <c r="D219" s="23">
        <v>20000</v>
      </c>
      <c r="E219" s="24">
        <v>490</v>
      </c>
      <c r="F219" s="15">
        <v>2</v>
      </c>
      <c r="G219" s="15" t="s">
        <v>8220</v>
      </c>
      <c r="H219" s="15" t="s">
        <v>8223</v>
      </c>
      <c r="I219" s="15" t="s">
        <v>8245</v>
      </c>
      <c r="J219" s="15">
        <v>1467481468</v>
      </c>
      <c r="K219" s="25">
        <v>42553.739212962959</v>
      </c>
      <c r="L219" s="15">
        <v>1464889468</v>
      </c>
      <c r="M219" s="25">
        <v>42523.739212962959</v>
      </c>
      <c r="N219" s="26">
        <v>30</v>
      </c>
      <c r="O219" s="15" t="b">
        <v>0</v>
      </c>
      <c r="P219" s="15">
        <v>3</v>
      </c>
      <c r="Q219" s="24">
        <v>163.33000000000001</v>
      </c>
      <c r="R219" s="15" t="b">
        <v>0</v>
      </c>
      <c r="S219" s="15" t="s">
        <v>8273</v>
      </c>
      <c r="T219" s="15" t="s">
        <v>8274</v>
      </c>
    </row>
    <row r="220" spans="1:20" ht="28.55" x14ac:dyDescent="0.25">
      <c r="A220" s="14">
        <v>4065</v>
      </c>
      <c r="B220" s="17" t="s">
        <v>4061</v>
      </c>
      <c r="C220" s="17" t="s">
        <v>8169</v>
      </c>
      <c r="D220" s="18">
        <v>4000</v>
      </c>
      <c r="E220" s="19">
        <v>27</v>
      </c>
      <c r="F220" s="14">
        <v>1</v>
      </c>
      <c r="G220" s="14" t="s">
        <v>8220</v>
      </c>
      <c r="H220" s="14" t="s">
        <v>8223</v>
      </c>
      <c r="I220" s="14" t="s">
        <v>8245</v>
      </c>
      <c r="J220" s="14">
        <v>1407883811</v>
      </c>
      <c r="K220" s="20">
        <v>41863.951516203706</v>
      </c>
      <c r="L220" s="14">
        <v>1405291811</v>
      </c>
      <c r="M220" s="20">
        <v>41833.951516203706</v>
      </c>
      <c r="N220" s="21">
        <v>30</v>
      </c>
      <c r="O220" s="14" t="b">
        <v>0</v>
      </c>
      <c r="P220" s="14">
        <v>4</v>
      </c>
      <c r="Q220" s="19">
        <v>6.75</v>
      </c>
      <c r="R220" s="14" t="b">
        <v>0</v>
      </c>
      <c r="S220" s="14" t="s">
        <v>8273</v>
      </c>
      <c r="T220" s="14" t="s">
        <v>8274</v>
      </c>
    </row>
    <row r="221" spans="1:20" ht="28.55" x14ac:dyDescent="0.25">
      <c r="A221" s="15">
        <v>4066</v>
      </c>
      <c r="B221" s="22" t="s">
        <v>4062</v>
      </c>
      <c r="C221" s="22" t="s">
        <v>8170</v>
      </c>
      <c r="D221" s="23">
        <v>15000</v>
      </c>
      <c r="E221" s="24">
        <v>25</v>
      </c>
      <c r="F221" s="15">
        <v>0</v>
      </c>
      <c r="G221" s="15" t="s">
        <v>8220</v>
      </c>
      <c r="H221" s="15" t="s">
        <v>8223</v>
      </c>
      <c r="I221" s="15" t="s">
        <v>8245</v>
      </c>
      <c r="J221" s="15">
        <v>1463619388</v>
      </c>
      <c r="K221" s="25">
        <v>42509.039212962962</v>
      </c>
      <c r="L221" s="15">
        <v>1461027388</v>
      </c>
      <c r="M221" s="25">
        <v>42479.039212962962</v>
      </c>
      <c r="N221" s="26">
        <v>30</v>
      </c>
      <c r="O221" s="15" t="b">
        <v>0</v>
      </c>
      <c r="P221" s="15">
        <v>1</v>
      </c>
      <c r="Q221" s="24">
        <v>25</v>
      </c>
      <c r="R221" s="15" t="b">
        <v>0</v>
      </c>
      <c r="S221" s="15" t="s">
        <v>8273</v>
      </c>
      <c r="T221" s="15" t="s">
        <v>8274</v>
      </c>
    </row>
    <row r="222" spans="1:20" ht="28.55" x14ac:dyDescent="0.25">
      <c r="A222" s="14">
        <v>4067</v>
      </c>
      <c r="B222" s="17" t="s">
        <v>4063</v>
      </c>
      <c r="C222" s="17" t="s">
        <v>7998</v>
      </c>
      <c r="D222" s="18">
        <v>5000</v>
      </c>
      <c r="E222" s="19">
        <v>3045</v>
      </c>
      <c r="F222" s="14">
        <v>61</v>
      </c>
      <c r="G222" s="14" t="s">
        <v>8220</v>
      </c>
      <c r="H222" s="14" t="s">
        <v>8223</v>
      </c>
      <c r="I222" s="14" t="s">
        <v>8245</v>
      </c>
      <c r="J222" s="14">
        <v>1443408550</v>
      </c>
      <c r="K222" s="20">
        <v>42275.117476851854</v>
      </c>
      <c r="L222" s="14">
        <v>1439952550</v>
      </c>
      <c r="M222" s="20">
        <v>42235.117476851854</v>
      </c>
      <c r="N222" s="21">
        <v>40</v>
      </c>
      <c r="O222" s="14" t="b">
        <v>0</v>
      </c>
      <c r="P222" s="14">
        <v>17</v>
      </c>
      <c r="Q222" s="19">
        <v>179.12</v>
      </c>
      <c r="R222" s="14" t="b">
        <v>0</v>
      </c>
      <c r="S222" s="14" t="s">
        <v>8273</v>
      </c>
      <c r="T222" s="14" t="s">
        <v>8274</v>
      </c>
    </row>
    <row r="223" spans="1:20" ht="28.55" x14ac:dyDescent="0.25">
      <c r="A223" s="15">
        <v>4068</v>
      </c>
      <c r="B223" s="22" t="s">
        <v>4064</v>
      </c>
      <c r="C223" s="22" t="s">
        <v>8171</v>
      </c>
      <c r="D223" s="23">
        <v>3495</v>
      </c>
      <c r="E223" s="24">
        <v>34.950000000000003</v>
      </c>
      <c r="F223" s="15">
        <v>1</v>
      </c>
      <c r="G223" s="15" t="s">
        <v>8220</v>
      </c>
      <c r="H223" s="15" t="s">
        <v>8223</v>
      </c>
      <c r="I223" s="15" t="s">
        <v>8245</v>
      </c>
      <c r="J223" s="15">
        <v>1484348700</v>
      </c>
      <c r="K223" s="25">
        <v>42748.961805555555</v>
      </c>
      <c r="L223" s="15">
        <v>1481756855</v>
      </c>
      <c r="M223" s="25">
        <v>42718.963599537034</v>
      </c>
      <c r="N223" s="26">
        <v>30</v>
      </c>
      <c r="O223" s="15" t="b">
        <v>0</v>
      </c>
      <c r="P223" s="15">
        <v>1</v>
      </c>
      <c r="Q223" s="24">
        <v>34.950000000000003</v>
      </c>
      <c r="R223" s="15" t="b">
        <v>0</v>
      </c>
      <c r="S223" s="15" t="s">
        <v>8273</v>
      </c>
      <c r="T223" s="15" t="s">
        <v>8274</v>
      </c>
    </row>
    <row r="224" spans="1:20" ht="28.55" x14ac:dyDescent="0.25">
      <c r="A224" s="14">
        <v>4070</v>
      </c>
      <c r="B224" s="17" t="s">
        <v>4066</v>
      </c>
      <c r="C224" s="17" t="s">
        <v>8173</v>
      </c>
      <c r="D224" s="18">
        <v>1000</v>
      </c>
      <c r="E224" s="19">
        <v>165</v>
      </c>
      <c r="F224" s="14">
        <v>17</v>
      </c>
      <c r="G224" s="14" t="s">
        <v>8220</v>
      </c>
      <c r="H224" s="14" t="s">
        <v>8223</v>
      </c>
      <c r="I224" s="14" t="s">
        <v>8245</v>
      </c>
      <c r="J224" s="14">
        <v>1425178800</v>
      </c>
      <c r="K224" s="20">
        <v>42064.125</v>
      </c>
      <c r="L224" s="14">
        <v>1422374420</v>
      </c>
      <c r="M224" s="20">
        <v>42031.666898148149</v>
      </c>
      <c r="N224" s="21">
        <v>32</v>
      </c>
      <c r="O224" s="14" t="b">
        <v>0</v>
      </c>
      <c r="P224" s="14">
        <v>6</v>
      </c>
      <c r="Q224" s="19">
        <v>27.5</v>
      </c>
      <c r="R224" s="14" t="b">
        <v>0</v>
      </c>
      <c r="S224" s="14" t="s">
        <v>8273</v>
      </c>
      <c r="T224" s="14" t="s">
        <v>8274</v>
      </c>
    </row>
    <row r="225" spans="1:20" ht="28.55" x14ac:dyDescent="0.25">
      <c r="A225" s="15">
        <v>4073</v>
      </c>
      <c r="B225" s="22" t="s">
        <v>4069</v>
      </c>
      <c r="C225" s="22" t="s">
        <v>8176</v>
      </c>
      <c r="D225" s="23">
        <v>3500</v>
      </c>
      <c r="E225" s="24">
        <v>37</v>
      </c>
      <c r="F225" s="15">
        <v>1</v>
      </c>
      <c r="G225" s="15" t="s">
        <v>8220</v>
      </c>
      <c r="H225" s="15" t="s">
        <v>8223</v>
      </c>
      <c r="I225" s="15" t="s">
        <v>8245</v>
      </c>
      <c r="J225" s="15">
        <v>1431144000</v>
      </c>
      <c r="K225" s="25">
        <v>42133.166666666672</v>
      </c>
      <c r="L225" s="15">
        <v>1426407426</v>
      </c>
      <c r="M225" s="25">
        <v>42078.34520833334</v>
      </c>
      <c r="N225" s="26">
        <v>55</v>
      </c>
      <c r="O225" s="15" t="b">
        <v>0</v>
      </c>
      <c r="P225" s="15">
        <v>2</v>
      </c>
      <c r="Q225" s="24">
        <v>18.5</v>
      </c>
      <c r="R225" s="15" t="b">
        <v>0</v>
      </c>
      <c r="S225" s="15" t="s">
        <v>8273</v>
      </c>
      <c r="T225" s="15" t="s">
        <v>8274</v>
      </c>
    </row>
    <row r="226" spans="1:20" ht="28.55" x14ac:dyDescent="0.25">
      <c r="A226" s="14">
        <v>4076</v>
      </c>
      <c r="B226" s="17" t="s">
        <v>4072</v>
      </c>
      <c r="C226" s="17" t="s">
        <v>8179</v>
      </c>
      <c r="D226" s="18">
        <v>700</v>
      </c>
      <c r="E226" s="19">
        <v>0</v>
      </c>
      <c r="F226" s="14">
        <v>0</v>
      </c>
      <c r="G226" s="14" t="s">
        <v>8220</v>
      </c>
      <c r="H226" s="14" t="s">
        <v>8223</v>
      </c>
      <c r="I226" s="14" t="s">
        <v>8245</v>
      </c>
      <c r="J226" s="14">
        <v>1413921060</v>
      </c>
      <c r="K226" s="20">
        <v>41933.82708333333</v>
      </c>
      <c r="L226" s="14">
        <v>1411499149</v>
      </c>
      <c r="M226" s="20">
        <v>41905.795706018522</v>
      </c>
      <c r="N226" s="21">
        <v>28</v>
      </c>
      <c r="O226" s="14" t="b">
        <v>0</v>
      </c>
      <c r="P226" s="14">
        <v>0</v>
      </c>
      <c r="Q226" s="19">
        <v>0</v>
      </c>
      <c r="R226" s="14" t="b">
        <v>0</v>
      </c>
      <c r="S226" s="14" t="s">
        <v>8273</v>
      </c>
      <c r="T226" s="14" t="s">
        <v>8274</v>
      </c>
    </row>
    <row r="227" spans="1:20" ht="28.55" x14ac:dyDescent="0.25">
      <c r="A227" s="15">
        <v>4077</v>
      </c>
      <c r="B227" s="22" t="s">
        <v>4073</v>
      </c>
      <c r="C227" s="22" t="s">
        <v>8180</v>
      </c>
      <c r="D227" s="23">
        <v>15000</v>
      </c>
      <c r="E227" s="24">
        <v>1335</v>
      </c>
      <c r="F227" s="15">
        <v>9</v>
      </c>
      <c r="G227" s="15" t="s">
        <v>8220</v>
      </c>
      <c r="H227" s="15" t="s">
        <v>8223</v>
      </c>
      <c r="I227" s="15" t="s">
        <v>8245</v>
      </c>
      <c r="J227" s="15">
        <v>1482339794</v>
      </c>
      <c r="K227" s="25">
        <v>42725.7105787037</v>
      </c>
      <c r="L227" s="15">
        <v>1479747794</v>
      </c>
      <c r="M227" s="25">
        <v>42695.7105787037</v>
      </c>
      <c r="N227" s="26">
        <v>30</v>
      </c>
      <c r="O227" s="15" t="b">
        <v>0</v>
      </c>
      <c r="P227" s="15">
        <v>6</v>
      </c>
      <c r="Q227" s="24">
        <v>222.5</v>
      </c>
      <c r="R227" s="15" t="b">
        <v>0</v>
      </c>
      <c r="S227" s="15" t="s">
        <v>8273</v>
      </c>
      <c r="T227" s="15" t="s">
        <v>8274</v>
      </c>
    </row>
    <row r="228" spans="1:20" ht="28.55" x14ac:dyDescent="0.25">
      <c r="A228" s="14">
        <v>4079</v>
      </c>
      <c r="B228" s="17" t="s">
        <v>4075</v>
      </c>
      <c r="C228" s="17" t="s">
        <v>8182</v>
      </c>
      <c r="D228" s="18">
        <v>3000</v>
      </c>
      <c r="E228" s="19">
        <v>5</v>
      </c>
      <c r="F228" s="14">
        <v>0</v>
      </c>
      <c r="G228" s="14" t="s">
        <v>8220</v>
      </c>
      <c r="H228" s="14" t="s">
        <v>8223</v>
      </c>
      <c r="I228" s="14" t="s">
        <v>8245</v>
      </c>
      <c r="J228" s="14">
        <v>1466375521</v>
      </c>
      <c r="K228" s="20">
        <v>42540.938900462963</v>
      </c>
      <c r="L228" s="14">
        <v>1463783521</v>
      </c>
      <c r="M228" s="20">
        <v>42510.938900462963</v>
      </c>
      <c r="N228" s="21">
        <v>30</v>
      </c>
      <c r="O228" s="14" t="b">
        <v>0</v>
      </c>
      <c r="P228" s="14">
        <v>1</v>
      </c>
      <c r="Q228" s="19">
        <v>5</v>
      </c>
      <c r="R228" s="14" t="b">
        <v>0</v>
      </c>
      <c r="S228" s="14" t="s">
        <v>8273</v>
      </c>
      <c r="T228" s="14" t="s">
        <v>8274</v>
      </c>
    </row>
    <row r="229" spans="1:20" ht="28.55" x14ac:dyDescent="0.25">
      <c r="A229" s="15">
        <v>4080</v>
      </c>
      <c r="B229" s="22" t="s">
        <v>4076</v>
      </c>
      <c r="C229" s="22" t="s">
        <v>8183</v>
      </c>
      <c r="D229" s="23">
        <v>3000</v>
      </c>
      <c r="E229" s="24">
        <v>0</v>
      </c>
      <c r="F229" s="15">
        <v>0</v>
      </c>
      <c r="G229" s="15" t="s">
        <v>8220</v>
      </c>
      <c r="H229" s="15" t="s">
        <v>8223</v>
      </c>
      <c r="I229" s="15" t="s">
        <v>8245</v>
      </c>
      <c r="J229" s="15">
        <v>1465930440</v>
      </c>
      <c r="K229" s="25">
        <v>42535.787500000006</v>
      </c>
      <c r="L229" s="15">
        <v>1463849116</v>
      </c>
      <c r="M229" s="25">
        <v>42511.698101851856</v>
      </c>
      <c r="N229" s="26">
        <v>24</v>
      </c>
      <c r="O229" s="15" t="b">
        <v>0</v>
      </c>
      <c r="P229" s="15">
        <v>0</v>
      </c>
      <c r="Q229" s="24">
        <v>0</v>
      </c>
      <c r="R229" s="15" t="b">
        <v>0</v>
      </c>
      <c r="S229" s="15" t="s">
        <v>8273</v>
      </c>
      <c r="T229" s="15" t="s">
        <v>8274</v>
      </c>
    </row>
    <row r="230" spans="1:20" ht="28.55" x14ac:dyDescent="0.25">
      <c r="A230" s="14">
        <v>4081</v>
      </c>
      <c r="B230" s="17" t="s">
        <v>4077</v>
      </c>
      <c r="C230" s="17" t="s">
        <v>8184</v>
      </c>
      <c r="D230" s="18">
        <v>2224</v>
      </c>
      <c r="E230" s="19">
        <v>350</v>
      </c>
      <c r="F230" s="14">
        <v>16</v>
      </c>
      <c r="G230" s="14" t="s">
        <v>8220</v>
      </c>
      <c r="H230" s="14" t="s">
        <v>8223</v>
      </c>
      <c r="I230" s="14" t="s">
        <v>8245</v>
      </c>
      <c r="J230" s="14">
        <v>1425819425</v>
      </c>
      <c r="K230" s="20">
        <v>42071.539641203708</v>
      </c>
      <c r="L230" s="14">
        <v>1423231025</v>
      </c>
      <c r="M230" s="20">
        <v>42041.581307870365</v>
      </c>
      <c r="N230" s="21">
        <v>30</v>
      </c>
      <c r="O230" s="14" t="b">
        <v>0</v>
      </c>
      <c r="P230" s="14">
        <v>12</v>
      </c>
      <c r="Q230" s="19">
        <v>29.17</v>
      </c>
      <c r="R230" s="14" t="b">
        <v>0</v>
      </c>
      <c r="S230" s="14" t="s">
        <v>8273</v>
      </c>
      <c r="T230" s="14" t="s">
        <v>8274</v>
      </c>
    </row>
    <row r="231" spans="1:20" ht="28.55" x14ac:dyDescent="0.25">
      <c r="A231" s="15">
        <v>4082</v>
      </c>
      <c r="B231" s="22" t="s">
        <v>4078</v>
      </c>
      <c r="C231" s="22" t="s">
        <v>8185</v>
      </c>
      <c r="D231" s="23">
        <v>150</v>
      </c>
      <c r="E231" s="24">
        <v>3</v>
      </c>
      <c r="F231" s="15">
        <v>2</v>
      </c>
      <c r="G231" s="15" t="s">
        <v>8220</v>
      </c>
      <c r="H231" s="15" t="s">
        <v>8223</v>
      </c>
      <c r="I231" s="15" t="s">
        <v>8245</v>
      </c>
      <c r="J231" s="15">
        <v>1447542000</v>
      </c>
      <c r="K231" s="25">
        <v>42322.958333333328</v>
      </c>
      <c r="L231" s="15">
        <v>1446179553</v>
      </c>
      <c r="M231" s="25">
        <v>42307.189270833333</v>
      </c>
      <c r="N231" s="26">
        <v>16</v>
      </c>
      <c r="O231" s="15" t="b">
        <v>0</v>
      </c>
      <c r="P231" s="15">
        <v>2</v>
      </c>
      <c r="Q231" s="24">
        <v>1.5</v>
      </c>
      <c r="R231" s="15" t="b">
        <v>0</v>
      </c>
      <c r="S231" s="15" t="s">
        <v>8273</v>
      </c>
      <c r="T231" s="15" t="s">
        <v>8274</v>
      </c>
    </row>
    <row r="232" spans="1:20" ht="28.55" x14ac:dyDescent="0.25">
      <c r="A232" s="14">
        <v>4083</v>
      </c>
      <c r="B232" s="17" t="s">
        <v>4079</v>
      </c>
      <c r="C232" s="17" t="s">
        <v>8186</v>
      </c>
      <c r="D232" s="18">
        <v>3500</v>
      </c>
      <c r="E232" s="19">
        <v>759</v>
      </c>
      <c r="F232" s="14">
        <v>22</v>
      </c>
      <c r="G232" s="14" t="s">
        <v>8220</v>
      </c>
      <c r="H232" s="14" t="s">
        <v>8223</v>
      </c>
      <c r="I232" s="14" t="s">
        <v>8245</v>
      </c>
      <c r="J232" s="14">
        <v>1452795416</v>
      </c>
      <c r="K232" s="20">
        <v>42383.761759259258</v>
      </c>
      <c r="L232" s="14">
        <v>1450203416</v>
      </c>
      <c r="M232" s="20">
        <v>42353.761759259258</v>
      </c>
      <c r="N232" s="21">
        <v>30</v>
      </c>
      <c r="O232" s="14" t="b">
        <v>0</v>
      </c>
      <c r="P232" s="14">
        <v>6</v>
      </c>
      <c r="Q232" s="19">
        <v>126.5</v>
      </c>
      <c r="R232" s="14" t="b">
        <v>0</v>
      </c>
      <c r="S232" s="14" t="s">
        <v>8273</v>
      </c>
      <c r="T232" s="14" t="s">
        <v>8274</v>
      </c>
    </row>
    <row r="233" spans="1:20" ht="28.55" x14ac:dyDescent="0.25">
      <c r="A233" s="15">
        <v>4085</v>
      </c>
      <c r="B233" s="22" t="s">
        <v>4081</v>
      </c>
      <c r="C233" s="22" t="s">
        <v>8188</v>
      </c>
      <c r="D233" s="23">
        <v>3500</v>
      </c>
      <c r="E233" s="24">
        <v>10</v>
      </c>
      <c r="F233" s="15">
        <v>0</v>
      </c>
      <c r="G233" s="15" t="s">
        <v>8220</v>
      </c>
      <c r="H233" s="15" t="s">
        <v>8223</v>
      </c>
      <c r="I233" s="15" t="s">
        <v>8245</v>
      </c>
      <c r="J233" s="15">
        <v>1427169540</v>
      </c>
      <c r="K233" s="25">
        <v>42087.165972222225</v>
      </c>
      <c r="L233" s="15">
        <v>1424701775</v>
      </c>
      <c r="M233" s="25">
        <v>42058.603877314818</v>
      </c>
      <c r="N233" s="26">
        <v>29</v>
      </c>
      <c r="O233" s="15" t="b">
        <v>0</v>
      </c>
      <c r="P233" s="15">
        <v>1</v>
      </c>
      <c r="Q233" s="24">
        <v>10</v>
      </c>
      <c r="R233" s="15" t="b">
        <v>0</v>
      </c>
      <c r="S233" s="15" t="s">
        <v>8273</v>
      </c>
      <c r="T233" s="15" t="s">
        <v>8274</v>
      </c>
    </row>
    <row r="234" spans="1:20" ht="28.55" x14ac:dyDescent="0.25">
      <c r="A234" s="14">
        <v>4086</v>
      </c>
      <c r="B234" s="17" t="s">
        <v>4082</v>
      </c>
      <c r="C234" s="17" t="s">
        <v>8189</v>
      </c>
      <c r="D234" s="18">
        <v>1000</v>
      </c>
      <c r="E234" s="19">
        <v>47</v>
      </c>
      <c r="F234" s="14">
        <v>5</v>
      </c>
      <c r="G234" s="14" t="s">
        <v>8220</v>
      </c>
      <c r="H234" s="14" t="s">
        <v>8223</v>
      </c>
      <c r="I234" s="14" t="s">
        <v>8245</v>
      </c>
      <c r="J234" s="14">
        <v>1448078400</v>
      </c>
      <c r="K234" s="20">
        <v>42329.166666666672</v>
      </c>
      <c r="L234" s="14">
        <v>1445985299</v>
      </c>
      <c r="M234" s="20">
        <v>42304.940960648149</v>
      </c>
      <c r="N234" s="21">
        <v>24</v>
      </c>
      <c r="O234" s="14" t="b">
        <v>0</v>
      </c>
      <c r="P234" s="14">
        <v>5</v>
      </c>
      <c r="Q234" s="19">
        <v>9.4</v>
      </c>
      <c r="R234" s="14" t="b">
        <v>0</v>
      </c>
      <c r="S234" s="14" t="s">
        <v>8273</v>
      </c>
      <c r="T234" s="14" t="s">
        <v>8274</v>
      </c>
    </row>
    <row r="235" spans="1:20" x14ac:dyDescent="0.25">
      <c r="A235" s="15">
        <v>4087</v>
      </c>
      <c r="B235" s="22" t="s">
        <v>4083</v>
      </c>
      <c r="C235" s="22" t="s">
        <v>8190</v>
      </c>
      <c r="D235" s="23">
        <v>9600</v>
      </c>
      <c r="E235" s="24">
        <v>0</v>
      </c>
      <c r="F235" s="15">
        <v>0</v>
      </c>
      <c r="G235" s="15" t="s">
        <v>8220</v>
      </c>
      <c r="H235" s="15" t="s">
        <v>8223</v>
      </c>
      <c r="I235" s="15" t="s">
        <v>8245</v>
      </c>
      <c r="J235" s="15">
        <v>1468777786</v>
      </c>
      <c r="K235" s="25">
        <v>42568.742893518516</v>
      </c>
      <c r="L235" s="15">
        <v>1466185786</v>
      </c>
      <c r="M235" s="25">
        <v>42538.742893518516</v>
      </c>
      <c r="N235" s="26">
        <v>30</v>
      </c>
      <c r="O235" s="15" t="b">
        <v>0</v>
      </c>
      <c r="P235" s="15">
        <v>0</v>
      </c>
      <c r="Q235" s="24">
        <v>0</v>
      </c>
      <c r="R235" s="15" t="b">
        <v>0</v>
      </c>
      <c r="S235" s="15" t="s">
        <v>8273</v>
      </c>
      <c r="T235" s="15" t="s">
        <v>8274</v>
      </c>
    </row>
    <row r="236" spans="1:20" ht="28.55" x14ac:dyDescent="0.25">
      <c r="A236" s="14">
        <v>4089</v>
      </c>
      <c r="B236" s="17" t="s">
        <v>4085</v>
      </c>
      <c r="C236" s="17" t="s">
        <v>8192</v>
      </c>
      <c r="D236" s="18">
        <v>5000</v>
      </c>
      <c r="E236" s="19">
        <v>240</v>
      </c>
      <c r="F236" s="14">
        <v>5</v>
      </c>
      <c r="G236" s="14" t="s">
        <v>8220</v>
      </c>
      <c r="H236" s="14" t="s">
        <v>8223</v>
      </c>
      <c r="I236" s="14" t="s">
        <v>8245</v>
      </c>
      <c r="J236" s="14">
        <v>1433093700</v>
      </c>
      <c r="K236" s="20">
        <v>42155.732638888891</v>
      </c>
      <c r="L236" s="14">
        <v>1430242488</v>
      </c>
      <c r="M236" s="20">
        <v>42122.732499999998</v>
      </c>
      <c r="N236" s="21">
        <v>33</v>
      </c>
      <c r="O236" s="14" t="b">
        <v>0</v>
      </c>
      <c r="P236" s="14">
        <v>8</v>
      </c>
      <c r="Q236" s="19">
        <v>30</v>
      </c>
      <c r="R236" s="14" t="b">
        <v>0</v>
      </c>
      <c r="S236" s="14" t="s">
        <v>8273</v>
      </c>
      <c r="T236" s="14" t="s">
        <v>8274</v>
      </c>
    </row>
    <row r="237" spans="1:20" ht="28.55" x14ac:dyDescent="0.25">
      <c r="A237" s="15">
        <v>4090</v>
      </c>
      <c r="B237" s="22" t="s">
        <v>4086</v>
      </c>
      <c r="C237" s="22" t="s">
        <v>8193</v>
      </c>
      <c r="D237" s="23">
        <v>1000</v>
      </c>
      <c r="E237" s="24">
        <v>32</v>
      </c>
      <c r="F237" s="15">
        <v>3</v>
      </c>
      <c r="G237" s="15" t="s">
        <v>8220</v>
      </c>
      <c r="H237" s="15" t="s">
        <v>8223</v>
      </c>
      <c r="I237" s="15" t="s">
        <v>8245</v>
      </c>
      <c r="J237" s="15">
        <v>1438959600</v>
      </c>
      <c r="K237" s="25">
        <v>42223.625</v>
      </c>
      <c r="L237" s="15">
        <v>1437754137</v>
      </c>
      <c r="M237" s="25">
        <v>42209.67288194444</v>
      </c>
      <c r="N237" s="26">
        <v>14</v>
      </c>
      <c r="O237" s="15" t="b">
        <v>0</v>
      </c>
      <c r="P237" s="15">
        <v>3</v>
      </c>
      <c r="Q237" s="24">
        <v>10.67</v>
      </c>
      <c r="R237" s="15" t="b">
        <v>0</v>
      </c>
      <c r="S237" s="15" t="s">
        <v>8273</v>
      </c>
      <c r="T237" s="15" t="s">
        <v>8274</v>
      </c>
    </row>
    <row r="238" spans="1:20" ht="28.55" x14ac:dyDescent="0.25">
      <c r="A238" s="14">
        <v>4091</v>
      </c>
      <c r="B238" s="17" t="s">
        <v>4087</v>
      </c>
      <c r="C238" s="17" t="s">
        <v>8194</v>
      </c>
      <c r="D238" s="18">
        <v>1600</v>
      </c>
      <c r="E238" s="19">
        <v>204</v>
      </c>
      <c r="F238" s="14">
        <v>13</v>
      </c>
      <c r="G238" s="14" t="s">
        <v>8220</v>
      </c>
      <c r="H238" s="14" t="s">
        <v>8223</v>
      </c>
      <c r="I238" s="14" t="s">
        <v>8245</v>
      </c>
      <c r="J238" s="14">
        <v>1421410151</v>
      </c>
      <c r="K238" s="20">
        <v>42020.506377314814</v>
      </c>
      <c r="L238" s="14">
        <v>1418818151</v>
      </c>
      <c r="M238" s="20">
        <v>41990.506377314814</v>
      </c>
      <c r="N238" s="21">
        <v>30</v>
      </c>
      <c r="O238" s="14" t="b">
        <v>0</v>
      </c>
      <c r="P238" s="14">
        <v>8</v>
      </c>
      <c r="Q238" s="19">
        <v>25.5</v>
      </c>
      <c r="R238" s="14" t="b">
        <v>0</v>
      </c>
      <c r="S238" s="14" t="s">
        <v>8273</v>
      </c>
      <c r="T238" s="14" t="s">
        <v>8274</v>
      </c>
    </row>
    <row r="239" spans="1:20" ht="28.55" x14ac:dyDescent="0.25">
      <c r="A239" s="15">
        <v>4092</v>
      </c>
      <c r="B239" s="22" t="s">
        <v>4088</v>
      </c>
      <c r="C239" s="22" t="s">
        <v>8195</v>
      </c>
      <c r="D239" s="23">
        <v>110000</v>
      </c>
      <c r="E239" s="24">
        <v>20</v>
      </c>
      <c r="F239" s="15">
        <v>0</v>
      </c>
      <c r="G239" s="15" t="s">
        <v>8220</v>
      </c>
      <c r="H239" s="15" t="s">
        <v>8223</v>
      </c>
      <c r="I239" s="15" t="s">
        <v>8245</v>
      </c>
      <c r="J239" s="15">
        <v>1428205247</v>
      </c>
      <c r="K239" s="25">
        <v>42099.153321759266</v>
      </c>
      <c r="L239" s="15">
        <v>1423024847</v>
      </c>
      <c r="M239" s="25">
        <v>42039.194988425923</v>
      </c>
      <c r="N239" s="26">
        <v>60</v>
      </c>
      <c r="O239" s="15" t="b">
        <v>0</v>
      </c>
      <c r="P239" s="15">
        <v>1</v>
      </c>
      <c r="Q239" s="24">
        <v>20</v>
      </c>
      <c r="R239" s="15" t="b">
        <v>0</v>
      </c>
      <c r="S239" s="15" t="s">
        <v>8273</v>
      </c>
      <c r="T239" s="15" t="s">
        <v>8274</v>
      </c>
    </row>
    <row r="240" spans="1:20" ht="28.55" x14ac:dyDescent="0.25">
      <c r="A240" s="14">
        <v>4094</v>
      </c>
      <c r="B240" s="17" t="s">
        <v>4090</v>
      </c>
      <c r="C240" s="17" t="s">
        <v>8197</v>
      </c>
      <c r="D240" s="18">
        <v>2000</v>
      </c>
      <c r="E240" s="19">
        <v>730</v>
      </c>
      <c r="F240" s="14">
        <v>37</v>
      </c>
      <c r="G240" s="14" t="s">
        <v>8220</v>
      </c>
      <c r="H240" s="14" t="s">
        <v>8223</v>
      </c>
      <c r="I240" s="14" t="s">
        <v>8245</v>
      </c>
      <c r="J240" s="14">
        <v>1413953940</v>
      </c>
      <c r="K240" s="20">
        <v>41934.207638888889</v>
      </c>
      <c r="L240" s="14">
        <v>1410141900</v>
      </c>
      <c r="M240" s="20">
        <v>41890.086805555555</v>
      </c>
      <c r="N240" s="21">
        <v>44</v>
      </c>
      <c r="O240" s="14" t="b">
        <v>0</v>
      </c>
      <c r="P240" s="14">
        <v>8</v>
      </c>
      <c r="Q240" s="19">
        <v>91.25</v>
      </c>
      <c r="R240" s="14" t="b">
        <v>0</v>
      </c>
      <c r="S240" s="14" t="s">
        <v>8273</v>
      </c>
      <c r="T240" s="14" t="s">
        <v>8274</v>
      </c>
    </row>
    <row r="241" spans="1:20" ht="28.55" x14ac:dyDescent="0.25">
      <c r="A241" s="15">
        <v>4098</v>
      </c>
      <c r="B241" s="22" t="s">
        <v>4094</v>
      </c>
      <c r="C241" s="22" t="s">
        <v>8201</v>
      </c>
      <c r="D241" s="23">
        <v>75000</v>
      </c>
      <c r="E241" s="24">
        <v>0</v>
      </c>
      <c r="F241" s="15">
        <v>0</v>
      </c>
      <c r="G241" s="15" t="s">
        <v>8220</v>
      </c>
      <c r="H241" s="15" t="s">
        <v>8223</v>
      </c>
      <c r="I241" s="15" t="s">
        <v>8245</v>
      </c>
      <c r="J241" s="15">
        <v>1465060797</v>
      </c>
      <c r="K241" s="25">
        <v>42525.722187499996</v>
      </c>
      <c r="L241" s="15">
        <v>1462468797</v>
      </c>
      <c r="M241" s="25">
        <v>42495.722187499996</v>
      </c>
      <c r="N241" s="26">
        <v>30</v>
      </c>
      <c r="O241" s="15" t="b">
        <v>0</v>
      </c>
      <c r="P241" s="15">
        <v>0</v>
      </c>
      <c r="Q241" s="24">
        <v>0</v>
      </c>
      <c r="R241" s="15" t="b">
        <v>0</v>
      </c>
      <c r="S241" s="15" t="s">
        <v>8273</v>
      </c>
      <c r="T241" s="15" t="s">
        <v>8274</v>
      </c>
    </row>
    <row r="242" spans="1:20" ht="28.55" x14ac:dyDescent="0.25">
      <c r="A242" s="14">
        <v>4099</v>
      </c>
      <c r="B242" s="17" t="s">
        <v>4095</v>
      </c>
      <c r="C242" s="17" t="s">
        <v>8202</v>
      </c>
      <c r="D242" s="18">
        <v>4500</v>
      </c>
      <c r="E242" s="19">
        <v>50</v>
      </c>
      <c r="F242" s="14">
        <v>1</v>
      </c>
      <c r="G242" s="14" t="s">
        <v>8220</v>
      </c>
      <c r="H242" s="14" t="s">
        <v>8223</v>
      </c>
      <c r="I242" s="14" t="s">
        <v>8245</v>
      </c>
      <c r="J242" s="14">
        <v>1472847873</v>
      </c>
      <c r="K242" s="20">
        <v>42615.850381944445</v>
      </c>
      <c r="L242" s="14">
        <v>1468959873</v>
      </c>
      <c r="M242" s="20">
        <v>42570.850381944445</v>
      </c>
      <c r="N242" s="21">
        <v>45</v>
      </c>
      <c r="O242" s="14" t="b">
        <v>0</v>
      </c>
      <c r="P242" s="14">
        <v>1</v>
      </c>
      <c r="Q242" s="19">
        <v>50</v>
      </c>
      <c r="R242" s="14" t="b">
        <v>0</v>
      </c>
      <c r="S242" s="14" t="s">
        <v>8273</v>
      </c>
      <c r="T242" s="14" t="s">
        <v>8274</v>
      </c>
    </row>
    <row r="243" spans="1:20" ht="28.55" x14ac:dyDescent="0.25">
      <c r="A243" s="15">
        <v>4100</v>
      </c>
      <c r="B243" s="22" t="s">
        <v>4096</v>
      </c>
      <c r="C243" s="22" t="s">
        <v>8203</v>
      </c>
      <c r="D243" s="23">
        <v>270</v>
      </c>
      <c r="E243" s="24">
        <v>0</v>
      </c>
      <c r="F243" s="15">
        <v>0</v>
      </c>
      <c r="G243" s="15" t="s">
        <v>8220</v>
      </c>
      <c r="H243" s="15" t="s">
        <v>8223</v>
      </c>
      <c r="I243" s="15" t="s">
        <v>8245</v>
      </c>
      <c r="J243" s="15">
        <v>1414205990</v>
      </c>
      <c r="K243" s="25">
        <v>41937.124884259261</v>
      </c>
      <c r="L243" s="15">
        <v>1413341990</v>
      </c>
      <c r="M243" s="25">
        <v>41927.124884259261</v>
      </c>
      <c r="N243" s="26">
        <v>10</v>
      </c>
      <c r="O243" s="15" t="b">
        <v>0</v>
      </c>
      <c r="P243" s="15">
        <v>0</v>
      </c>
      <c r="Q243" s="24">
        <v>0</v>
      </c>
      <c r="R243" s="15" t="b">
        <v>0</v>
      </c>
      <c r="S243" s="15" t="s">
        <v>8273</v>
      </c>
      <c r="T243" s="15" t="s">
        <v>8274</v>
      </c>
    </row>
    <row r="244" spans="1:20" ht="28.55" x14ac:dyDescent="0.25">
      <c r="A244" s="14">
        <v>4101</v>
      </c>
      <c r="B244" s="17" t="s">
        <v>4097</v>
      </c>
      <c r="C244" s="17" t="s">
        <v>8204</v>
      </c>
      <c r="D244" s="18">
        <v>600</v>
      </c>
      <c r="E244" s="19">
        <v>0</v>
      </c>
      <c r="F244" s="14">
        <v>0</v>
      </c>
      <c r="G244" s="14" t="s">
        <v>8220</v>
      </c>
      <c r="H244" s="14" t="s">
        <v>8223</v>
      </c>
      <c r="I244" s="14" t="s">
        <v>8245</v>
      </c>
      <c r="J244" s="14">
        <v>1485380482</v>
      </c>
      <c r="K244" s="20">
        <v>42760.903726851851</v>
      </c>
      <c r="L244" s="14">
        <v>1482788482</v>
      </c>
      <c r="M244" s="20">
        <v>42730.903726851851</v>
      </c>
      <c r="N244" s="21">
        <v>30</v>
      </c>
      <c r="O244" s="14" t="b">
        <v>0</v>
      </c>
      <c r="P244" s="14">
        <v>0</v>
      </c>
      <c r="Q244" s="19">
        <v>0</v>
      </c>
      <c r="R244" s="14" t="b">
        <v>0</v>
      </c>
      <c r="S244" s="14" t="s">
        <v>8273</v>
      </c>
      <c r="T244" s="14" t="s">
        <v>8274</v>
      </c>
    </row>
    <row r="245" spans="1:20" ht="28.55" x14ac:dyDescent="0.25">
      <c r="A245" s="15">
        <v>4102</v>
      </c>
      <c r="B245" s="22" t="s">
        <v>4098</v>
      </c>
      <c r="C245" s="22" t="s">
        <v>8205</v>
      </c>
      <c r="D245" s="23">
        <v>500</v>
      </c>
      <c r="E245" s="24">
        <v>137</v>
      </c>
      <c r="F245" s="15">
        <v>27</v>
      </c>
      <c r="G245" s="15" t="s">
        <v>8220</v>
      </c>
      <c r="H245" s="15" t="s">
        <v>8223</v>
      </c>
      <c r="I245" s="15" t="s">
        <v>8245</v>
      </c>
      <c r="J245" s="15">
        <v>1463343673</v>
      </c>
      <c r="K245" s="25">
        <v>42505.848067129627</v>
      </c>
      <c r="L245" s="15">
        <v>1460751673</v>
      </c>
      <c r="M245" s="25">
        <v>42475.848067129627</v>
      </c>
      <c r="N245" s="26">
        <v>30</v>
      </c>
      <c r="O245" s="15" t="b">
        <v>0</v>
      </c>
      <c r="P245" s="15">
        <v>6</v>
      </c>
      <c r="Q245" s="24">
        <v>22.83</v>
      </c>
      <c r="R245" s="15" t="b">
        <v>0</v>
      </c>
      <c r="S245" s="15" t="s">
        <v>8273</v>
      </c>
      <c r="T245" s="15" t="s">
        <v>8274</v>
      </c>
    </row>
    <row r="246" spans="1:20" ht="28.55" x14ac:dyDescent="0.25">
      <c r="A246" s="14">
        <v>4103</v>
      </c>
      <c r="B246" s="17" t="s">
        <v>4099</v>
      </c>
      <c r="C246" s="17" t="s">
        <v>8206</v>
      </c>
      <c r="D246" s="18">
        <v>1000</v>
      </c>
      <c r="E246" s="19">
        <v>100</v>
      </c>
      <c r="F246" s="14">
        <v>10</v>
      </c>
      <c r="G246" s="14" t="s">
        <v>8220</v>
      </c>
      <c r="H246" s="14" t="s">
        <v>8223</v>
      </c>
      <c r="I246" s="14" t="s">
        <v>8245</v>
      </c>
      <c r="J246" s="14">
        <v>1440613920</v>
      </c>
      <c r="K246" s="20">
        <v>42242.772222222222</v>
      </c>
      <c r="L246" s="14">
        <v>1435953566</v>
      </c>
      <c r="M246" s="20">
        <v>42188.83293981482</v>
      </c>
      <c r="N246" s="21">
        <v>54</v>
      </c>
      <c r="O246" s="14" t="b">
        <v>0</v>
      </c>
      <c r="P246" s="14">
        <v>6</v>
      </c>
      <c r="Q246" s="19">
        <v>16.670000000000002</v>
      </c>
      <c r="R246" s="14" t="b">
        <v>0</v>
      </c>
      <c r="S246" s="14" t="s">
        <v>8273</v>
      </c>
      <c r="T246" s="14" t="s">
        <v>8274</v>
      </c>
    </row>
    <row r="247" spans="1:20" ht="28.55" x14ac:dyDescent="0.25">
      <c r="A247" s="15">
        <v>4106</v>
      </c>
      <c r="B247" s="22" t="s">
        <v>4102</v>
      </c>
      <c r="C247" s="22" t="s">
        <v>8209</v>
      </c>
      <c r="D247" s="23">
        <v>5000</v>
      </c>
      <c r="E247" s="24">
        <v>3530</v>
      </c>
      <c r="F247" s="15">
        <v>71</v>
      </c>
      <c r="G247" s="15" t="s">
        <v>8220</v>
      </c>
      <c r="H247" s="15" t="s">
        <v>8223</v>
      </c>
      <c r="I247" s="15" t="s">
        <v>8245</v>
      </c>
      <c r="J247" s="15">
        <v>1427936400</v>
      </c>
      <c r="K247" s="25">
        <v>42096.041666666672</v>
      </c>
      <c r="L247" s="15">
        <v>1424221866</v>
      </c>
      <c r="M247" s="25">
        <v>42053.049375000002</v>
      </c>
      <c r="N247" s="26">
        <v>43</v>
      </c>
      <c r="O247" s="15" t="b">
        <v>0</v>
      </c>
      <c r="P247" s="15">
        <v>33</v>
      </c>
      <c r="Q247" s="24">
        <v>106.97</v>
      </c>
      <c r="R247" s="15" t="b">
        <v>0</v>
      </c>
      <c r="S247" s="15" t="s">
        <v>8273</v>
      </c>
      <c r="T247" s="15" t="s">
        <v>8274</v>
      </c>
    </row>
    <row r="248" spans="1:20" ht="28.55" x14ac:dyDescent="0.25">
      <c r="A248" s="14">
        <v>4107</v>
      </c>
      <c r="B248" s="17" t="s">
        <v>4103</v>
      </c>
      <c r="C248" s="17" t="s">
        <v>8210</v>
      </c>
      <c r="D248" s="18">
        <v>2000</v>
      </c>
      <c r="E248" s="19">
        <v>41</v>
      </c>
      <c r="F248" s="14">
        <v>2</v>
      </c>
      <c r="G248" s="14" t="s">
        <v>8220</v>
      </c>
      <c r="H248" s="14" t="s">
        <v>8223</v>
      </c>
      <c r="I248" s="14" t="s">
        <v>8245</v>
      </c>
      <c r="J248" s="14">
        <v>1411596001</v>
      </c>
      <c r="K248" s="20">
        <v>41906.916678240741</v>
      </c>
      <c r="L248" s="14">
        <v>1409608801</v>
      </c>
      <c r="M248" s="20">
        <v>41883.916678240741</v>
      </c>
      <c r="N248" s="21">
        <v>23</v>
      </c>
      <c r="O248" s="14" t="b">
        <v>0</v>
      </c>
      <c r="P248" s="14">
        <v>4</v>
      </c>
      <c r="Q248" s="19">
        <v>10.25</v>
      </c>
      <c r="R248" s="14" t="b">
        <v>0</v>
      </c>
      <c r="S248" s="14" t="s">
        <v>8273</v>
      </c>
      <c r="T248" s="14" t="s">
        <v>8274</v>
      </c>
    </row>
    <row r="249" spans="1:20" ht="28.55" x14ac:dyDescent="0.25">
      <c r="A249" s="15">
        <v>4108</v>
      </c>
      <c r="B249" s="22" t="s">
        <v>4104</v>
      </c>
      <c r="C249" s="22" t="s">
        <v>8211</v>
      </c>
      <c r="D249" s="23">
        <v>3000</v>
      </c>
      <c r="E249" s="24">
        <v>59</v>
      </c>
      <c r="F249" s="15">
        <v>2</v>
      </c>
      <c r="G249" s="15" t="s">
        <v>8220</v>
      </c>
      <c r="H249" s="15" t="s">
        <v>8223</v>
      </c>
      <c r="I249" s="15" t="s">
        <v>8245</v>
      </c>
      <c r="J249" s="15">
        <v>1488517200</v>
      </c>
      <c r="K249" s="25">
        <v>42797.208333333328</v>
      </c>
      <c r="L249" s="15">
        <v>1485909937</v>
      </c>
      <c r="M249" s="25">
        <v>42767.031678240746</v>
      </c>
      <c r="N249" s="26">
        <v>30</v>
      </c>
      <c r="O249" s="15" t="b">
        <v>0</v>
      </c>
      <c r="P249" s="15">
        <v>1</v>
      </c>
      <c r="Q249" s="24">
        <v>59</v>
      </c>
      <c r="R249" s="15" t="b">
        <v>0</v>
      </c>
      <c r="S249" s="15" t="s">
        <v>8273</v>
      </c>
      <c r="T249" s="15" t="s">
        <v>8274</v>
      </c>
    </row>
    <row r="250" spans="1:20" ht="28.55" x14ac:dyDescent="0.25">
      <c r="A250" s="14">
        <v>4111</v>
      </c>
      <c r="B250" s="17" t="s">
        <v>4107</v>
      </c>
      <c r="C250" s="17" t="s">
        <v>8214</v>
      </c>
      <c r="D250" s="18">
        <v>3000</v>
      </c>
      <c r="E250" s="19">
        <v>94</v>
      </c>
      <c r="F250" s="14">
        <v>3</v>
      </c>
      <c r="G250" s="14" t="s">
        <v>8220</v>
      </c>
      <c r="H250" s="14" t="s">
        <v>8223</v>
      </c>
      <c r="I250" s="14" t="s">
        <v>8245</v>
      </c>
      <c r="J250" s="14">
        <v>1424747740</v>
      </c>
      <c r="K250" s="20">
        <v>42059.135879629626</v>
      </c>
      <c r="L250" s="14">
        <v>1422155740</v>
      </c>
      <c r="M250" s="20">
        <v>42029.135879629626</v>
      </c>
      <c r="N250" s="21">
        <v>30</v>
      </c>
      <c r="O250" s="14" t="b">
        <v>0</v>
      </c>
      <c r="P250" s="14">
        <v>6</v>
      </c>
      <c r="Q250" s="19">
        <v>15.67</v>
      </c>
      <c r="R250" s="14" t="b">
        <v>0</v>
      </c>
      <c r="S250" s="14" t="s">
        <v>8273</v>
      </c>
      <c r="T250" s="14" t="s">
        <v>8274</v>
      </c>
    </row>
    <row r="251" spans="1:20" ht="28.55" x14ac:dyDescent="0.25">
      <c r="A251" s="1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16">
        <v>0</v>
      </c>
      <c r="G251" s="16" t="s">
        <v>8220</v>
      </c>
      <c r="H251" s="16" t="s">
        <v>8223</v>
      </c>
      <c r="I251" s="16" t="s">
        <v>8245</v>
      </c>
      <c r="J251" s="16">
        <v>1452234840</v>
      </c>
      <c r="K251" s="30">
        <v>42377.273611111115</v>
      </c>
      <c r="L251" s="16">
        <v>1450619123</v>
      </c>
      <c r="M251" s="30">
        <v>42358.573182870372</v>
      </c>
      <c r="N251" s="31">
        <v>19</v>
      </c>
      <c r="O251" s="16" t="b">
        <v>0</v>
      </c>
      <c r="P251" s="16">
        <v>3</v>
      </c>
      <c r="Q251" s="29">
        <v>1</v>
      </c>
      <c r="R251" s="16" t="b">
        <v>0</v>
      </c>
      <c r="S251" s="16" t="s">
        <v>8273</v>
      </c>
      <c r="T251" s="16" t="s">
        <v>8274</v>
      </c>
    </row>
  </sheetData>
  <conditionalFormatting sqref="G1:G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F1:F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945F9-15AA-4174-A298-741BDFC4423D}">
  <dimension ref="A1:F38"/>
  <sheetViews>
    <sheetView workbookViewId="0">
      <selection activeCell="A16" sqref="A16:B16"/>
    </sheetView>
  </sheetViews>
  <sheetFormatPr defaultRowHeight="14.3" x14ac:dyDescent="0.25"/>
  <cols>
    <col min="1" max="1" width="23" bestFit="1" customWidth="1"/>
    <col min="2" max="2" width="10.125" bestFit="1" customWidth="1"/>
    <col min="3" max="3" width="11.125" bestFit="1" customWidth="1"/>
    <col min="5" max="5" width="9.625" bestFit="1" customWidth="1"/>
    <col min="6" max="6" width="10.125" bestFit="1" customWidth="1"/>
  </cols>
  <sheetData>
    <row r="1" spans="1:6" x14ac:dyDescent="0.25">
      <c r="B1" t="s">
        <v>8347</v>
      </c>
      <c r="C1" t="s">
        <v>8348</v>
      </c>
    </row>
    <row r="2" spans="1:6" x14ac:dyDescent="0.25">
      <c r="A2" t="s">
        <v>8353</v>
      </c>
      <c r="B2" s="36">
        <f>MAX('Successful US Kickstarters'!D:D)</f>
        <v>100000</v>
      </c>
      <c r="C2" s="36">
        <f>MAX('Failed US Kickstarters'!D:D)</f>
        <v>180000</v>
      </c>
      <c r="E2" s="36"/>
      <c r="F2" s="36"/>
    </row>
    <row r="3" spans="1:6" x14ac:dyDescent="0.25">
      <c r="A3" t="s">
        <v>8349</v>
      </c>
      <c r="B3" s="36">
        <f>AVERAGE('Successful US Kickstarters'!D:D)</f>
        <v>5048.8786407766993</v>
      </c>
      <c r="C3" s="36">
        <f>AVERAGE('Failed US Kickstarters'!D:D)</f>
        <v>10554.212</v>
      </c>
      <c r="D3" s="10"/>
      <c r="E3" s="36"/>
      <c r="F3" s="36"/>
    </row>
    <row r="4" spans="1:6" x14ac:dyDescent="0.25">
      <c r="A4" t="s">
        <v>8350</v>
      </c>
      <c r="B4" s="36">
        <f>MEDIAN('Successful US Kickstarters'!D:D)</f>
        <v>3000</v>
      </c>
      <c r="C4" s="36">
        <f>MEDIAN('Failed US Kickstarters'!D:D)</f>
        <v>5000</v>
      </c>
      <c r="E4" s="36"/>
      <c r="F4" s="36"/>
    </row>
    <row r="5" spans="1:6" x14ac:dyDescent="0.25">
      <c r="A5" t="s">
        <v>8354</v>
      </c>
      <c r="B5" s="36">
        <f>MIN('Successful US Kickstarters'!D:D)</f>
        <v>10</v>
      </c>
      <c r="C5" s="36">
        <f>MIN('Failed US Kickstarters'!D:D)</f>
        <v>100</v>
      </c>
      <c r="E5" s="36"/>
      <c r="F5" s="36"/>
    </row>
    <row r="6" spans="1:6" x14ac:dyDescent="0.25">
      <c r="A6" t="s">
        <v>8358</v>
      </c>
      <c r="B6" s="36">
        <f>_xlfn.STDEV.P('Successful US Kickstarters'!D:D)</f>
        <v>7748.7537726373303</v>
      </c>
      <c r="C6" s="36">
        <f>_xlfn.STDEV.P('Failed US Kickstarters'!D:D)</f>
        <v>21967.731061515115</v>
      </c>
      <c r="E6" s="36"/>
      <c r="F6" s="36"/>
    </row>
    <row r="7" spans="1:6" x14ac:dyDescent="0.25">
      <c r="A7" t="s">
        <v>8357</v>
      </c>
      <c r="B7" s="36">
        <f>_xlfn.QUARTILE.INC('Successful US Kickstarters'!D:D,3)</f>
        <v>5000</v>
      </c>
      <c r="C7" s="36">
        <f>_xlfn.QUARTILE.INC('Failed US Kickstarters'!D:D,3)</f>
        <v>10000</v>
      </c>
      <c r="E7" s="36"/>
      <c r="F7" s="36"/>
    </row>
    <row r="8" spans="1:6" x14ac:dyDescent="0.25">
      <c r="A8" t="s">
        <v>8359</v>
      </c>
      <c r="B8" s="36">
        <f>_xlfn.QUARTILE.INC('Successful US Kickstarters'!D:D,1)</f>
        <v>1500</v>
      </c>
      <c r="C8" s="36">
        <f>_xlfn.QUARTILE.INC('Failed US Kickstarters'!D:D,1)</f>
        <v>2000</v>
      </c>
      <c r="E8" s="36"/>
      <c r="F8" s="36"/>
    </row>
    <row r="9" spans="1:6" x14ac:dyDescent="0.25">
      <c r="A9" t="s">
        <v>8360</v>
      </c>
      <c r="B9" s="36">
        <f>B7-B8</f>
        <v>3500</v>
      </c>
      <c r="C9" s="36">
        <f>C7-C8</f>
        <v>8000</v>
      </c>
      <c r="E9" s="36"/>
      <c r="F9" s="36"/>
    </row>
    <row r="10" spans="1:6" x14ac:dyDescent="0.25">
      <c r="B10" s="36"/>
      <c r="C10" s="36"/>
      <c r="E10" s="36"/>
      <c r="F10" s="36"/>
    </row>
    <row r="11" spans="1:6" x14ac:dyDescent="0.25">
      <c r="B11" s="36"/>
      <c r="C11" s="36"/>
      <c r="E11" s="36"/>
      <c r="F11" s="36"/>
    </row>
    <row r="12" spans="1:6" x14ac:dyDescent="0.25">
      <c r="B12" s="36"/>
      <c r="C12" s="36"/>
      <c r="E12" s="36"/>
      <c r="F12" s="36"/>
    </row>
    <row r="13" spans="1:6" x14ac:dyDescent="0.25">
      <c r="A13" t="s">
        <v>8355</v>
      </c>
      <c r="B13" s="36">
        <f>MAX('Successful US Kickstarters'!E:E)</f>
        <v>100036</v>
      </c>
      <c r="C13" s="36">
        <f>MAX('Failed US Kickstarters'!E:E)</f>
        <v>12521</v>
      </c>
      <c r="E13" s="36"/>
      <c r="F13" s="36"/>
    </row>
    <row r="14" spans="1:6" x14ac:dyDescent="0.25">
      <c r="A14" t="s">
        <v>8351</v>
      </c>
      <c r="B14" s="36">
        <f>AVERAGE('Successful US Kickstarters'!E:E)</f>
        <v>5601.5458009708727</v>
      </c>
      <c r="C14" s="36">
        <f>AVERAGE('Failed US Kickstarters'!E:E)</f>
        <v>558.65484000000004</v>
      </c>
      <c r="E14" s="37"/>
      <c r="F14" s="37"/>
    </row>
    <row r="15" spans="1:6" x14ac:dyDescent="0.25">
      <c r="A15" t="s">
        <v>8352</v>
      </c>
      <c r="B15" s="36">
        <f>MEDIAN('Successful US Kickstarters'!E:E)</f>
        <v>3167.5</v>
      </c>
      <c r="C15" s="36">
        <f>MEDIAN('Failed US Kickstarters'!E:E)</f>
        <v>103</v>
      </c>
    </row>
    <row r="16" spans="1:6" x14ac:dyDescent="0.25">
      <c r="A16" t="s">
        <v>8356</v>
      </c>
      <c r="B16" s="36">
        <f>MIN('Successful US Kickstarters'!E:E)</f>
        <v>13</v>
      </c>
      <c r="C16" s="36">
        <f>MIN('Failed US Kickstarters'!E:E)</f>
        <v>0</v>
      </c>
    </row>
    <row r="17" spans="1:3" x14ac:dyDescent="0.25">
      <c r="A17" t="s">
        <v>8361</v>
      </c>
      <c r="B17" s="36">
        <f>_xlfn.STDEV.P('Successful US Kickstarters'!E:E)</f>
        <v>8334.5731699164608</v>
      </c>
      <c r="C17" s="36">
        <f>_xlfn.STDEV.P('Failed US Kickstarters'!E:E)</f>
        <v>1330.5230280400915</v>
      </c>
    </row>
    <row r="18" spans="1:3" x14ac:dyDescent="0.25">
      <c r="A18" t="s">
        <v>8362</v>
      </c>
      <c r="B18" s="36">
        <f>_xlfn.QUARTILE.EXC('Successful US Kickstarters'!E:E,3)</f>
        <v>5699</v>
      </c>
      <c r="C18" s="36">
        <f>_xlfn.QUARTILE.EXC('Failed US Kickstarters'!E:E,3)</f>
        <v>501</v>
      </c>
    </row>
    <row r="19" spans="1:3" x14ac:dyDescent="0.25">
      <c r="A19" t="s">
        <v>8363</v>
      </c>
      <c r="B19" s="36">
        <f>_xlfn.QUARTILE.EXC('Successful US Kickstarters'!E:E,1)</f>
        <v>1716.5074999999999</v>
      </c>
      <c r="C19" s="36">
        <f>_xlfn.QUARTILE.EXC('Failed US Kickstarters'!E:E,1)</f>
        <v>9.25</v>
      </c>
    </row>
    <row r="20" spans="1:3" x14ac:dyDescent="0.25">
      <c r="A20" t="s">
        <v>8364</v>
      </c>
      <c r="B20" s="36">
        <f>B18-B19</f>
        <v>3982.4925000000003</v>
      </c>
      <c r="C20" s="36">
        <f>C18-C19</f>
        <v>491.75</v>
      </c>
    </row>
    <row r="23" spans="1:3" x14ac:dyDescent="0.25">
      <c r="B23" t="s">
        <v>8347</v>
      </c>
      <c r="C23" t="s">
        <v>8348</v>
      </c>
    </row>
    <row r="24" spans="1:3" x14ac:dyDescent="0.25">
      <c r="A24" t="s">
        <v>8349</v>
      </c>
      <c r="B24" s="36">
        <v>0</v>
      </c>
      <c r="C24" s="36">
        <f>AVERAGE('Failed US Video Games'!D:D)</f>
        <v>76298.287671232873</v>
      </c>
    </row>
    <row r="25" spans="1:3" x14ac:dyDescent="0.25">
      <c r="A25" t="s">
        <v>8350</v>
      </c>
      <c r="B25" s="36">
        <v>0</v>
      </c>
      <c r="C25" s="36">
        <f>MEDIAN('Failed US Video Games'!D:D)</f>
        <v>20000</v>
      </c>
    </row>
    <row r="26" spans="1:3" x14ac:dyDescent="0.25">
      <c r="B26" s="36"/>
      <c r="C26" s="36"/>
    </row>
    <row r="27" spans="1:3" x14ac:dyDescent="0.25">
      <c r="A27" t="s">
        <v>8351</v>
      </c>
      <c r="B27" s="36">
        <v>0</v>
      </c>
      <c r="C27" s="36">
        <f>AVERAGE('Failed US Video Games'!E:E)</f>
        <v>2808.466849315068</v>
      </c>
    </row>
    <row r="28" spans="1:3" x14ac:dyDescent="0.25">
      <c r="A28" t="s">
        <v>8352</v>
      </c>
      <c r="B28" s="36">
        <v>0</v>
      </c>
      <c r="C28" s="36">
        <f>MEDIAN('Failed US Video Games'!E:E)</f>
        <v>104</v>
      </c>
    </row>
    <row r="33" spans="1:3" x14ac:dyDescent="0.25">
      <c r="B33" t="s">
        <v>8347</v>
      </c>
      <c r="C33" t="s">
        <v>8348</v>
      </c>
    </row>
    <row r="34" spans="1:3" x14ac:dyDescent="0.25">
      <c r="A34" t="s">
        <v>8349</v>
      </c>
      <c r="B34" s="36">
        <f>AVERAGE('Successful US Kickstarters'!D:D)</f>
        <v>5048.8786407766993</v>
      </c>
      <c r="C34" s="36">
        <f>AVERAGE('Failed US Kickstarters'!D:D)</f>
        <v>10554.212</v>
      </c>
    </row>
    <row r="35" spans="1:3" x14ac:dyDescent="0.25">
      <c r="A35" t="s">
        <v>8350</v>
      </c>
      <c r="B35" s="36">
        <f>MEDIAN('Successful US Kickstarters'!D:D)</f>
        <v>3000</v>
      </c>
      <c r="C35" s="36">
        <f>MEDIAN('Failed US Kickstarters'!D:D)</f>
        <v>5000</v>
      </c>
    </row>
    <row r="36" spans="1:3" x14ac:dyDescent="0.25">
      <c r="B36" s="36"/>
      <c r="C36" s="36"/>
    </row>
    <row r="37" spans="1:3" x14ac:dyDescent="0.25">
      <c r="A37" t="s">
        <v>8351</v>
      </c>
      <c r="B37" s="36">
        <f>AVERAGE('Successful US Kickstarters'!E:E)</f>
        <v>5601.5458009708727</v>
      </c>
      <c r="C37" s="36">
        <f>AVERAGE('Failed US Kickstarters'!E:E)</f>
        <v>558.65484000000004</v>
      </c>
    </row>
    <row r="38" spans="1:3" x14ac:dyDescent="0.25">
      <c r="A38" t="s">
        <v>8352</v>
      </c>
      <c r="B38" s="36">
        <f>MEDIAN('Successful US Kickstarters'!E:E)</f>
        <v>3167.5</v>
      </c>
      <c r="C38" s="36">
        <f>MEDIAN('Failed US Kickstarters'!E:E)</f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2E47E-7ADB-453C-B6A6-7DED65AB7C8F}">
  <dimension ref="A1:T413"/>
  <sheetViews>
    <sheetView topLeftCell="A399" workbookViewId="0">
      <selection activeCell="C5" sqref="C5"/>
    </sheetView>
  </sheetViews>
  <sheetFormatPr defaultColWidth="36.25" defaultRowHeight="14.3" x14ac:dyDescent="0.25"/>
  <cols>
    <col min="1" max="1" width="4.875" bestFit="1" customWidth="1"/>
    <col min="3" max="3" width="59.125" customWidth="1"/>
    <col min="4" max="4" width="12.125" bestFit="1" customWidth="1"/>
    <col min="5" max="5" width="10.875" bestFit="1" customWidth="1"/>
    <col min="6" max="6" width="17.625" bestFit="1" customWidth="1"/>
    <col min="7" max="7" width="9.375" bestFit="1" customWidth="1"/>
    <col min="8" max="8" width="7.625" bestFit="1" customWidth="1"/>
    <col min="9" max="9" width="8.375" bestFit="1" customWidth="1"/>
    <col min="10" max="10" width="10.875" bestFit="1" customWidth="1"/>
    <col min="11" max="11" width="10.75" bestFit="1" customWidth="1"/>
    <col min="12" max="12" width="11.5" bestFit="1" customWidth="1"/>
    <col min="13" max="13" width="12" bestFit="1" customWidth="1"/>
    <col min="14" max="14" width="8.5" bestFit="1" customWidth="1"/>
    <col min="15" max="15" width="9.125" bestFit="1" customWidth="1"/>
    <col min="16" max="16" width="13.5" bestFit="1" customWidth="1"/>
    <col min="17" max="17" width="16.5" bestFit="1" customWidth="1"/>
    <col min="18" max="19" width="8.5" bestFit="1" customWidth="1"/>
    <col min="20" max="20" width="11.625" bestFit="1" customWidth="1"/>
  </cols>
  <sheetData>
    <row r="1" spans="1:20" x14ac:dyDescent="0.25">
      <c r="A1" s="32" t="s">
        <v>0</v>
      </c>
      <c r="B1" s="33" t="s">
        <v>1</v>
      </c>
      <c r="C1" s="33" t="s">
        <v>4110</v>
      </c>
      <c r="D1" s="34" t="s">
        <v>8216</v>
      </c>
      <c r="E1" s="35" t="s">
        <v>8217</v>
      </c>
      <c r="F1" s="32" t="s">
        <v>8264</v>
      </c>
      <c r="G1" s="32" t="s">
        <v>8263</v>
      </c>
      <c r="H1" s="32" t="s">
        <v>8222</v>
      </c>
      <c r="I1" s="32" t="s">
        <v>8244</v>
      </c>
      <c r="J1" s="32" t="s">
        <v>8258</v>
      </c>
      <c r="K1" s="32" t="s">
        <v>8324</v>
      </c>
      <c r="L1" s="32" t="s">
        <v>8259</v>
      </c>
      <c r="M1" s="32" t="s">
        <v>8323</v>
      </c>
      <c r="N1" s="32" t="s">
        <v>8322</v>
      </c>
      <c r="O1" s="32" t="s">
        <v>8260</v>
      </c>
      <c r="P1" s="32" t="s">
        <v>8261</v>
      </c>
      <c r="Q1" s="32" t="s">
        <v>8265</v>
      </c>
      <c r="R1" s="32" t="s">
        <v>8262</v>
      </c>
      <c r="S1" s="32" t="s">
        <v>8316</v>
      </c>
      <c r="T1" s="32" t="s">
        <v>8317</v>
      </c>
    </row>
    <row r="2" spans="1:20" ht="28.55" x14ac:dyDescent="0.25">
      <c r="A2" s="14">
        <v>521</v>
      </c>
      <c r="B2" s="17" t="s">
        <v>522</v>
      </c>
      <c r="C2" s="17" t="s">
        <v>4631</v>
      </c>
      <c r="D2" s="18">
        <v>5000</v>
      </c>
      <c r="E2" s="19">
        <v>5232</v>
      </c>
      <c r="F2" s="14">
        <v>105</v>
      </c>
      <c r="G2" s="14" t="s">
        <v>8218</v>
      </c>
      <c r="H2" s="14" t="s">
        <v>8223</v>
      </c>
      <c r="I2" s="14" t="s">
        <v>8245</v>
      </c>
      <c r="J2" s="14">
        <v>1477976340</v>
      </c>
      <c r="K2" s="20">
        <v>42675.207638888889</v>
      </c>
      <c r="L2" s="14">
        <v>1475460819</v>
      </c>
      <c r="M2" s="20">
        <v>42646.092812499999</v>
      </c>
      <c r="N2" s="21">
        <v>29</v>
      </c>
      <c r="O2" s="14" t="b">
        <v>0</v>
      </c>
      <c r="P2" s="14">
        <v>56</v>
      </c>
      <c r="Q2" s="19">
        <v>93.43</v>
      </c>
      <c r="R2" s="14" t="b">
        <v>1</v>
      </c>
      <c r="S2" s="14" t="s">
        <v>8273</v>
      </c>
      <c r="T2" s="14" t="s">
        <v>8274</v>
      </c>
    </row>
    <row r="3" spans="1:20" ht="28.55" x14ac:dyDescent="0.25">
      <c r="A3" s="15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15">
        <v>115</v>
      </c>
      <c r="G3" s="15" t="s">
        <v>8218</v>
      </c>
      <c r="H3" s="15" t="s">
        <v>8223</v>
      </c>
      <c r="I3" s="15" t="s">
        <v>8245</v>
      </c>
      <c r="J3" s="15">
        <v>1458518325</v>
      </c>
      <c r="K3" s="25">
        <v>42449.999131944445</v>
      </c>
      <c r="L3" s="15">
        <v>1456793925</v>
      </c>
      <c r="M3" s="25">
        <v>42430.040798611109</v>
      </c>
      <c r="N3" s="26">
        <v>20</v>
      </c>
      <c r="O3" s="15" t="b">
        <v>0</v>
      </c>
      <c r="P3" s="15">
        <v>31</v>
      </c>
      <c r="Q3" s="24">
        <v>110.97</v>
      </c>
      <c r="R3" s="15" t="b">
        <v>1</v>
      </c>
      <c r="S3" s="15" t="s">
        <v>8273</v>
      </c>
      <c r="T3" s="15" t="s">
        <v>8274</v>
      </c>
    </row>
    <row r="4" spans="1:20" ht="28.55" x14ac:dyDescent="0.25">
      <c r="A4" s="14">
        <v>523</v>
      </c>
      <c r="B4" s="17" t="s">
        <v>524</v>
      </c>
      <c r="C4" s="17" t="s">
        <v>4633</v>
      </c>
      <c r="D4" s="18">
        <v>5000</v>
      </c>
      <c r="E4" s="19">
        <v>6030</v>
      </c>
      <c r="F4" s="14">
        <v>121</v>
      </c>
      <c r="G4" s="14" t="s">
        <v>8218</v>
      </c>
      <c r="H4" s="14" t="s">
        <v>8223</v>
      </c>
      <c r="I4" s="14" t="s">
        <v>8245</v>
      </c>
      <c r="J4" s="14">
        <v>1442805076</v>
      </c>
      <c r="K4" s="20">
        <v>42268.13282407407</v>
      </c>
      <c r="L4" s="14">
        <v>1440213076</v>
      </c>
      <c r="M4" s="20">
        <v>42238.13282407407</v>
      </c>
      <c r="N4" s="21">
        <v>30</v>
      </c>
      <c r="O4" s="14" t="b">
        <v>0</v>
      </c>
      <c r="P4" s="14">
        <v>84</v>
      </c>
      <c r="Q4" s="19">
        <v>71.790000000000006</v>
      </c>
      <c r="R4" s="14" t="b">
        <v>1</v>
      </c>
      <c r="S4" s="14" t="s">
        <v>8273</v>
      </c>
      <c r="T4" s="14" t="s">
        <v>8274</v>
      </c>
    </row>
    <row r="5" spans="1:20" ht="28.55" x14ac:dyDescent="0.25">
      <c r="A5" s="15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15">
        <v>100</v>
      </c>
      <c r="G5" s="15" t="s">
        <v>8218</v>
      </c>
      <c r="H5" s="15" t="s">
        <v>8223</v>
      </c>
      <c r="I5" s="15" t="s">
        <v>8245</v>
      </c>
      <c r="J5" s="15">
        <v>1410601041</v>
      </c>
      <c r="K5" s="25">
        <v>41895.400937500002</v>
      </c>
      <c r="L5" s="15">
        <v>1406713041</v>
      </c>
      <c r="M5" s="25">
        <v>41850.400937500002</v>
      </c>
      <c r="N5" s="26">
        <v>45</v>
      </c>
      <c r="O5" s="15" t="b">
        <v>0</v>
      </c>
      <c r="P5" s="15">
        <v>12</v>
      </c>
      <c r="Q5" s="24">
        <v>1000</v>
      </c>
      <c r="R5" s="15" t="b">
        <v>1</v>
      </c>
      <c r="S5" s="15" t="s">
        <v>8273</v>
      </c>
      <c r="T5" s="15" t="s">
        <v>8274</v>
      </c>
    </row>
    <row r="6" spans="1:20" ht="42.8" x14ac:dyDescent="0.25">
      <c r="A6" s="14">
        <v>527</v>
      </c>
      <c r="B6" s="17" t="s">
        <v>528</v>
      </c>
      <c r="C6" s="17" t="s">
        <v>4637</v>
      </c>
      <c r="D6" s="18">
        <v>10000</v>
      </c>
      <c r="E6" s="19">
        <v>10085</v>
      </c>
      <c r="F6" s="14">
        <v>101</v>
      </c>
      <c r="G6" s="14" t="s">
        <v>8218</v>
      </c>
      <c r="H6" s="14" t="s">
        <v>8223</v>
      </c>
      <c r="I6" s="14" t="s">
        <v>8245</v>
      </c>
      <c r="J6" s="14">
        <v>1487347500</v>
      </c>
      <c r="K6" s="20">
        <v>42783.670138888891</v>
      </c>
      <c r="L6" s="14">
        <v>1484715366</v>
      </c>
      <c r="M6" s="20">
        <v>42753.205625000002</v>
      </c>
      <c r="N6" s="21">
        <v>30</v>
      </c>
      <c r="O6" s="14" t="b">
        <v>0</v>
      </c>
      <c r="P6" s="14">
        <v>158</v>
      </c>
      <c r="Q6" s="19">
        <v>63.83</v>
      </c>
      <c r="R6" s="14" t="b">
        <v>1</v>
      </c>
      <c r="S6" s="14" t="s">
        <v>8273</v>
      </c>
      <c r="T6" s="14" t="s">
        <v>8274</v>
      </c>
    </row>
    <row r="7" spans="1:20" x14ac:dyDescent="0.25">
      <c r="A7" s="15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15">
        <v>116</v>
      </c>
      <c r="G7" s="15" t="s">
        <v>8218</v>
      </c>
      <c r="H7" s="15" t="s">
        <v>8223</v>
      </c>
      <c r="I7" s="15" t="s">
        <v>8245</v>
      </c>
      <c r="J7" s="15">
        <v>1434921600</v>
      </c>
      <c r="K7" s="25">
        <v>42176.888888888891</v>
      </c>
      <c r="L7" s="15">
        <v>1433109907</v>
      </c>
      <c r="M7" s="25">
        <v>42155.920219907406</v>
      </c>
      <c r="N7" s="26">
        <v>21</v>
      </c>
      <c r="O7" s="15" t="b">
        <v>0</v>
      </c>
      <c r="P7" s="15">
        <v>30</v>
      </c>
      <c r="Q7" s="24">
        <v>44.33</v>
      </c>
      <c r="R7" s="15" t="b">
        <v>1</v>
      </c>
      <c r="S7" s="15" t="s">
        <v>8273</v>
      </c>
      <c r="T7" s="15" t="s">
        <v>8274</v>
      </c>
    </row>
    <row r="8" spans="1:20" ht="28.55" x14ac:dyDescent="0.25">
      <c r="A8" s="14">
        <v>530</v>
      </c>
      <c r="B8" s="17" t="s">
        <v>531</v>
      </c>
      <c r="C8" s="17" t="s">
        <v>4640</v>
      </c>
      <c r="D8" s="18">
        <v>3405</v>
      </c>
      <c r="E8" s="19">
        <v>3670</v>
      </c>
      <c r="F8" s="14">
        <v>108</v>
      </c>
      <c r="G8" s="14" t="s">
        <v>8218</v>
      </c>
      <c r="H8" s="14" t="s">
        <v>8223</v>
      </c>
      <c r="I8" s="14" t="s">
        <v>8245</v>
      </c>
      <c r="J8" s="14">
        <v>1435111200</v>
      </c>
      <c r="K8" s="20">
        <v>42179.083333333328</v>
      </c>
      <c r="L8" s="14">
        <v>1433254268</v>
      </c>
      <c r="M8" s="20">
        <v>42157.591064814813</v>
      </c>
      <c r="N8" s="21">
        <v>21</v>
      </c>
      <c r="O8" s="14" t="b">
        <v>0</v>
      </c>
      <c r="P8" s="14">
        <v>29</v>
      </c>
      <c r="Q8" s="19">
        <v>126.55</v>
      </c>
      <c r="R8" s="14" t="b">
        <v>1</v>
      </c>
      <c r="S8" s="14" t="s">
        <v>8273</v>
      </c>
      <c r="T8" s="14" t="s">
        <v>8274</v>
      </c>
    </row>
    <row r="9" spans="1:20" ht="42.8" x14ac:dyDescent="0.25">
      <c r="A9" s="15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15">
        <v>100</v>
      </c>
      <c r="G9" s="15" t="s">
        <v>8218</v>
      </c>
      <c r="H9" s="15" t="s">
        <v>8223</v>
      </c>
      <c r="I9" s="15" t="s">
        <v>8245</v>
      </c>
      <c r="J9" s="15">
        <v>1481957940</v>
      </c>
      <c r="K9" s="25">
        <v>42721.290972222225</v>
      </c>
      <c r="L9" s="15">
        <v>1478050429</v>
      </c>
      <c r="M9" s="25">
        <v>42676.065150462964</v>
      </c>
      <c r="N9" s="26">
        <v>45</v>
      </c>
      <c r="O9" s="15" t="b">
        <v>0</v>
      </c>
      <c r="P9" s="15">
        <v>31</v>
      </c>
      <c r="Q9" s="24">
        <v>129.03</v>
      </c>
      <c r="R9" s="15" t="b">
        <v>1</v>
      </c>
      <c r="S9" s="15" t="s">
        <v>8273</v>
      </c>
      <c r="T9" s="15" t="s">
        <v>8274</v>
      </c>
    </row>
    <row r="10" spans="1:20" ht="28.55" x14ac:dyDescent="0.25">
      <c r="A10" s="14">
        <v>532</v>
      </c>
      <c r="B10" s="17" t="s">
        <v>533</v>
      </c>
      <c r="C10" s="17" t="s">
        <v>4642</v>
      </c>
      <c r="D10" s="18">
        <v>10000</v>
      </c>
      <c r="E10" s="19">
        <v>12325</v>
      </c>
      <c r="F10" s="14">
        <v>123</v>
      </c>
      <c r="G10" s="14" t="s">
        <v>8218</v>
      </c>
      <c r="H10" s="14" t="s">
        <v>8223</v>
      </c>
      <c r="I10" s="14" t="s">
        <v>8245</v>
      </c>
      <c r="J10" s="14">
        <v>1463098208</v>
      </c>
      <c r="K10" s="20">
        <v>42503.007037037038</v>
      </c>
      <c r="L10" s="14">
        <v>1460506208</v>
      </c>
      <c r="M10" s="20">
        <v>42473.007037037038</v>
      </c>
      <c r="N10" s="21">
        <v>30</v>
      </c>
      <c r="O10" s="14" t="b">
        <v>0</v>
      </c>
      <c r="P10" s="14">
        <v>173</v>
      </c>
      <c r="Q10" s="19">
        <v>71.239999999999995</v>
      </c>
      <c r="R10" s="14" t="b">
        <v>1</v>
      </c>
      <c r="S10" s="14" t="s">
        <v>8273</v>
      </c>
      <c r="T10" s="14" t="s">
        <v>8274</v>
      </c>
    </row>
    <row r="11" spans="1:20" ht="28.55" x14ac:dyDescent="0.25">
      <c r="A11" s="15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15">
        <v>121</v>
      </c>
      <c r="G11" s="15" t="s">
        <v>8218</v>
      </c>
      <c r="H11" s="15" t="s">
        <v>8223</v>
      </c>
      <c r="I11" s="15" t="s">
        <v>8245</v>
      </c>
      <c r="J11" s="15">
        <v>1446665191</v>
      </c>
      <c r="K11" s="25">
        <v>42312.810081018513</v>
      </c>
      <c r="L11" s="15">
        <v>1444069591</v>
      </c>
      <c r="M11" s="25">
        <v>42282.768414351856</v>
      </c>
      <c r="N11" s="26">
        <v>30</v>
      </c>
      <c r="O11" s="15" t="b">
        <v>0</v>
      </c>
      <c r="P11" s="15">
        <v>59</v>
      </c>
      <c r="Q11" s="24">
        <v>40.85</v>
      </c>
      <c r="R11" s="15" t="b">
        <v>1</v>
      </c>
      <c r="S11" s="15" t="s">
        <v>8273</v>
      </c>
      <c r="T11" s="15" t="s">
        <v>8274</v>
      </c>
    </row>
    <row r="12" spans="1:20" ht="28.55" x14ac:dyDescent="0.25">
      <c r="A12" s="14">
        <v>538</v>
      </c>
      <c r="B12" s="17" t="s">
        <v>539</v>
      </c>
      <c r="C12" s="17" t="s">
        <v>4648</v>
      </c>
      <c r="D12" s="18">
        <v>5000</v>
      </c>
      <c r="E12" s="19">
        <v>15121</v>
      </c>
      <c r="F12" s="14">
        <v>302</v>
      </c>
      <c r="G12" s="14" t="s">
        <v>8218</v>
      </c>
      <c r="H12" s="14" t="s">
        <v>8223</v>
      </c>
      <c r="I12" s="14" t="s">
        <v>8245</v>
      </c>
      <c r="J12" s="14">
        <v>1463166263</v>
      </c>
      <c r="K12" s="20">
        <v>42503.794710648144</v>
      </c>
      <c r="L12" s="14">
        <v>1460574263</v>
      </c>
      <c r="M12" s="20">
        <v>42473.794710648144</v>
      </c>
      <c r="N12" s="21">
        <v>30</v>
      </c>
      <c r="O12" s="14" t="b">
        <v>0</v>
      </c>
      <c r="P12" s="14">
        <v>60</v>
      </c>
      <c r="Q12" s="19">
        <v>252.02</v>
      </c>
      <c r="R12" s="14" t="b">
        <v>1</v>
      </c>
      <c r="S12" s="14" t="s">
        <v>8273</v>
      </c>
      <c r="T12" s="14" t="s">
        <v>8274</v>
      </c>
    </row>
    <row r="13" spans="1:20" ht="28.55" x14ac:dyDescent="0.25">
      <c r="A13" s="15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15">
        <v>101</v>
      </c>
      <c r="G13" s="15" t="s">
        <v>8218</v>
      </c>
      <c r="H13" s="15" t="s">
        <v>8223</v>
      </c>
      <c r="I13" s="15" t="s">
        <v>8245</v>
      </c>
      <c r="J13" s="15">
        <v>1483203540</v>
      </c>
      <c r="K13" s="25">
        <v>42735.707638888889</v>
      </c>
      <c r="L13" s="15">
        <v>1481175482</v>
      </c>
      <c r="M13" s="25">
        <v>42712.23474537037</v>
      </c>
      <c r="N13" s="26">
        <v>23</v>
      </c>
      <c r="O13" s="15" t="b">
        <v>0</v>
      </c>
      <c r="P13" s="15">
        <v>31</v>
      </c>
      <c r="Q13" s="24">
        <v>65.16</v>
      </c>
      <c r="R13" s="15" t="b">
        <v>1</v>
      </c>
      <c r="S13" s="15" t="s">
        <v>8273</v>
      </c>
      <c r="T13" s="15" t="s">
        <v>8274</v>
      </c>
    </row>
    <row r="14" spans="1:20" ht="42.8" x14ac:dyDescent="0.25">
      <c r="A14" s="14">
        <v>1288</v>
      </c>
      <c r="B14" s="17" t="s">
        <v>1289</v>
      </c>
      <c r="C14" s="17" t="s">
        <v>5398</v>
      </c>
      <c r="D14" s="18">
        <v>4000</v>
      </c>
      <c r="E14" s="19">
        <v>4018</v>
      </c>
      <c r="F14" s="14">
        <v>100</v>
      </c>
      <c r="G14" s="14" t="s">
        <v>8218</v>
      </c>
      <c r="H14" s="14" t="s">
        <v>8223</v>
      </c>
      <c r="I14" s="14" t="s">
        <v>8245</v>
      </c>
      <c r="J14" s="14">
        <v>1470801600</v>
      </c>
      <c r="K14" s="20">
        <v>42592.166666666672</v>
      </c>
      <c r="L14" s="14">
        <v>1468122163</v>
      </c>
      <c r="M14" s="20">
        <v>42561.154664351852</v>
      </c>
      <c r="N14" s="21">
        <v>31</v>
      </c>
      <c r="O14" s="14" t="b">
        <v>0</v>
      </c>
      <c r="P14" s="14">
        <v>61</v>
      </c>
      <c r="Q14" s="19">
        <v>65.87</v>
      </c>
      <c r="R14" s="14" t="b">
        <v>1</v>
      </c>
      <c r="S14" s="14" t="s">
        <v>8273</v>
      </c>
      <c r="T14" s="14" t="s">
        <v>8274</v>
      </c>
    </row>
    <row r="15" spans="1:20" ht="28.55" x14ac:dyDescent="0.25">
      <c r="A15" s="15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15">
        <v>125</v>
      </c>
      <c r="G15" s="15" t="s">
        <v>8218</v>
      </c>
      <c r="H15" s="15" t="s">
        <v>8223</v>
      </c>
      <c r="I15" s="15" t="s">
        <v>8245</v>
      </c>
      <c r="J15" s="15">
        <v>1483499645</v>
      </c>
      <c r="K15" s="25">
        <v>42739.134780092587</v>
      </c>
      <c r="L15" s="15">
        <v>1480907645</v>
      </c>
      <c r="M15" s="25">
        <v>42709.134780092587</v>
      </c>
      <c r="N15" s="26">
        <v>30</v>
      </c>
      <c r="O15" s="15" t="b">
        <v>0</v>
      </c>
      <c r="P15" s="15">
        <v>52</v>
      </c>
      <c r="Q15" s="24">
        <v>36.08</v>
      </c>
      <c r="R15" s="15" t="b">
        <v>1</v>
      </c>
      <c r="S15" s="15" t="s">
        <v>8273</v>
      </c>
      <c r="T15" s="15" t="s">
        <v>8274</v>
      </c>
    </row>
    <row r="16" spans="1:20" x14ac:dyDescent="0.25">
      <c r="A16" s="14">
        <v>1290</v>
      </c>
      <c r="B16" s="17" t="s">
        <v>1291</v>
      </c>
      <c r="C16" s="17" t="s">
        <v>5400</v>
      </c>
      <c r="D16" s="18">
        <v>3500</v>
      </c>
      <c r="E16" s="19">
        <v>3800</v>
      </c>
      <c r="F16" s="14">
        <v>109</v>
      </c>
      <c r="G16" s="14" t="s">
        <v>8218</v>
      </c>
      <c r="H16" s="14" t="s">
        <v>8223</v>
      </c>
      <c r="I16" s="14" t="s">
        <v>8245</v>
      </c>
      <c r="J16" s="14">
        <v>1429772340</v>
      </c>
      <c r="K16" s="20">
        <v>42117.290972222225</v>
      </c>
      <c r="L16" s="14">
        <v>1427121931</v>
      </c>
      <c r="M16" s="20">
        <v>42086.614942129629</v>
      </c>
      <c r="N16" s="21">
        <v>31</v>
      </c>
      <c r="O16" s="14" t="b">
        <v>0</v>
      </c>
      <c r="P16" s="14">
        <v>86</v>
      </c>
      <c r="Q16" s="19">
        <v>44.19</v>
      </c>
      <c r="R16" s="14" t="b">
        <v>1</v>
      </c>
      <c r="S16" s="14" t="s">
        <v>8273</v>
      </c>
      <c r="T16" s="14" t="s">
        <v>8274</v>
      </c>
    </row>
    <row r="17" spans="1:20" ht="28.55" x14ac:dyDescent="0.25">
      <c r="A17" s="15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15">
        <v>146</v>
      </c>
      <c r="G17" s="15" t="s">
        <v>8218</v>
      </c>
      <c r="H17" s="15" t="s">
        <v>8223</v>
      </c>
      <c r="I17" s="15" t="s">
        <v>8245</v>
      </c>
      <c r="J17" s="15">
        <v>1428390000</v>
      </c>
      <c r="K17" s="25">
        <v>42101.291666666672</v>
      </c>
      <c r="L17" s="15">
        <v>1425224391</v>
      </c>
      <c r="M17" s="25">
        <v>42064.652673611112</v>
      </c>
      <c r="N17" s="26">
        <v>37</v>
      </c>
      <c r="O17" s="15" t="b">
        <v>0</v>
      </c>
      <c r="P17" s="15">
        <v>42</v>
      </c>
      <c r="Q17" s="24">
        <v>104.07</v>
      </c>
      <c r="R17" s="15" t="b">
        <v>1</v>
      </c>
      <c r="S17" s="15" t="s">
        <v>8273</v>
      </c>
      <c r="T17" s="15" t="s">
        <v>8274</v>
      </c>
    </row>
    <row r="18" spans="1:20" ht="42.8" x14ac:dyDescent="0.25">
      <c r="A18" s="14">
        <v>1293</v>
      </c>
      <c r="B18" s="17" t="s">
        <v>1294</v>
      </c>
      <c r="C18" s="17" t="s">
        <v>5403</v>
      </c>
      <c r="D18" s="18">
        <v>15000</v>
      </c>
      <c r="E18" s="19">
        <v>15335</v>
      </c>
      <c r="F18" s="14">
        <v>102</v>
      </c>
      <c r="G18" s="14" t="s">
        <v>8218</v>
      </c>
      <c r="H18" s="14" t="s">
        <v>8223</v>
      </c>
      <c r="I18" s="14" t="s">
        <v>8245</v>
      </c>
      <c r="J18" s="14">
        <v>1447523371</v>
      </c>
      <c r="K18" s="20">
        <v>42322.742719907401</v>
      </c>
      <c r="L18" s="14">
        <v>1444927771</v>
      </c>
      <c r="M18" s="20">
        <v>42292.701053240744</v>
      </c>
      <c r="N18" s="21">
        <v>30</v>
      </c>
      <c r="O18" s="14" t="b">
        <v>0</v>
      </c>
      <c r="P18" s="14">
        <v>120</v>
      </c>
      <c r="Q18" s="19">
        <v>127.79</v>
      </c>
      <c r="R18" s="14" t="b">
        <v>1</v>
      </c>
      <c r="S18" s="14" t="s">
        <v>8273</v>
      </c>
      <c r="T18" s="14" t="s">
        <v>8274</v>
      </c>
    </row>
    <row r="19" spans="1:20" ht="28.55" x14ac:dyDescent="0.25">
      <c r="A19" s="15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15">
        <v>110</v>
      </c>
      <c r="G19" s="15" t="s">
        <v>8218</v>
      </c>
      <c r="H19" s="15" t="s">
        <v>8223</v>
      </c>
      <c r="I19" s="15" t="s">
        <v>8245</v>
      </c>
      <c r="J19" s="15">
        <v>1462125358</v>
      </c>
      <c r="K19" s="25">
        <v>42491.747199074074</v>
      </c>
      <c r="L19" s="15">
        <v>1459533358</v>
      </c>
      <c r="M19" s="25">
        <v>42461.747199074074</v>
      </c>
      <c r="N19" s="26">
        <v>30</v>
      </c>
      <c r="O19" s="15" t="b">
        <v>0</v>
      </c>
      <c r="P19" s="15">
        <v>238</v>
      </c>
      <c r="Q19" s="24">
        <v>92.04</v>
      </c>
      <c r="R19" s="15" t="b">
        <v>1</v>
      </c>
      <c r="S19" s="15" t="s">
        <v>8273</v>
      </c>
      <c r="T19" s="15" t="s">
        <v>8274</v>
      </c>
    </row>
    <row r="20" spans="1:20" ht="28.55" x14ac:dyDescent="0.25">
      <c r="A20" s="14">
        <v>1299</v>
      </c>
      <c r="B20" s="17" t="s">
        <v>1300</v>
      </c>
      <c r="C20" s="17" t="s">
        <v>5409</v>
      </c>
      <c r="D20" s="18">
        <v>3500</v>
      </c>
      <c r="E20" s="19">
        <v>4340</v>
      </c>
      <c r="F20" s="14">
        <v>124</v>
      </c>
      <c r="G20" s="14" t="s">
        <v>8218</v>
      </c>
      <c r="H20" s="14" t="s">
        <v>8223</v>
      </c>
      <c r="I20" s="14" t="s">
        <v>8245</v>
      </c>
      <c r="J20" s="14">
        <v>1436902359</v>
      </c>
      <c r="K20" s="20">
        <v>42199.814340277779</v>
      </c>
      <c r="L20" s="14">
        <v>1434310359</v>
      </c>
      <c r="M20" s="20">
        <v>42169.814340277779</v>
      </c>
      <c r="N20" s="21">
        <v>30</v>
      </c>
      <c r="O20" s="14" t="b">
        <v>0</v>
      </c>
      <c r="P20" s="14">
        <v>32</v>
      </c>
      <c r="Q20" s="19">
        <v>135.63</v>
      </c>
      <c r="R20" s="14" t="b">
        <v>1</v>
      </c>
      <c r="S20" s="14" t="s">
        <v>8273</v>
      </c>
      <c r="T20" s="14" t="s">
        <v>8274</v>
      </c>
    </row>
    <row r="21" spans="1:20" ht="28.55" x14ac:dyDescent="0.25">
      <c r="A21" s="15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15">
        <v>135</v>
      </c>
      <c r="G21" s="15" t="s">
        <v>8218</v>
      </c>
      <c r="H21" s="15" t="s">
        <v>8223</v>
      </c>
      <c r="I21" s="15" t="s">
        <v>8245</v>
      </c>
      <c r="J21" s="15">
        <v>1464807420</v>
      </c>
      <c r="K21" s="25">
        <v>42522.789583333331</v>
      </c>
      <c r="L21" s="15">
        <v>1461427938</v>
      </c>
      <c r="M21" s="25">
        <v>42483.675208333334</v>
      </c>
      <c r="N21" s="26">
        <v>39</v>
      </c>
      <c r="O21" s="15" t="b">
        <v>0</v>
      </c>
      <c r="P21" s="15">
        <v>24</v>
      </c>
      <c r="Q21" s="24">
        <v>168.75</v>
      </c>
      <c r="R21" s="15" t="b">
        <v>1</v>
      </c>
      <c r="S21" s="15" t="s">
        <v>8273</v>
      </c>
      <c r="T21" s="15" t="s">
        <v>8274</v>
      </c>
    </row>
    <row r="22" spans="1:20" ht="28.55" x14ac:dyDescent="0.25">
      <c r="A22" s="14">
        <v>1301</v>
      </c>
      <c r="B22" s="17" t="s">
        <v>1302</v>
      </c>
      <c r="C22" s="17" t="s">
        <v>5411</v>
      </c>
      <c r="D22" s="18">
        <v>2000</v>
      </c>
      <c r="E22" s="19">
        <v>2055</v>
      </c>
      <c r="F22" s="14">
        <v>103</v>
      </c>
      <c r="G22" s="14" t="s">
        <v>8218</v>
      </c>
      <c r="H22" s="14" t="s">
        <v>8223</v>
      </c>
      <c r="I22" s="14" t="s">
        <v>8245</v>
      </c>
      <c r="J22" s="14">
        <v>1437447600</v>
      </c>
      <c r="K22" s="20">
        <v>42206.125</v>
      </c>
      <c r="L22" s="14">
        <v>1436551178</v>
      </c>
      <c r="M22" s="20">
        <v>42195.749745370369</v>
      </c>
      <c r="N22" s="21">
        <v>10</v>
      </c>
      <c r="O22" s="14" t="b">
        <v>0</v>
      </c>
      <c r="P22" s="14">
        <v>29</v>
      </c>
      <c r="Q22" s="19">
        <v>70.86</v>
      </c>
      <c r="R22" s="14" t="b">
        <v>1</v>
      </c>
      <c r="S22" s="14" t="s">
        <v>8273</v>
      </c>
      <c r="T22" s="14" t="s">
        <v>8274</v>
      </c>
    </row>
    <row r="23" spans="1:20" ht="28.55" x14ac:dyDescent="0.25">
      <c r="A23" s="15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15">
        <v>100</v>
      </c>
      <c r="G23" s="15" t="s">
        <v>8218</v>
      </c>
      <c r="H23" s="15" t="s">
        <v>8223</v>
      </c>
      <c r="I23" s="15" t="s">
        <v>8245</v>
      </c>
      <c r="J23" s="15">
        <v>1480559011</v>
      </c>
      <c r="K23" s="25">
        <v>42705.099664351852</v>
      </c>
      <c r="L23" s="15">
        <v>1477963411</v>
      </c>
      <c r="M23" s="25">
        <v>42675.057997685188</v>
      </c>
      <c r="N23" s="26">
        <v>30</v>
      </c>
      <c r="O23" s="15" t="b">
        <v>0</v>
      </c>
      <c r="P23" s="15">
        <v>50</v>
      </c>
      <c r="Q23" s="24">
        <v>50</v>
      </c>
      <c r="R23" s="15" t="b">
        <v>1</v>
      </c>
      <c r="S23" s="15" t="s">
        <v>8273</v>
      </c>
      <c r="T23" s="15" t="s">
        <v>8274</v>
      </c>
    </row>
    <row r="24" spans="1:20" ht="28.55" x14ac:dyDescent="0.25">
      <c r="A24" s="14">
        <v>2781</v>
      </c>
      <c r="B24" s="17" t="s">
        <v>2781</v>
      </c>
      <c r="C24" s="17" t="s">
        <v>6891</v>
      </c>
      <c r="D24" s="18">
        <v>1250</v>
      </c>
      <c r="E24" s="19">
        <v>1316</v>
      </c>
      <c r="F24" s="14">
        <v>105</v>
      </c>
      <c r="G24" s="14" t="s">
        <v>8218</v>
      </c>
      <c r="H24" s="14" t="s">
        <v>8223</v>
      </c>
      <c r="I24" s="14" t="s">
        <v>8245</v>
      </c>
      <c r="J24" s="14">
        <v>1423724400</v>
      </c>
      <c r="K24" s="20">
        <v>42047.291666666672</v>
      </c>
      <c r="L24" s="14">
        <v>1421274954</v>
      </c>
      <c r="M24" s="20">
        <v>42018.94159722222</v>
      </c>
      <c r="N24" s="21">
        <v>28</v>
      </c>
      <c r="O24" s="14" t="b">
        <v>0</v>
      </c>
      <c r="P24" s="14">
        <v>28</v>
      </c>
      <c r="Q24" s="19">
        <v>47</v>
      </c>
      <c r="R24" s="14" t="b">
        <v>1</v>
      </c>
      <c r="S24" s="14" t="s">
        <v>8273</v>
      </c>
      <c r="T24" s="14" t="s">
        <v>8274</v>
      </c>
    </row>
    <row r="25" spans="1:20" ht="28.55" x14ac:dyDescent="0.25">
      <c r="A25" s="15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15">
        <v>120</v>
      </c>
      <c r="G25" s="15" t="s">
        <v>8218</v>
      </c>
      <c r="H25" s="15" t="s">
        <v>8223</v>
      </c>
      <c r="I25" s="15" t="s">
        <v>8245</v>
      </c>
      <c r="J25" s="15">
        <v>1424149140</v>
      </c>
      <c r="K25" s="25">
        <v>42052.207638888889</v>
      </c>
      <c r="L25" s="15">
        <v>1421964718</v>
      </c>
      <c r="M25" s="25">
        <v>42026.924976851849</v>
      </c>
      <c r="N25" s="26">
        <v>25</v>
      </c>
      <c r="O25" s="15" t="b">
        <v>0</v>
      </c>
      <c r="P25" s="15">
        <v>18</v>
      </c>
      <c r="Q25" s="24">
        <v>66.67</v>
      </c>
      <c r="R25" s="15" t="b">
        <v>1</v>
      </c>
      <c r="S25" s="15" t="s">
        <v>8273</v>
      </c>
      <c r="T25" s="15" t="s">
        <v>8274</v>
      </c>
    </row>
    <row r="26" spans="1:20" ht="28.55" x14ac:dyDescent="0.25">
      <c r="A26" s="14">
        <v>2784</v>
      </c>
      <c r="B26" s="17" t="s">
        <v>2784</v>
      </c>
      <c r="C26" s="17" t="s">
        <v>6894</v>
      </c>
      <c r="D26" s="18">
        <v>6000</v>
      </c>
      <c r="E26" s="19">
        <v>7140</v>
      </c>
      <c r="F26" s="14">
        <v>119</v>
      </c>
      <c r="G26" s="14" t="s">
        <v>8218</v>
      </c>
      <c r="H26" s="14" t="s">
        <v>8223</v>
      </c>
      <c r="I26" s="14" t="s">
        <v>8245</v>
      </c>
      <c r="J26" s="14">
        <v>1414608843</v>
      </c>
      <c r="K26" s="20">
        <v>41941.787534722222</v>
      </c>
      <c r="L26" s="14">
        <v>1412794443</v>
      </c>
      <c r="M26" s="20">
        <v>41920.787534722222</v>
      </c>
      <c r="N26" s="21">
        <v>21</v>
      </c>
      <c r="O26" s="14" t="b">
        <v>0</v>
      </c>
      <c r="P26" s="14">
        <v>108</v>
      </c>
      <c r="Q26" s="19">
        <v>66.11</v>
      </c>
      <c r="R26" s="14" t="b">
        <v>1</v>
      </c>
      <c r="S26" s="14" t="s">
        <v>8273</v>
      </c>
      <c r="T26" s="14" t="s">
        <v>8274</v>
      </c>
    </row>
    <row r="27" spans="1:20" ht="28.55" x14ac:dyDescent="0.25">
      <c r="A27" s="15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15">
        <v>105</v>
      </c>
      <c r="G27" s="15" t="s">
        <v>8218</v>
      </c>
      <c r="H27" s="15" t="s">
        <v>8223</v>
      </c>
      <c r="I27" s="15" t="s">
        <v>8245</v>
      </c>
      <c r="J27" s="15">
        <v>1470430800</v>
      </c>
      <c r="K27" s="25">
        <v>42587.875</v>
      </c>
      <c r="L27" s="15">
        <v>1467865967</v>
      </c>
      <c r="M27" s="25">
        <v>42558.189432870371</v>
      </c>
      <c r="N27" s="26">
        <v>30</v>
      </c>
      <c r="O27" s="15" t="b">
        <v>0</v>
      </c>
      <c r="P27" s="15">
        <v>142</v>
      </c>
      <c r="Q27" s="24">
        <v>36.86</v>
      </c>
      <c r="R27" s="15" t="b">
        <v>1</v>
      </c>
      <c r="S27" s="15" t="s">
        <v>8273</v>
      </c>
      <c r="T27" s="15" t="s">
        <v>8274</v>
      </c>
    </row>
    <row r="28" spans="1:20" ht="28.55" x14ac:dyDescent="0.25">
      <c r="A28" s="14">
        <v>2787</v>
      </c>
      <c r="B28" s="17" t="s">
        <v>2787</v>
      </c>
      <c r="C28" s="17" t="s">
        <v>6897</v>
      </c>
      <c r="D28" s="18">
        <v>1000</v>
      </c>
      <c r="E28" s="19">
        <v>1197</v>
      </c>
      <c r="F28" s="14">
        <v>120</v>
      </c>
      <c r="G28" s="14" t="s">
        <v>8218</v>
      </c>
      <c r="H28" s="14" t="s">
        <v>8223</v>
      </c>
      <c r="I28" s="14" t="s">
        <v>8245</v>
      </c>
      <c r="J28" s="14">
        <v>1405658752</v>
      </c>
      <c r="K28" s="20">
        <v>41838.198518518519</v>
      </c>
      <c r="L28" s="14">
        <v>1403066752</v>
      </c>
      <c r="M28" s="20">
        <v>41808.198518518519</v>
      </c>
      <c r="N28" s="21">
        <v>30</v>
      </c>
      <c r="O28" s="14" t="b">
        <v>0</v>
      </c>
      <c r="P28" s="14">
        <v>38</v>
      </c>
      <c r="Q28" s="19">
        <v>31.5</v>
      </c>
      <c r="R28" s="14" t="b">
        <v>1</v>
      </c>
      <c r="S28" s="14" t="s">
        <v>8273</v>
      </c>
      <c r="T28" s="14" t="s">
        <v>8274</v>
      </c>
    </row>
    <row r="29" spans="1:20" ht="28.55" x14ac:dyDescent="0.25">
      <c r="A29" s="15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15">
        <v>103</v>
      </c>
      <c r="G29" s="15" t="s">
        <v>8218</v>
      </c>
      <c r="H29" s="15" t="s">
        <v>8223</v>
      </c>
      <c r="I29" s="15" t="s">
        <v>8245</v>
      </c>
      <c r="J29" s="15">
        <v>1469811043</v>
      </c>
      <c r="K29" s="25">
        <v>42580.701886574068</v>
      </c>
      <c r="L29" s="15">
        <v>1467219043</v>
      </c>
      <c r="M29" s="25">
        <v>42550.701886574068</v>
      </c>
      <c r="N29" s="26">
        <v>30</v>
      </c>
      <c r="O29" s="15" t="b">
        <v>0</v>
      </c>
      <c r="P29" s="15">
        <v>20</v>
      </c>
      <c r="Q29" s="24">
        <v>102.5</v>
      </c>
      <c r="R29" s="15" t="b">
        <v>1</v>
      </c>
      <c r="S29" s="15" t="s">
        <v>8273</v>
      </c>
      <c r="T29" s="15" t="s">
        <v>8274</v>
      </c>
    </row>
    <row r="30" spans="1:20" x14ac:dyDescent="0.25">
      <c r="A30" s="14">
        <v>2789</v>
      </c>
      <c r="B30" s="17" t="s">
        <v>2789</v>
      </c>
      <c r="C30" s="17" t="s">
        <v>6899</v>
      </c>
      <c r="D30" s="18">
        <v>3000</v>
      </c>
      <c r="E30" s="19">
        <v>3035</v>
      </c>
      <c r="F30" s="14">
        <v>101</v>
      </c>
      <c r="G30" s="14" t="s">
        <v>8218</v>
      </c>
      <c r="H30" s="14" t="s">
        <v>8223</v>
      </c>
      <c r="I30" s="14" t="s">
        <v>8245</v>
      </c>
      <c r="J30" s="14">
        <v>1426132800</v>
      </c>
      <c r="K30" s="20">
        <v>42075.166666666672</v>
      </c>
      <c r="L30" s="14">
        <v>1424477934</v>
      </c>
      <c r="M30" s="20">
        <v>42056.013124999998</v>
      </c>
      <c r="N30" s="21">
        <v>19</v>
      </c>
      <c r="O30" s="14" t="b">
        <v>0</v>
      </c>
      <c r="P30" s="14">
        <v>24</v>
      </c>
      <c r="Q30" s="19">
        <v>126.46</v>
      </c>
      <c r="R30" s="14" t="b">
        <v>1</v>
      </c>
      <c r="S30" s="14" t="s">
        <v>8273</v>
      </c>
      <c r="T30" s="14" t="s">
        <v>8274</v>
      </c>
    </row>
    <row r="31" spans="1:20" ht="28.55" x14ac:dyDescent="0.25">
      <c r="A31" s="15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15">
        <v>105</v>
      </c>
      <c r="G31" s="15" t="s">
        <v>8218</v>
      </c>
      <c r="H31" s="15" t="s">
        <v>8223</v>
      </c>
      <c r="I31" s="15" t="s">
        <v>8245</v>
      </c>
      <c r="J31" s="15">
        <v>1423693903</v>
      </c>
      <c r="K31" s="25">
        <v>42046.938692129625</v>
      </c>
      <c r="L31" s="15">
        <v>1421101903</v>
      </c>
      <c r="M31" s="25">
        <v>42016.938692129625</v>
      </c>
      <c r="N31" s="26">
        <v>30</v>
      </c>
      <c r="O31" s="15" t="b">
        <v>0</v>
      </c>
      <c r="P31" s="15">
        <v>66</v>
      </c>
      <c r="Q31" s="24">
        <v>47.88</v>
      </c>
      <c r="R31" s="15" t="b">
        <v>1</v>
      </c>
      <c r="S31" s="15" t="s">
        <v>8273</v>
      </c>
      <c r="T31" s="15" t="s">
        <v>8274</v>
      </c>
    </row>
    <row r="32" spans="1:20" ht="28.55" x14ac:dyDescent="0.25">
      <c r="A32" s="14">
        <v>2791</v>
      </c>
      <c r="B32" s="17" t="s">
        <v>2791</v>
      </c>
      <c r="C32" s="17" t="s">
        <v>6901</v>
      </c>
      <c r="D32" s="18">
        <v>2000</v>
      </c>
      <c r="E32" s="19">
        <v>2050</v>
      </c>
      <c r="F32" s="14">
        <v>103</v>
      </c>
      <c r="G32" s="14" t="s">
        <v>8218</v>
      </c>
      <c r="H32" s="14" t="s">
        <v>8223</v>
      </c>
      <c r="I32" s="14" t="s">
        <v>8245</v>
      </c>
      <c r="J32" s="14">
        <v>1473393600</v>
      </c>
      <c r="K32" s="20">
        <v>42622.166666666672</v>
      </c>
      <c r="L32" s="14">
        <v>1470778559</v>
      </c>
      <c r="M32" s="20">
        <v>42591.899988425925</v>
      </c>
      <c r="N32" s="21">
        <v>30</v>
      </c>
      <c r="O32" s="14" t="b">
        <v>0</v>
      </c>
      <c r="P32" s="14">
        <v>28</v>
      </c>
      <c r="Q32" s="19">
        <v>73.209999999999994</v>
      </c>
      <c r="R32" s="14" t="b">
        <v>1</v>
      </c>
      <c r="S32" s="14" t="s">
        <v>8273</v>
      </c>
      <c r="T32" s="14" t="s">
        <v>8274</v>
      </c>
    </row>
    <row r="33" spans="1:20" ht="28.55" x14ac:dyDescent="0.25">
      <c r="A33" s="15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15">
        <v>108</v>
      </c>
      <c r="G33" s="15" t="s">
        <v>8218</v>
      </c>
      <c r="H33" s="15" t="s">
        <v>8223</v>
      </c>
      <c r="I33" s="15" t="s">
        <v>8245</v>
      </c>
      <c r="J33" s="15">
        <v>1439357559</v>
      </c>
      <c r="K33" s="25">
        <v>42228.231006944443</v>
      </c>
      <c r="L33" s="15">
        <v>1435469559</v>
      </c>
      <c r="M33" s="25">
        <v>42183.231006944443</v>
      </c>
      <c r="N33" s="26">
        <v>45</v>
      </c>
      <c r="O33" s="15" t="b">
        <v>0</v>
      </c>
      <c r="P33" s="15">
        <v>24</v>
      </c>
      <c r="Q33" s="24">
        <v>89.67</v>
      </c>
      <c r="R33" s="15" t="b">
        <v>1</v>
      </c>
      <c r="S33" s="15" t="s">
        <v>8273</v>
      </c>
      <c r="T33" s="15" t="s">
        <v>8274</v>
      </c>
    </row>
    <row r="34" spans="1:20" ht="28.55" x14ac:dyDescent="0.25">
      <c r="A34" s="14">
        <v>2795</v>
      </c>
      <c r="B34" s="17" t="s">
        <v>2795</v>
      </c>
      <c r="C34" s="17" t="s">
        <v>6905</v>
      </c>
      <c r="D34" s="18">
        <v>700</v>
      </c>
      <c r="E34" s="19">
        <v>730</v>
      </c>
      <c r="F34" s="14">
        <v>104</v>
      </c>
      <c r="G34" s="14" t="s">
        <v>8218</v>
      </c>
      <c r="H34" s="14" t="s">
        <v>8223</v>
      </c>
      <c r="I34" s="14" t="s">
        <v>8245</v>
      </c>
      <c r="J34" s="14">
        <v>1402095600</v>
      </c>
      <c r="K34" s="20">
        <v>41796.958333333336</v>
      </c>
      <c r="L34" s="14">
        <v>1400675841</v>
      </c>
      <c r="M34" s="20">
        <v>41780.525937500002</v>
      </c>
      <c r="N34" s="21">
        <v>16</v>
      </c>
      <c r="O34" s="14" t="b">
        <v>0</v>
      </c>
      <c r="P34" s="14">
        <v>20</v>
      </c>
      <c r="Q34" s="19">
        <v>36.5</v>
      </c>
      <c r="R34" s="14" t="b">
        <v>1</v>
      </c>
      <c r="S34" s="14" t="s">
        <v>8273</v>
      </c>
      <c r="T34" s="14" t="s">
        <v>8274</v>
      </c>
    </row>
    <row r="35" spans="1:20" ht="42.8" x14ac:dyDescent="0.25">
      <c r="A35" s="15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15">
        <v>128</v>
      </c>
      <c r="G35" s="15" t="s">
        <v>8218</v>
      </c>
      <c r="H35" s="15" t="s">
        <v>8223</v>
      </c>
      <c r="I35" s="15" t="s">
        <v>8245</v>
      </c>
      <c r="J35" s="15">
        <v>1437004800</v>
      </c>
      <c r="K35" s="25">
        <v>42201</v>
      </c>
      <c r="L35" s="15">
        <v>1433295276</v>
      </c>
      <c r="M35" s="25">
        <v>42158.065694444449</v>
      </c>
      <c r="N35" s="26">
        <v>43</v>
      </c>
      <c r="O35" s="15" t="b">
        <v>0</v>
      </c>
      <c r="P35" s="15">
        <v>141</v>
      </c>
      <c r="Q35" s="24">
        <v>90.74</v>
      </c>
      <c r="R35" s="15" t="b">
        <v>1</v>
      </c>
      <c r="S35" s="15" t="s">
        <v>8273</v>
      </c>
      <c r="T35" s="15" t="s">
        <v>8274</v>
      </c>
    </row>
    <row r="36" spans="1:20" x14ac:dyDescent="0.25">
      <c r="A36" s="14">
        <v>2807</v>
      </c>
      <c r="B36" s="17" t="s">
        <v>2807</v>
      </c>
      <c r="C36" s="17" t="s">
        <v>6917</v>
      </c>
      <c r="D36" s="18">
        <v>5000</v>
      </c>
      <c r="E36" s="19">
        <v>6300</v>
      </c>
      <c r="F36" s="14">
        <v>126</v>
      </c>
      <c r="G36" s="14" t="s">
        <v>8218</v>
      </c>
      <c r="H36" s="14" t="s">
        <v>8223</v>
      </c>
      <c r="I36" s="14" t="s">
        <v>8245</v>
      </c>
      <c r="J36" s="14">
        <v>1435611438</v>
      </c>
      <c r="K36" s="20">
        <v>42184.873124999998</v>
      </c>
      <c r="L36" s="14">
        <v>1433019438</v>
      </c>
      <c r="M36" s="20">
        <v>42154.873124999998</v>
      </c>
      <c r="N36" s="21">
        <v>30</v>
      </c>
      <c r="O36" s="14" t="b">
        <v>0</v>
      </c>
      <c r="P36" s="14">
        <v>93</v>
      </c>
      <c r="Q36" s="19">
        <v>67.739999999999995</v>
      </c>
      <c r="R36" s="14" t="b">
        <v>1</v>
      </c>
      <c r="S36" s="14" t="s">
        <v>8273</v>
      </c>
      <c r="T36" s="14" t="s">
        <v>8274</v>
      </c>
    </row>
    <row r="37" spans="1:20" ht="28.55" x14ac:dyDescent="0.25">
      <c r="A37" s="15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15">
        <v>100</v>
      </c>
      <c r="G37" s="15" t="s">
        <v>8218</v>
      </c>
      <c r="H37" s="15" t="s">
        <v>8223</v>
      </c>
      <c r="I37" s="15" t="s">
        <v>8245</v>
      </c>
      <c r="J37" s="15">
        <v>1440274735</v>
      </c>
      <c r="K37" s="25">
        <v>42238.84646990741</v>
      </c>
      <c r="L37" s="15">
        <v>1437682735</v>
      </c>
      <c r="M37" s="25">
        <v>42208.84646990741</v>
      </c>
      <c r="N37" s="26">
        <v>30</v>
      </c>
      <c r="O37" s="15" t="b">
        <v>0</v>
      </c>
      <c r="P37" s="15">
        <v>69</v>
      </c>
      <c r="Q37" s="24">
        <v>65.38</v>
      </c>
      <c r="R37" s="15" t="b">
        <v>1</v>
      </c>
      <c r="S37" s="15" t="s">
        <v>8273</v>
      </c>
      <c r="T37" s="15" t="s">
        <v>8274</v>
      </c>
    </row>
    <row r="38" spans="1:20" ht="42.8" x14ac:dyDescent="0.25">
      <c r="A38" s="14">
        <v>2809</v>
      </c>
      <c r="B38" s="17" t="s">
        <v>2809</v>
      </c>
      <c r="C38" s="17" t="s">
        <v>6919</v>
      </c>
      <c r="D38" s="18">
        <v>2500</v>
      </c>
      <c r="E38" s="19">
        <v>2560</v>
      </c>
      <c r="F38" s="14">
        <v>102</v>
      </c>
      <c r="G38" s="14" t="s">
        <v>8218</v>
      </c>
      <c r="H38" s="14" t="s">
        <v>8223</v>
      </c>
      <c r="I38" s="14" t="s">
        <v>8245</v>
      </c>
      <c r="J38" s="14">
        <v>1459348740</v>
      </c>
      <c r="K38" s="20">
        <v>42459.610416666663</v>
      </c>
      <c r="L38" s="14">
        <v>1458647725</v>
      </c>
      <c r="M38" s="20">
        <v>42451.496817129635</v>
      </c>
      <c r="N38" s="21">
        <v>8</v>
      </c>
      <c r="O38" s="14" t="b">
        <v>0</v>
      </c>
      <c r="P38" s="14">
        <v>21</v>
      </c>
      <c r="Q38" s="19">
        <v>121.9</v>
      </c>
      <c r="R38" s="14" t="b">
        <v>1</v>
      </c>
      <c r="S38" s="14" t="s">
        <v>8273</v>
      </c>
      <c r="T38" s="14" t="s">
        <v>8274</v>
      </c>
    </row>
    <row r="39" spans="1:20" ht="28.55" x14ac:dyDescent="0.25">
      <c r="A39" s="15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15">
        <v>108</v>
      </c>
      <c r="G39" s="15" t="s">
        <v>8218</v>
      </c>
      <c r="H39" s="15" t="s">
        <v>8223</v>
      </c>
      <c r="I39" s="15" t="s">
        <v>8245</v>
      </c>
      <c r="J39" s="15">
        <v>1401595140</v>
      </c>
      <c r="K39" s="25">
        <v>41791.165972222225</v>
      </c>
      <c r="L39" s="15">
        <v>1398828064</v>
      </c>
      <c r="M39" s="25">
        <v>41759.13962962963</v>
      </c>
      <c r="N39" s="26">
        <v>32</v>
      </c>
      <c r="O39" s="15" t="b">
        <v>0</v>
      </c>
      <c r="P39" s="15">
        <v>57</v>
      </c>
      <c r="Q39" s="24">
        <v>47.46</v>
      </c>
      <c r="R39" s="15" t="b">
        <v>1</v>
      </c>
      <c r="S39" s="15" t="s">
        <v>8273</v>
      </c>
      <c r="T39" s="15" t="s">
        <v>8274</v>
      </c>
    </row>
    <row r="40" spans="1:20" ht="28.55" x14ac:dyDescent="0.25">
      <c r="A40" s="14">
        <v>2813</v>
      </c>
      <c r="B40" s="17" t="s">
        <v>2813</v>
      </c>
      <c r="C40" s="17" t="s">
        <v>6923</v>
      </c>
      <c r="D40" s="18">
        <v>2800</v>
      </c>
      <c r="E40" s="19">
        <v>3572.12</v>
      </c>
      <c r="F40" s="14">
        <v>128</v>
      </c>
      <c r="G40" s="14" t="s">
        <v>8218</v>
      </c>
      <c r="H40" s="14" t="s">
        <v>8223</v>
      </c>
      <c r="I40" s="14" t="s">
        <v>8245</v>
      </c>
      <c r="J40" s="14">
        <v>1481737761</v>
      </c>
      <c r="K40" s="20">
        <v>42718.742604166662</v>
      </c>
      <c r="L40" s="14">
        <v>1479577761</v>
      </c>
      <c r="M40" s="20">
        <v>42693.742604166662</v>
      </c>
      <c r="N40" s="21">
        <v>25</v>
      </c>
      <c r="O40" s="14" t="b">
        <v>0</v>
      </c>
      <c r="P40" s="14">
        <v>96</v>
      </c>
      <c r="Q40" s="19">
        <v>37.21</v>
      </c>
      <c r="R40" s="14" t="b">
        <v>1</v>
      </c>
      <c r="S40" s="14" t="s">
        <v>8273</v>
      </c>
      <c r="T40" s="14" t="s">
        <v>8274</v>
      </c>
    </row>
    <row r="41" spans="1:20" ht="28.55" x14ac:dyDescent="0.25">
      <c r="A41" s="15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15">
        <v>106</v>
      </c>
      <c r="G41" s="15" t="s">
        <v>8218</v>
      </c>
      <c r="H41" s="15" t="s">
        <v>8223</v>
      </c>
      <c r="I41" s="15" t="s">
        <v>8245</v>
      </c>
      <c r="J41" s="15">
        <v>1443018086</v>
      </c>
      <c r="K41" s="25">
        <v>42270.598217592589</v>
      </c>
      <c r="L41" s="15">
        <v>1441290086</v>
      </c>
      <c r="M41" s="25">
        <v>42250.598217592589</v>
      </c>
      <c r="N41" s="26">
        <v>20</v>
      </c>
      <c r="O41" s="15" t="b">
        <v>0</v>
      </c>
      <c r="P41" s="15">
        <v>102</v>
      </c>
      <c r="Q41" s="24">
        <v>103.95</v>
      </c>
      <c r="R41" s="15" t="b">
        <v>1</v>
      </c>
      <c r="S41" s="15" t="s">
        <v>8273</v>
      </c>
      <c r="T41" s="15" t="s">
        <v>8274</v>
      </c>
    </row>
    <row r="42" spans="1:20" ht="28.55" x14ac:dyDescent="0.25">
      <c r="A42" s="14">
        <v>2822</v>
      </c>
      <c r="B42" s="17" t="s">
        <v>2822</v>
      </c>
      <c r="C42" s="17" t="s">
        <v>6932</v>
      </c>
      <c r="D42" s="18">
        <v>6000</v>
      </c>
      <c r="E42" s="19">
        <v>6000</v>
      </c>
      <c r="F42" s="14">
        <v>100</v>
      </c>
      <c r="G42" s="14" t="s">
        <v>8218</v>
      </c>
      <c r="H42" s="14" t="s">
        <v>8223</v>
      </c>
      <c r="I42" s="14" t="s">
        <v>8245</v>
      </c>
      <c r="J42" s="14">
        <v>1427469892</v>
      </c>
      <c r="K42" s="20">
        <v>42090.642268518524</v>
      </c>
      <c r="L42" s="14">
        <v>1424881492</v>
      </c>
      <c r="M42" s="20">
        <v>42060.683935185181</v>
      </c>
      <c r="N42" s="21">
        <v>30</v>
      </c>
      <c r="O42" s="14" t="b">
        <v>0</v>
      </c>
      <c r="P42" s="14">
        <v>94</v>
      </c>
      <c r="Q42" s="19">
        <v>63.83</v>
      </c>
      <c r="R42" s="14" t="b">
        <v>1</v>
      </c>
      <c r="S42" s="14" t="s">
        <v>8273</v>
      </c>
      <c r="T42" s="14" t="s">
        <v>8274</v>
      </c>
    </row>
    <row r="43" spans="1:20" ht="28.55" x14ac:dyDescent="0.25">
      <c r="A43" s="15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15">
        <v>117</v>
      </c>
      <c r="G43" s="15" t="s">
        <v>8218</v>
      </c>
      <c r="H43" s="15" t="s">
        <v>8223</v>
      </c>
      <c r="I43" s="15" t="s">
        <v>8245</v>
      </c>
      <c r="J43" s="15">
        <v>1434159780</v>
      </c>
      <c r="K43" s="25">
        <v>42168.071527777778</v>
      </c>
      <c r="L43" s="15">
        <v>1431412196</v>
      </c>
      <c r="M43" s="25">
        <v>42136.270787037036</v>
      </c>
      <c r="N43" s="26">
        <v>32</v>
      </c>
      <c r="O43" s="15" t="b">
        <v>0</v>
      </c>
      <c r="P43" s="15">
        <v>15</v>
      </c>
      <c r="Q43" s="24">
        <v>50.67</v>
      </c>
      <c r="R43" s="15" t="b">
        <v>1</v>
      </c>
      <c r="S43" s="15" t="s">
        <v>8273</v>
      </c>
      <c r="T43" s="15" t="s">
        <v>8274</v>
      </c>
    </row>
    <row r="44" spans="1:20" ht="28.55" x14ac:dyDescent="0.25">
      <c r="A44" s="14">
        <v>2826</v>
      </c>
      <c r="B44" s="17" t="s">
        <v>2826</v>
      </c>
      <c r="C44" s="17" t="s">
        <v>6936</v>
      </c>
      <c r="D44" s="18">
        <v>2000</v>
      </c>
      <c r="E44" s="19">
        <v>2155</v>
      </c>
      <c r="F44" s="14">
        <v>108</v>
      </c>
      <c r="G44" s="14" t="s">
        <v>8218</v>
      </c>
      <c r="H44" s="14" t="s">
        <v>8223</v>
      </c>
      <c r="I44" s="14" t="s">
        <v>8245</v>
      </c>
      <c r="J44" s="14">
        <v>1436511600</v>
      </c>
      <c r="K44" s="20">
        <v>42195.291666666672</v>
      </c>
      <c r="L44" s="14">
        <v>1434415812</v>
      </c>
      <c r="M44" s="20">
        <v>42171.034861111111</v>
      </c>
      <c r="N44" s="21">
        <v>24</v>
      </c>
      <c r="O44" s="14" t="b">
        <v>0</v>
      </c>
      <c r="P44" s="14">
        <v>19</v>
      </c>
      <c r="Q44" s="19">
        <v>113.42</v>
      </c>
      <c r="R44" s="14" t="b">
        <v>1</v>
      </c>
      <c r="S44" s="14" t="s">
        <v>8273</v>
      </c>
      <c r="T44" s="14" t="s">
        <v>8274</v>
      </c>
    </row>
    <row r="45" spans="1:20" ht="28.55" x14ac:dyDescent="0.25">
      <c r="A45" s="15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15">
        <v>120</v>
      </c>
      <c r="G45" s="15" t="s">
        <v>8218</v>
      </c>
      <c r="H45" s="15" t="s">
        <v>8223</v>
      </c>
      <c r="I45" s="15" t="s">
        <v>8245</v>
      </c>
      <c r="J45" s="15">
        <v>1464971400</v>
      </c>
      <c r="K45" s="25">
        <v>42524.6875</v>
      </c>
      <c r="L45" s="15">
        <v>1462379066</v>
      </c>
      <c r="M45" s="25">
        <v>42494.683634259258</v>
      </c>
      <c r="N45" s="26">
        <v>30</v>
      </c>
      <c r="O45" s="15" t="b">
        <v>0</v>
      </c>
      <c r="P45" s="15">
        <v>23</v>
      </c>
      <c r="Q45" s="24">
        <v>104.57</v>
      </c>
      <c r="R45" s="15" t="b">
        <v>1</v>
      </c>
      <c r="S45" s="15" t="s">
        <v>8273</v>
      </c>
      <c r="T45" s="15" t="s">
        <v>8274</v>
      </c>
    </row>
    <row r="46" spans="1:20" ht="28.55" x14ac:dyDescent="0.25">
      <c r="A46" s="14">
        <v>2830</v>
      </c>
      <c r="B46" s="17" t="s">
        <v>2830</v>
      </c>
      <c r="C46" s="17" t="s">
        <v>6940</v>
      </c>
      <c r="D46" s="18">
        <v>3000</v>
      </c>
      <c r="E46" s="19">
        <v>3000</v>
      </c>
      <c r="F46" s="14">
        <v>100</v>
      </c>
      <c r="G46" s="14" t="s">
        <v>8218</v>
      </c>
      <c r="H46" s="14" t="s">
        <v>8223</v>
      </c>
      <c r="I46" s="14" t="s">
        <v>8245</v>
      </c>
      <c r="J46" s="14">
        <v>1399867140</v>
      </c>
      <c r="K46" s="20">
        <v>41771.165972222225</v>
      </c>
      <c r="L46" s="14">
        <v>1398802148</v>
      </c>
      <c r="M46" s="20">
        <v>41758.839675925927</v>
      </c>
      <c r="N46" s="21">
        <v>12</v>
      </c>
      <c r="O46" s="14" t="b">
        <v>0</v>
      </c>
      <c r="P46" s="14">
        <v>11</v>
      </c>
      <c r="Q46" s="19">
        <v>272.73</v>
      </c>
      <c r="R46" s="14" t="b">
        <v>1</v>
      </c>
      <c r="S46" s="14" t="s">
        <v>8273</v>
      </c>
      <c r="T46" s="14" t="s">
        <v>8274</v>
      </c>
    </row>
    <row r="47" spans="1:20" ht="28.55" x14ac:dyDescent="0.25">
      <c r="A47" s="15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15">
        <v>111</v>
      </c>
      <c r="G47" s="15" t="s">
        <v>8218</v>
      </c>
      <c r="H47" s="15" t="s">
        <v>8223</v>
      </c>
      <c r="I47" s="15" t="s">
        <v>8245</v>
      </c>
      <c r="J47" s="15">
        <v>1437076070</v>
      </c>
      <c r="K47" s="25">
        <v>42201.824884259258</v>
      </c>
      <c r="L47" s="15">
        <v>1434484070</v>
      </c>
      <c r="M47" s="25">
        <v>42171.824884259258</v>
      </c>
      <c r="N47" s="26">
        <v>30</v>
      </c>
      <c r="O47" s="15" t="b">
        <v>0</v>
      </c>
      <c r="P47" s="15">
        <v>52</v>
      </c>
      <c r="Q47" s="24">
        <v>63.85</v>
      </c>
      <c r="R47" s="15" t="b">
        <v>1</v>
      </c>
      <c r="S47" s="15" t="s">
        <v>8273</v>
      </c>
      <c r="T47" s="15" t="s">
        <v>8274</v>
      </c>
    </row>
    <row r="48" spans="1:20" x14ac:dyDescent="0.25">
      <c r="A48" s="14">
        <v>2833</v>
      </c>
      <c r="B48" s="17" t="s">
        <v>2833</v>
      </c>
      <c r="C48" s="17" t="s">
        <v>6943</v>
      </c>
      <c r="D48" s="18">
        <v>2700</v>
      </c>
      <c r="E48" s="19">
        <v>2923</v>
      </c>
      <c r="F48" s="14">
        <v>108</v>
      </c>
      <c r="G48" s="14" t="s">
        <v>8218</v>
      </c>
      <c r="H48" s="14" t="s">
        <v>8223</v>
      </c>
      <c r="I48" s="14" t="s">
        <v>8245</v>
      </c>
      <c r="J48" s="14">
        <v>1444528800</v>
      </c>
      <c r="K48" s="20">
        <v>42288.083333333328</v>
      </c>
      <c r="L48" s="14">
        <v>1442804633</v>
      </c>
      <c r="M48" s="20">
        <v>42268.127696759257</v>
      </c>
      <c r="N48" s="21">
        <v>20</v>
      </c>
      <c r="O48" s="14" t="b">
        <v>0</v>
      </c>
      <c r="P48" s="14">
        <v>35</v>
      </c>
      <c r="Q48" s="19">
        <v>83.51</v>
      </c>
      <c r="R48" s="14" t="b">
        <v>1</v>
      </c>
      <c r="S48" s="14" t="s">
        <v>8273</v>
      </c>
      <c r="T48" s="14" t="s">
        <v>8274</v>
      </c>
    </row>
    <row r="49" spans="1:20" ht="28.55" x14ac:dyDescent="0.25">
      <c r="A49" s="15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15">
        <v>108</v>
      </c>
      <c r="G49" s="15" t="s">
        <v>8218</v>
      </c>
      <c r="H49" s="15" t="s">
        <v>8223</v>
      </c>
      <c r="I49" s="15" t="s">
        <v>8245</v>
      </c>
      <c r="J49" s="15">
        <v>1487393940</v>
      </c>
      <c r="K49" s="25">
        <v>42784.207638888889</v>
      </c>
      <c r="L49" s="15">
        <v>1484115418</v>
      </c>
      <c r="M49" s="25">
        <v>42746.261782407411</v>
      </c>
      <c r="N49" s="26">
        <v>38</v>
      </c>
      <c r="O49" s="15" t="b">
        <v>0</v>
      </c>
      <c r="P49" s="15">
        <v>11</v>
      </c>
      <c r="Q49" s="24">
        <v>44.09</v>
      </c>
      <c r="R49" s="15" t="b">
        <v>1</v>
      </c>
      <c r="S49" s="15" t="s">
        <v>8273</v>
      </c>
      <c r="T49" s="15" t="s">
        <v>8274</v>
      </c>
    </row>
    <row r="50" spans="1:20" ht="28.55" x14ac:dyDescent="0.25">
      <c r="A50" s="14">
        <v>2838</v>
      </c>
      <c r="B50" s="17" t="s">
        <v>2838</v>
      </c>
      <c r="C50" s="17" t="s">
        <v>6948</v>
      </c>
      <c r="D50" s="18">
        <v>2000</v>
      </c>
      <c r="E50" s="19">
        <v>2405</v>
      </c>
      <c r="F50" s="14">
        <v>120</v>
      </c>
      <c r="G50" s="14" t="s">
        <v>8218</v>
      </c>
      <c r="H50" s="14" t="s">
        <v>8223</v>
      </c>
      <c r="I50" s="14" t="s">
        <v>8245</v>
      </c>
      <c r="J50" s="14">
        <v>1407967200</v>
      </c>
      <c r="K50" s="20">
        <v>41864.916666666664</v>
      </c>
      <c r="L50" s="14">
        <v>1406039696</v>
      </c>
      <c r="M50" s="20">
        <v>41842.607592592591</v>
      </c>
      <c r="N50" s="21">
        <v>22</v>
      </c>
      <c r="O50" s="14" t="b">
        <v>0</v>
      </c>
      <c r="P50" s="14">
        <v>54</v>
      </c>
      <c r="Q50" s="19">
        <v>44.54</v>
      </c>
      <c r="R50" s="14" t="b">
        <v>1</v>
      </c>
      <c r="S50" s="14" t="s">
        <v>8273</v>
      </c>
      <c r="T50" s="14" t="s">
        <v>8274</v>
      </c>
    </row>
    <row r="51" spans="1:20" ht="28.55" x14ac:dyDescent="0.25">
      <c r="A51" s="15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15">
        <v>111</v>
      </c>
      <c r="G51" s="15" t="s">
        <v>8218</v>
      </c>
      <c r="H51" s="15" t="s">
        <v>8223</v>
      </c>
      <c r="I51" s="15" t="s">
        <v>8245</v>
      </c>
      <c r="J51" s="15">
        <v>1408942740</v>
      </c>
      <c r="K51" s="25">
        <v>41876.207638888889</v>
      </c>
      <c r="L51" s="15">
        <v>1406958354</v>
      </c>
      <c r="M51" s="25">
        <v>41853.240208333329</v>
      </c>
      <c r="N51" s="26">
        <v>23</v>
      </c>
      <c r="O51" s="15" t="b">
        <v>0</v>
      </c>
      <c r="P51" s="15">
        <v>31</v>
      </c>
      <c r="Q51" s="24">
        <v>125.81</v>
      </c>
      <c r="R51" s="15" t="b">
        <v>1</v>
      </c>
      <c r="S51" s="15" t="s">
        <v>8273</v>
      </c>
      <c r="T51" s="15" t="s">
        <v>8274</v>
      </c>
    </row>
    <row r="52" spans="1:20" ht="28.55" x14ac:dyDescent="0.25">
      <c r="A52" s="14">
        <v>2961</v>
      </c>
      <c r="B52" s="17" t="s">
        <v>2961</v>
      </c>
      <c r="C52" s="17" t="s">
        <v>7071</v>
      </c>
      <c r="D52" s="18">
        <v>5000</v>
      </c>
      <c r="E52" s="19">
        <v>5481</v>
      </c>
      <c r="F52" s="14">
        <v>110</v>
      </c>
      <c r="G52" s="14" t="s">
        <v>8218</v>
      </c>
      <c r="H52" s="14" t="s">
        <v>8223</v>
      </c>
      <c r="I52" s="14" t="s">
        <v>8245</v>
      </c>
      <c r="J52" s="14">
        <v>1427342400</v>
      </c>
      <c r="K52" s="20">
        <v>42089.166666666672</v>
      </c>
      <c r="L52" s="14">
        <v>1424927159</v>
      </c>
      <c r="M52" s="20">
        <v>42061.212488425925</v>
      </c>
      <c r="N52" s="21">
        <v>28</v>
      </c>
      <c r="O52" s="14" t="b">
        <v>0</v>
      </c>
      <c r="P52" s="14">
        <v>108</v>
      </c>
      <c r="Q52" s="19">
        <v>50.75</v>
      </c>
      <c r="R52" s="14" t="b">
        <v>1</v>
      </c>
      <c r="S52" s="14" t="s">
        <v>8273</v>
      </c>
      <c r="T52" s="14" t="s">
        <v>8274</v>
      </c>
    </row>
    <row r="53" spans="1:20" ht="28.55" x14ac:dyDescent="0.25">
      <c r="A53" s="15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15">
        <v>122</v>
      </c>
      <c r="G53" s="15" t="s">
        <v>8218</v>
      </c>
      <c r="H53" s="15" t="s">
        <v>8223</v>
      </c>
      <c r="I53" s="15" t="s">
        <v>8245</v>
      </c>
      <c r="J53" s="15">
        <v>1425193140</v>
      </c>
      <c r="K53" s="25">
        <v>42064.290972222225</v>
      </c>
      <c r="L53" s="15">
        <v>1422769906</v>
      </c>
      <c r="M53" s="25">
        <v>42036.24428240741</v>
      </c>
      <c r="N53" s="26">
        <v>28</v>
      </c>
      <c r="O53" s="15" t="b">
        <v>0</v>
      </c>
      <c r="P53" s="15">
        <v>20</v>
      </c>
      <c r="Q53" s="24">
        <v>60.9</v>
      </c>
      <c r="R53" s="15" t="b">
        <v>1</v>
      </c>
      <c r="S53" s="15" t="s">
        <v>8273</v>
      </c>
      <c r="T53" s="15" t="s">
        <v>8274</v>
      </c>
    </row>
    <row r="54" spans="1:20" ht="28.55" x14ac:dyDescent="0.25">
      <c r="A54" s="14">
        <v>2963</v>
      </c>
      <c r="B54" s="17" t="s">
        <v>2963</v>
      </c>
      <c r="C54" s="17" t="s">
        <v>7073</v>
      </c>
      <c r="D54" s="18">
        <v>10000</v>
      </c>
      <c r="E54" s="19">
        <v>10685</v>
      </c>
      <c r="F54" s="14">
        <v>107</v>
      </c>
      <c r="G54" s="14" t="s">
        <v>8218</v>
      </c>
      <c r="H54" s="14" t="s">
        <v>8223</v>
      </c>
      <c r="I54" s="14" t="s">
        <v>8245</v>
      </c>
      <c r="J54" s="14">
        <v>1435835824</v>
      </c>
      <c r="K54" s="20">
        <v>42187.470185185186</v>
      </c>
      <c r="L54" s="14">
        <v>1433243824</v>
      </c>
      <c r="M54" s="20">
        <v>42157.470185185186</v>
      </c>
      <c r="N54" s="21">
        <v>30</v>
      </c>
      <c r="O54" s="14" t="b">
        <v>0</v>
      </c>
      <c r="P54" s="14">
        <v>98</v>
      </c>
      <c r="Q54" s="19">
        <v>109.03</v>
      </c>
      <c r="R54" s="14" t="b">
        <v>1</v>
      </c>
      <c r="S54" s="14" t="s">
        <v>8273</v>
      </c>
      <c r="T54" s="14" t="s">
        <v>8274</v>
      </c>
    </row>
    <row r="55" spans="1:20" ht="28.55" x14ac:dyDescent="0.25">
      <c r="A55" s="15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15">
        <v>101</v>
      </c>
      <c r="G55" s="15" t="s">
        <v>8218</v>
      </c>
      <c r="H55" s="15" t="s">
        <v>8223</v>
      </c>
      <c r="I55" s="15" t="s">
        <v>8245</v>
      </c>
      <c r="J55" s="15">
        <v>1407360720</v>
      </c>
      <c r="K55" s="25">
        <v>41857.897222222222</v>
      </c>
      <c r="L55" s="15">
        <v>1404769819</v>
      </c>
      <c r="M55" s="25">
        <v>41827.909942129627</v>
      </c>
      <c r="N55" s="26">
        <v>30</v>
      </c>
      <c r="O55" s="15" t="b">
        <v>0</v>
      </c>
      <c r="P55" s="15">
        <v>196</v>
      </c>
      <c r="Q55" s="24">
        <v>25.69</v>
      </c>
      <c r="R55" s="15" t="b">
        <v>1</v>
      </c>
      <c r="S55" s="15" t="s">
        <v>8273</v>
      </c>
      <c r="T55" s="15" t="s">
        <v>8274</v>
      </c>
    </row>
    <row r="56" spans="1:20" ht="28.55" x14ac:dyDescent="0.25">
      <c r="A56" s="14">
        <v>2965</v>
      </c>
      <c r="B56" s="17" t="s">
        <v>2965</v>
      </c>
      <c r="C56" s="17" t="s">
        <v>7075</v>
      </c>
      <c r="D56" s="18">
        <v>1500</v>
      </c>
      <c r="E56" s="19">
        <v>1635</v>
      </c>
      <c r="F56" s="14">
        <v>109</v>
      </c>
      <c r="G56" s="14" t="s">
        <v>8218</v>
      </c>
      <c r="H56" s="14" t="s">
        <v>8223</v>
      </c>
      <c r="I56" s="14" t="s">
        <v>8245</v>
      </c>
      <c r="J56" s="14">
        <v>1436290233</v>
      </c>
      <c r="K56" s="20">
        <v>42192.729548611111</v>
      </c>
      <c r="L56" s="14">
        <v>1433698233</v>
      </c>
      <c r="M56" s="20">
        <v>42162.729548611111</v>
      </c>
      <c r="N56" s="21">
        <v>30</v>
      </c>
      <c r="O56" s="14" t="b">
        <v>0</v>
      </c>
      <c r="P56" s="14">
        <v>39</v>
      </c>
      <c r="Q56" s="19">
        <v>41.92</v>
      </c>
      <c r="R56" s="14" t="b">
        <v>1</v>
      </c>
      <c r="S56" s="14" t="s">
        <v>8273</v>
      </c>
      <c r="T56" s="14" t="s">
        <v>8274</v>
      </c>
    </row>
    <row r="57" spans="1:20" ht="28.55" x14ac:dyDescent="0.25">
      <c r="A57" s="15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15">
        <v>114</v>
      </c>
      <c r="G57" s="15" t="s">
        <v>8218</v>
      </c>
      <c r="H57" s="15" t="s">
        <v>8223</v>
      </c>
      <c r="I57" s="15" t="s">
        <v>8245</v>
      </c>
      <c r="J57" s="15">
        <v>1442425412</v>
      </c>
      <c r="K57" s="25">
        <v>42263.738564814819</v>
      </c>
      <c r="L57" s="15">
        <v>1439833412</v>
      </c>
      <c r="M57" s="25">
        <v>42233.738564814819</v>
      </c>
      <c r="N57" s="26">
        <v>30</v>
      </c>
      <c r="O57" s="15" t="b">
        <v>0</v>
      </c>
      <c r="P57" s="15">
        <v>128</v>
      </c>
      <c r="Q57" s="24">
        <v>88.77</v>
      </c>
      <c r="R57" s="15" t="b">
        <v>1</v>
      </c>
      <c r="S57" s="15" t="s">
        <v>8273</v>
      </c>
      <c r="T57" s="15" t="s">
        <v>8274</v>
      </c>
    </row>
    <row r="58" spans="1:20" ht="28.55" x14ac:dyDescent="0.25">
      <c r="A58" s="14">
        <v>2967</v>
      </c>
      <c r="B58" s="17" t="s">
        <v>2967</v>
      </c>
      <c r="C58" s="17" t="s">
        <v>7077</v>
      </c>
      <c r="D58" s="18">
        <v>5000</v>
      </c>
      <c r="E58" s="19">
        <v>5696</v>
      </c>
      <c r="F58" s="14">
        <v>114</v>
      </c>
      <c r="G58" s="14" t="s">
        <v>8218</v>
      </c>
      <c r="H58" s="14" t="s">
        <v>8223</v>
      </c>
      <c r="I58" s="14" t="s">
        <v>8245</v>
      </c>
      <c r="J58" s="14">
        <v>1425872692</v>
      </c>
      <c r="K58" s="20">
        <v>42072.156157407408</v>
      </c>
      <c r="L58" s="14">
        <v>1423284292</v>
      </c>
      <c r="M58" s="20">
        <v>42042.197824074072</v>
      </c>
      <c r="N58" s="21">
        <v>30</v>
      </c>
      <c r="O58" s="14" t="b">
        <v>0</v>
      </c>
      <c r="P58" s="14">
        <v>71</v>
      </c>
      <c r="Q58" s="19">
        <v>80.23</v>
      </c>
      <c r="R58" s="14" t="b">
        <v>1</v>
      </c>
      <c r="S58" s="14" t="s">
        <v>8273</v>
      </c>
      <c r="T58" s="14" t="s">
        <v>8274</v>
      </c>
    </row>
    <row r="59" spans="1:20" ht="28.55" x14ac:dyDescent="0.25">
      <c r="A59" s="15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15">
        <v>106</v>
      </c>
      <c r="G59" s="15" t="s">
        <v>8218</v>
      </c>
      <c r="H59" s="15" t="s">
        <v>8223</v>
      </c>
      <c r="I59" s="15" t="s">
        <v>8245</v>
      </c>
      <c r="J59" s="15">
        <v>1471406340</v>
      </c>
      <c r="K59" s="25">
        <v>42599.165972222225</v>
      </c>
      <c r="L59" s="15">
        <v>1470227660</v>
      </c>
      <c r="M59" s="25">
        <v>42585.523842592593</v>
      </c>
      <c r="N59" s="26">
        <v>14</v>
      </c>
      <c r="O59" s="15" t="b">
        <v>0</v>
      </c>
      <c r="P59" s="15">
        <v>47</v>
      </c>
      <c r="Q59" s="24">
        <v>78.94</v>
      </c>
      <c r="R59" s="15" t="b">
        <v>1</v>
      </c>
      <c r="S59" s="15" t="s">
        <v>8273</v>
      </c>
      <c r="T59" s="15" t="s">
        <v>8274</v>
      </c>
    </row>
    <row r="60" spans="1:20" ht="28.55" x14ac:dyDescent="0.25">
      <c r="A60" s="14">
        <v>2970</v>
      </c>
      <c r="B60" s="17" t="s">
        <v>2970</v>
      </c>
      <c r="C60" s="17" t="s">
        <v>7080</v>
      </c>
      <c r="D60" s="18">
        <v>6000</v>
      </c>
      <c r="E60" s="19">
        <v>6360</v>
      </c>
      <c r="F60" s="14">
        <v>106</v>
      </c>
      <c r="G60" s="14" t="s">
        <v>8218</v>
      </c>
      <c r="H60" s="14" t="s">
        <v>8223</v>
      </c>
      <c r="I60" s="14" t="s">
        <v>8245</v>
      </c>
      <c r="J60" s="14">
        <v>1405699451</v>
      </c>
      <c r="K60" s="20">
        <v>41838.669571759259</v>
      </c>
      <c r="L60" s="14">
        <v>1403107451</v>
      </c>
      <c r="M60" s="20">
        <v>41808.669571759259</v>
      </c>
      <c r="N60" s="21">
        <v>30</v>
      </c>
      <c r="O60" s="14" t="b">
        <v>0</v>
      </c>
      <c r="P60" s="14">
        <v>91</v>
      </c>
      <c r="Q60" s="19">
        <v>69.89</v>
      </c>
      <c r="R60" s="14" t="b">
        <v>1</v>
      </c>
      <c r="S60" s="14" t="s">
        <v>8273</v>
      </c>
      <c r="T60" s="14" t="s">
        <v>8274</v>
      </c>
    </row>
    <row r="61" spans="1:20" ht="28.55" x14ac:dyDescent="0.25">
      <c r="A61" s="15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15">
        <v>100</v>
      </c>
      <c r="G61" s="15" t="s">
        <v>8218</v>
      </c>
      <c r="H61" s="15" t="s">
        <v>8223</v>
      </c>
      <c r="I61" s="15" t="s">
        <v>8245</v>
      </c>
      <c r="J61" s="15">
        <v>1409500078</v>
      </c>
      <c r="K61" s="25">
        <v>41882.658310185187</v>
      </c>
      <c r="L61" s="15">
        <v>1406908078</v>
      </c>
      <c r="M61" s="25">
        <v>41852.658310185187</v>
      </c>
      <c r="N61" s="26">
        <v>30</v>
      </c>
      <c r="O61" s="15" t="b">
        <v>0</v>
      </c>
      <c r="P61" s="15">
        <v>43</v>
      </c>
      <c r="Q61" s="24">
        <v>74.53</v>
      </c>
      <c r="R61" s="15" t="b">
        <v>1</v>
      </c>
      <c r="S61" s="15" t="s">
        <v>8273</v>
      </c>
      <c r="T61" s="15" t="s">
        <v>8274</v>
      </c>
    </row>
    <row r="62" spans="1:20" ht="28.55" x14ac:dyDescent="0.25">
      <c r="A62" s="14">
        <v>2972</v>
      </c>
      <c r="B62" s="17" t="s">
        <v>2972</v>
      </c>
      <c r="C62" s="17" t="s">
        <v>7082</v>
      </c>
      <c r="D62" s="18">
        <v>2000</v>
      </c>
      <c r="E62" s="19">
        <v>2107</v>
      </c>
      <c r="F62" s="14">
        <v>105</v>
      </c>
      <c r="G62" s="14" t="s">
        <v>8218</v>
      </c>
      <c r="H62" s="14" t="s">
        <v>8223</v>
      </c>
      <c r="I62" s="14" t="s">
        <v>8245</v>
      </c>
      <c r="J62" s="14">
        <v>1480899600</v>
      </c>
      <c r="K62" s="20">
        <v>42709.041666666672</v>
      </c>
      <c r="L62" s="14">
        <v>1479609520</v>
      </c>
      <c r="M62" s="20">
        <v>42694.110185185185</v>
      </c>
      <c r="N62" s="21">
        <v>15</v>
      </c>
      <c r="O62" s="14" t="b">
        <v>0</v>
      </c>
      <c r="P62" s="14">
        <v>17</v>
      </c>
      <c r="Q62" s="19">
        <v>123.94</v>
      </c>
      <c r="R62" s="14" t="b">
        <v>1</v>
      </c>
      <c r="S62" s="14" t="s">
        <v>8273</v>
      </c>
      <c r="T62" s="14" t="s">
        <v>8274</v>
      </c>
    </row>
    <row r="63" spans="1:20" ht="28.55" x14ac:dyDescent="0.25">
      <c r="A63" s="15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15">
        <v>175</v>
      </c>
      <c r="G63" s="15" t="s">
        <v>8218</v>
      </c>
      <c r="H63" s="15" t="s">
        <v>8223</v>
      </c>
      <c r="I63" s="15" t="s">
        <v>8245</v>
      </c>
      <c r="J63" s="15">
        <v>1451620800</v>
      </c>
      <c r="K63" s="25">
        <v>42370.166666666672</v>
      </c>
      <c r="L63" s="15">
        <v>1449171508</v>
      </c>
      <c r="M63" s="25">
        <v>42341.818379629629</v>
      </c>
      <c r="N63" s="26">
        <v>28</v>
      </c>
      <c r="O63" s="15" t="b">
        <v>0</v>
      </c>
      <c r="P63" s="15">
        <v>33</v>
      </c>
      <c r="Q63" s="24">
        <v>264.85000000000002</v>
      </c>
      <c r="R63" s="15" t="b">
        <v>1</v>
      </c>
      <c r="S63" s="15" t="s">
        <v>8273</v>
      </c>
      <c r="T63" s="15" t="s">
        <v>8274</v>
      </c>
    </row>
    <row r="64" spans="1:20" ht="42.8" x14ac:dyDescent="0.25">
      <c r="A64" s="14">
        <v>2974</v>
      </c>
      <c r="B64" s="17" t="s">
        <v>2974</v>
      </c>
      <c r="C64" s="17" t="s">
        <v>7084</v>
      </c>
      <c r="D64" s="18">
        <v>5000</v>
      </c>
      <c r="E64" s="19">
        <v>5100</v>
      </c>
      <c r="F64" s="14">
        <v>102</v>
      </c>
      <c r="G64" s="14" t="s">
        <v>8218</v>
      </c>
      <c r="H64" s="14" t="s">
        <v>8223</v>
      </c>
      <c r="I64" s="14" t="s">
        <v>8245</v>
      </c>
      <c r="J64" s="14">
        <v>1411695300</v>
      </c>
      <c r="K64" s="20">
        <v>41908.065972222219</v>
      </c>
      <c r="L64" s="14">
        <v>1409275671</v>
      </c>
      <c r="M64" s="20">
        <v>41880.061006944445</v>
      </c>
      <c r="N64" s="21">
        <v>28</v>
      </c>
      <c r="O64" s="14" t="b">
        <v>0</v>
      </c>
      <c r="P64" s="14">
        <v>87</v>
      </c>
      <c r="Q64" s="19">
        <v>58.62</v>
      </c>
      <c r="R64" s="14" t="b">
        <v>1</v>
      </c>
      <c r="S64" s="14" t="s">
        <v>8273</v>
      </c>
      <c r="T64" s="14" t="s">
        <v>8274</v>
      </c>
    </row>
    <row r="65" spans="1:20" ht="28.55" x14ac:dyDescent="0.25">
      <c r="A65" s="15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15">
        <v>100</v>
      </c>
      <c r="G65" s="15" t="s">
        <v>8218</v>
      </c>
      <c r="H65" s="15" t="s">
        <v>8223</v>
      </c>
      <c r="I65" s="15" t="s">
        <v>8245</v>
      </c>
      <c r="J65" s="15">
        <v>1417057200</v>
      </c>
      <c r="K65" s="25">
        <v>41970.125</v>
      </c>
      <c r="L65" s="15">
        <v>1414599886</v>
      </c>
      <c r="M65" s="25">
        <v>41941.683865740742</v>
      </c>
      <c r="N65" s="26">
        <v>28</v>
      </c>
      <c r="O65" s="15" t="b">
        <v>0</v>
      </c>
      <c r="P65" s="15">
        <v>113</v>
      </c>
      <c r="Q65" s="24">
        <v>70.88</v>
      </c>
      <c r="R65" s="15" t="b">
        <v>1</v>
      </c>
      <c r="S65" s="15" t="s">
        <v>8273</v>
      </c>
      <c r="T65" s="15" t="s">
        <v>8274</v>
      </c>
    </row>
    <row r="66" spans="1:20" ht="42.8" x14ac:dyDescent="0.25">
      <c r="A66" s="14">
        <v>2977</v>
      </c>
      <c r="B66" s="17" t="s">
        <v>2977</v>
      </c>
      <c r="C66" s="17" t="s">
        <v>7087</v>
      </c>
      <c r="D66" s="18">
        <v>3000</v>
      </c>
      <c r="E66" s="19">
        <v>3407</v>
      </c>
      <c r="F66" s="14">
        <v>114</v>
      </c>
      <c r="G66" s="14" t="s">
        <v>8218</v>
      </c>
      <c r="H66" s="14" t="s">
        <v>8223</v>
      </c>
      <c r="I66" s="14" t="s">
        <v>8245</v>
      </c>
      <c r="J66" s="14">
        <v>1427076840</v>
      </c>
      <c r="K66" s="20">
        <v>42086.093055555553</v>
      </c>
      <c r="L66" s="14">
        <v>1421960934</v>
      </c>
      <c r="M66" s="20">
        <v>42026.88118055556</v>
      </c>
      <c r="N66" s="21">
        <v>59</v>
      </c>
      <c r="O66" s="14" t="b">
        <v>0</v>
      </c>
      <c r="P66" s="14">
        <v>30</v>
      </c>
      <c r="Q66" s="19">
        <v>113.57</v>
      </c>
      <c r="R66" s="14" t="b">
        <v>1</v>
      </c>
      <c r="S66" s="14" t="s">
        <v>8273</v>
      </c>
      <c r="T66" s="14" t="s">
        <v>8274</v>
      </c>
    </row>
    <row r="67" spans="1:20" ht="42.8" x14ac:dyDescent="0.25">
      <c r="A67" s="15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15">
        <v>129</v>
      </c>
      <c r="G67" s="15" t="s">
        <v>8218</v>
      </c>
      <c r="H67" s="15" t="s">
        <v>8223</v>
      </c>
      <c r="I67" s="15" t="s">
        <v>8245</v>
      </c>
      <c r="J67" s="15">
        <v>1413784740</v>
      </c>
      <c r="K67" s="25">
        <v>41932.249305555553</v>
      </c>
      <c r="L67" s="15">
        <v>1412954547</v>
      </c>
      <c r="M67" s="25">
        <v>41922.640590277777</v>
      </c>
      <c r="N67" s="26">
        <v>10</v>
      </c>
      <c r="O67" s="15" t="b">
        <v>0</v>
      </c>
      <c r="P67" s="15">
        <v>16</v>
      </c>
      <c r="Q67" s="24">
        <v>60.69</v>
      </c>
      <c r="R67" s="15" t="b">
        <v>1</v>
      </c>
      <c r="S67" s="15" t="s">
        <v>8273</v>
      </c>
      <c r="T67" s="15" t="s">
        <v>8274</v>
      </c>
    </row>
    <row r="68" spans="1:20" ht="28.55" x14ac:dyDescent="0.25">
      <c r="A68" s="14">
        <v>2979</v>
      </c>
      <c r="B68" s="17" t="s">
        <v>2979</v>
      </c>
      <c r="C68" s="17" t="s">
        <v>7089</v>
      </c>
      <c r="D68" s="18">
        <v>5000</v>
      </c>
      <c r="E68" s="19">
        <v>5070</v>
      </c>
      <c r="F68" s="14">
        <v>101</v>
      </c>
      <c r="G68" s="14" t="s">
        <v>8218</v>
      </c>
      <c r="H68" s="14" t="s">
        <v>8223</v>
      </c>
      <c r="I68" s="14" t="s">
        <v>8245</v>
      </c>
      <c r="J68" s="14">
        <v>1420524000</v>
      </c>
      <c r="K68" s="20">
        <v>42010.25</v>
      </c>
      <c r="L68" s="14">
        <v>1419104823</v>
      </c>
      <c r="M68" s="20">
        <v>41993.824340277773</v>
      </c>
      <c r="N68" s="21">
        <v>16</v>
      </c>
      <c r="O68" s="14" t="b">
        <v>0</v>
      </c>
      <c r="P68" s="14">
        <v>46</v>
      </c>
      <c r="Q68" s="19">
        <v>110.22</v>
      </c>
      <c r="R68" s="14" t="b">
        <v>1</v>
      </c>
      <c r="S68" s="14" t="s">
        <v>8273</v>
      </c>
      <c r="T68" s="14" t="s">
        <v>8274</v>
      </c>
    </row>
    <row r="69" spans="1:20" ht="28.55" x14ac:dyDescent="0.25">
      <c r="A69" s="15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15">
        <v>109</v>
      </c>
      <c r="G69" s="15" t="s">
        <v>8218</v>
      </c>
      <c r="H69" s="15" t="s">
        <v>8223</v>
      </c>
      <c r="I69" s="15" t="s">
        <v>8245</v>
      </c>
      <c r="J69" s="15">
        <v>1440381600</v>
      </c>
      <c r="K69" s="25">
        <v>42240.083333333328</v>
      </c>
      <c r="L69" s="15">
        <v>1438639130</v>
      </c>
      <c r="M69" s="25">
        <v>42219.915856481486</v>
      </c>
      <c r="N69" s="26">
        <v>20</v>
      </c>
      <c r="O69" s="15" t="b">
        <v>0</v>
      </c>
      <c r="P69" s="15">
        <v>24</v>
      </c>
      <c r="Q69" s="24">
        <v>136.46</v>
      </c>
      <c r="R69" s="15" t="b">
        <v>1</v>
      </c>
      <c r="S69" s="15" t="s">
        <v>8273</v>
      </c>
      <c r="T69" s="15" t="s">
        <v>8274</v>
      </c>
    </row>
    <row r="70" spans="1:20" ht="28.55" x14ac:dyDescent="0.25">
      <c r="A70" s="14">
        <v>3147</v>
      </c>
      <c r="B70" s="17" t="s">
        <v>3147</v>
      </c>
      <c r="C70" s="17" t="s">
        <v>7257</v>
      </c>
      <c r="D70" s="18">
        <v>20000</v>
      </c>
      <c r="E70" s="19">
        <v>23505</v>
      </c>
      <c r="F70" s="14">
        <v>118</v>
      </c>
      <c r="G70" s="14" t="s">
        <v>8218</v>
      </c>
      <c r="H70" s="14" t="s">
        <v>8223</v>
      </c>
      <c r="I70" s="14" t="s">
        <v>8245</v>
      </c>
      <c r="J70" s="14">
        <v>1415319355</v>
      </c>
      <c r="K70" s="20">
        <v>41950.011053240742</v>
      </c>
      <c r="L70" s="14">
        <v>1411859755</v>
      </c>
      <c r="M70" s="20">
        <v>41909.969386574077</v>
      </c>
      <c r="N70" s="21">
        <v>40</v>
      </c>
      <c r="O70" s="14" t="b">
        <v>1</v>
      </c>
      <c r="P70" s="14">
        <v>213</v>
      </c>
      <c r="Q70" s="19">
        <v>110.35</v>
      </c>
      <c r="R70" s="14" t="b">
        <v>1</v>
      </c>
      <c r="S70" s="14" t="s">
        <v>8273</v>
      </c>
      <c r="T70" s="14" t="s">
        <v>8274</v>
      </c>
    </row>
    <row r="71" spans="1:20" ht="28.55" x14ac:dyDescent="0.25">
      <c r="A71" s="15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15">
        <v>131</v>
      </c>
      <c r="G71" s="15" t="s">
        <v>8218</v>
      </c>
      <c r="H71" s="15" t="s">
        <v>8223</v>
      </c>
      <c r="I71" s="15" t="s">
        <v>8245</v>
      </c>
      <c r="J71" s="15">
        <v>1412136000</v>
      </c>
      <c r="K71" s="25">
        <v>41913.166666666664</v>
      </c>
      <c r="L71" s="15">
        <v>1410278284</v>
      </c>
      <c r="M71" s="25">
        <v>41891.665324074071</v>
      </c>
      <c r="N71" s="26">
        <v>22</v>
      </c>
      <c r="O71" s="15" t="b">
        <v>1</v>
      </c>
      <c r="P71" s="15">
        <v>57</v>
      </c>
      <c r="Q71" s="24">
        <v>41.42</v>
      </c>
      <c r="R71" s="15" t="b">
        <v>1</v>
      </c>
      <c r="S71" s="15" t="s">
        <v>8273</v>
      </c>
      <c r="T71" s="15" t="s">
        <v>8274</v>
      </c>
    </row>
    <row r="72" spans="1:20" ht="42.8" x14ac:dyDescent="0.25">
      <c r="A72" s="14">
        <v>3149</v>
      </c>
      <c r="B72" s="17" t="s">
        <v>3149</v>
      </c>
      <c r="C72" s="17" t="s">
        <v>7259</v>
      </c>
      <c r="D72" s="18">
        <v>1250</v>
      </c>
      <c r="E72" s="19">
        <v>1300</v>
      </c>
      <c r="F72" s="14">
        <v>104</v>
      </c>
      <c r="G72" s="14" t="s">
        <v>8218</v>
      </c>
      <c r="H72" s="14" t="s">
        <v>8223</v>
      </c>
      <c r="I72" s="14" t="s">
        <v>8245</v>
      </c>
      <c r="J72" s="14">
        <v>1354845600</v>
      </c>
      <c r="K72" s="20">
        <v>41250.083333333336</v>
      </c>
      <c r="L72" s="14">
        <v>1352766300</v>
      </c>
      <c r="M72" s="20">
        <v>41226.017361111109</v>
      </c>
      <c r="N72" s="21">
        <v>24</v>
      </c>
      <c r="O72" s="14" t="b">
        <v>1</v>
      </c>
      <c r="P72" s="14">
        <v>25</v>
      </c>
      <c r="Q72" s="19">
        <v>52</v>
      </c>
      <c r="R72" s="14" t="b">
        <v>1</v>
      </c>
      <c r="S72" s="14" t="s">
        <v>8273</v>
      </c>
      <c r="T72" s="14" t="s">
        <v>8274</v>
      </c>
    </row>
    <row r="73" spans="1:20" ht="42.8" x14ac:dyDescent="0.25">
      <c r="A73" s="15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15">
        <v>101</v>
      </c>
      <c r="G73" s="15" t="s">
        <v>8218</v>
      </c>
      <c r="H73" s="15" t="s">
        <v>8223</v>
      </c>
      <c r="I73" s="15" t="s">
        <v>8245</v>
      </c>
      <c r="J73" s="15">
        <v>1295928000</v>
      </c>
      <c r="K73" s="25">
        <v>40568.166666666664</v>
      </c>
      <c r="L73" s="15">
        <v>1288160403</v>
      </c>
      <c r="M73" s="25">
        <v>40478.263923611114</v>
      </c>
      <c r="N73" s="26">
        <v>90</v>
      </c>
      <c r="O73" s="15" t="b">
        <v>1</v>
      </c>
      <c r="P73" s="15">
        <v>104</v>
      </c>
      <c r="Q73" s="24">
        <v>33.99</v>
      </c>
      <c r="R73" s="15" t="b">
        <v>1</v>
      </c>
      <c r="S73" s="15" t="s">
        <v>8273</v>
      </c>
      <c r="T73" s="15" t="s">
        <v>8274</v>
      </c>
    </row>
    <row r="74" spans="1:20" ht="28.55" x14ac:dyDescent="0.25">
      <c r="A74" s="14">
        <v>3151</v>
      </c>
      <c r="B74" s="17" t="s">
        <v>3151</v>
      </c>
      <c r="C74" s="17" t="s">
        <v>7261</v>
      </c>
      <c r="D74" s="18">
        <v>3500</v>
      </c>
      <c r="E74" s="19">
        <v>3514</v>
      </c>
      <c r="F74" s="14">
        <v>100</v>
      </c>
      <c r="G74" s="14" t="s">
        <v>8218</v>
      </c>
      <c r="H74" s="14" t="s">
        <v>8223</v>
      </c>
      <c r="I74" s="14" t="s">
        <v>8245</v>
      </c>
      <c r="J74" s="14">
        <v>1410379774</v>
      </c>
      <c r="K74" s="20">
        <v>41892.83997685185</v>
      </c>
      <c r="L74" s="14">
        <v>1407787774</v>
      </c>
      <c r="M74" s="20">
        <v>41862.83997685185</v>
      </c>
      <c r="N74" s="21">
        <v>30</v>
      </c>
      <c r="O74" s="14" t="b">
        <v>1</v>
      </c>
      <c r="P74" s="14">
        <v>34</v>
      </c>
      <c r="Q74" s="19">
        <v>103.35</v>
      </c>
      <c r="R74" s="14" t="b">
        <v>1</v>
      </c>
      <c r="S74" s="14" t="s">
        <v>8273</v>
      </c>
      <c r="T74" s="14" t="s">
        <v>8274</v>
      </c>
    </row>
    <row r="75" spans="1:20" ht="28.55" x14ac:dyDescent="0.25">
      <c r="A75" s="15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15">
        <v>336</v>
      </c>
      <c r="G75" s="15" t="s">
        <v>8218</v>
      </c>
      <c r="H75" s="15" t="s">
        <v>8223</v>
      </c>
      <c r="I75" s="15" t="s">
        <v>8245</v>
      </c>
      <c r="J75" s="15">
        <v>1304225940</v>
      </c>
      <c r="K75" s="25">
        <v>40664.207638888889</v>
      </c>
      <c r="L75" s="15">
        <v>1301542937</v>
      </c>
      <c r="M75" s="25">
        <v>40633.154363425929</v>
      </c>
      <c r="N75" s="26">
        <v>31</v>
      </c>
      <c r="O75" s="15" t="b">
        <v>1</v>
      </c>
      <c r="P75" s="15">
        <v>241</v>
      </c>
      <c r="Q75" s="24">
        <v>41.77</v>
      </c>
      <c r="R75" s="15" t="b">
        <v>1</v>
      </c>
      <c r="S75" s="15" t="s">
        <v>8273</v>
      </c>
      <c r="T75" s="15" t="s">
        <v>8274</v>
      </c>
    </row>
    <row r="76" spans="1:20" ht="28.55" x14ac:dyDescent="0.25">
      <c r="A76" s="14">
        <v>3154</v>
      </c>
      <c r="B76" s="17" t="s">
        <v>3154</v>
      </c>
      <c r="C76" s="17" t="s">
        <v>7264</v>
      </c>
      <c r="D76" s="18">
        <v>7000</v>
      </c>
      <c r="E76" s="19">
        <v>7905</v>
      </c>
      <c r="F76" s="14">
        <v>113</v>
      </c>
      <c r="G76" s="14" t="s">
        <v>8218</v>
      </c>
      <c r="H76" s="14" t="s">
        <v>8223</v>
      </c>
      <c r="I76" s="14" t="s">
        <v>8245</v>
      </c>
      <c r="J76" s="14">
        <v>1333310458</v>
      </c>
      <c r="K76" s="20">
        <v>41000.834004629629</v>
      </c>
      <c r="L76" s="14">
        <v>1330722058</v>
      </c>
      <c r="M76" s="20">
        <v>40970.875671296293</v>
      </c>
      <c r="N76" s="21">
        <v>30</v>
      </c>
      <c r="O76" s="14" t="b">
        <v>1</v>
      </c>
      <c r="P76" s="14">
        <v>123</v>
      </c>
      <c r="Q76" s="19">
        <v>64.27</v>
      </c>
      <c r="R76" s="14" t="b">
        <v>1</v>
      </c>
      <c r="S76" s="14" t="s">
        <v>8273</v>
      </c>
      <c r="T76" s="14" t="s">
        <v>8274</v>
      </c>
    </row>
    <row r="77" spans="1:20" ht="28.55" x14ac:dyDescent="0.25">
      <c r="A77" s="15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15">
        <v>102</v>
      </c>
      <c r="G77" s="15" t="s">
        <v>8218</v>
      </c>
      <c r="H77" s="15" t="s">
        <v>8223</v>
      </c>
      <c r="I77" s="15" t="s">
        <v>8245</v>
      </c>
      <c r="J77" s="15">
        <v>1338591144</v>
      </c>
      <c r="K77" s="25">
        <v>41061.953055555554</v>
      </c>
      <c r="L77" s="15">
        <v>1335567144</v>
      </c>
      <c r="M77" s="25">
        <v>41026.953055555554</v>
      </c>
      <c r="N77" s="26">
        <v>35</v>
      </c>
      <c r="O77" s="15" t="b">
        <v>1</v>
      </c>
      <c r="P77" s="15">
        <v>89</v>
      </c>
      <c r="Q77" s="24">
        <v>62.92</v>
      </c>
      <c r="R77" s="15" t="b">
        <v>1</v>
      </c>
      <c r="S77" s="15" t="s">
        <v>8273</v>
      </c>
      <c r="T77" s="15" t="s">
        <v>8274</v>
      </c>
    </row>
    <row r="78" spans="1:20" x14ac:dyDescent="0.25">
      <c r="A78" s="14">
        <v>3157</v>
      </c>
      <c r="B78" s="17" t="s">
        <v>3157</v>
      </c>
      <c r="C78" s="17" t="s">
        <v>7267</v>
      </c>
      <c r="D78" s="18">
        <v>4000</v>
      </c>
      <c r="E78" s="19">
        <v>4040</v>
      </c>
      <c r="F78" s="14">
        <v>101</v>
      </c>
      <c r="G78" s="14" t="s">
        <v>8218</v>
      </c>
      <c r="H78" s="14" t="s">
        <v>8223</v>
      </c>
      <c r="I78" s="14" t="s">
        <v>8245</v>
      </c>
      <c r="J78" s="14">
        <v>1405746000</v>
      </c>
      <c r="K78" s="20">
        <v>41839.208333333336</v>
      </c>
      <c r="L78" s="14">
        <v>1404932105</v>
      </c>
      <c r="M78" s="20">
        <v>41829.788252314815</v>
      </c>
      <c r="N78" s="21">
        <v>9</v>
      </c>
      <c r="O78" s="14" t="b">
        <v>1</v>
      </c>
      <c r="P78" s="14">
        <v>41</v>
      </c>
      <c r="Q78" s="19">
        <v>98.54</v>
      </c>
      <c r="R78" s="14" t="b">
        <v>1</v>
      </c>
      <c r="S78" s="14" t="s">
        <v>8273</v>
      </c>
      <c r="T78" s="14" t="s">
        <v>8274</v>
      </c>
    </row>
    <row r="79" spans="1:20" x14ac:dyDescent="0.25">
      <c r="A79" s="15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15">
        <v>114</v>
      </c>
      <c r="G79" s="15" t="s">
        <v>8218</v>
      </c>
      <c r="H79" s="15" t="s">
        <v>8223</v>
      </c>
      <c r="I79" s="15" t="s">
        <v>8245</v>
      </c>
      <c r="J79" s="15">
        <v>1374523752</v>
      </c>
      <c r="K79" s="25">
        <v>41477.839722222219</v>
      </c>
      <c r="L79" s="15">
        <v>1371931752</v>
      </c>
      <c r="M79" s="25">
        <v>41447.839722222219</v>
      </c>
      <c r="N79" s="26">
        <v>30</v>
      </c>
      <c r="O79" s="15" t="b">
        <v>1</v>
      </c>
      <c r="P79" s="15">
        <v>69</v>
      </c>
      <c r="Q79" s="24">
        <v>82.61</v>
      </c>
      <c r="R79" s="15" t="b">
        <v>1</v>
      </c>
      <c r="S79" s="15" t="s">
        <v>8273</v>
      </c>
      <c r="T79" s="15" t="s">
        <v>8274</v>
      </c>
    </row>
    <row r="80" spans="1:20" ht="28.55" x14ac:dyDescent="0.25">
      <c r="A80" s="14">
        <v>3159</v>
      </c>
      <c r="B80" s="17" t="s">
        <v>3159</v>
      </c>
      <c r="C80" s="17" t="s">
        <v>7269</v>
      </c>
      <c r="D80" s="18">
        <v>1500</v>
      </c>
      <c r="E80" s="19">
        <v>2002.22</v>
      </c>
      <c r="F80" s="14">
        <v>133</v>
      </c>
      <c r="G80" s="14" t="s">
        <v>8218</v>
      </c>
      <c r="H80" s="14" t="s">
        <v>8223</v>
      </c>
      <c r="I80" s="14" t="s">
        <v>8245</v>
      </c>
      <c r="J80" s="14">
        <v>1326927600</v>
      </c>
      <c r="K80" s="20">
        <v>40926.958333333336</v>
      </c>
      <c r="L80" s="14">
        <v>1323221761</v>
      </c>
      <c r="M80" s="20">
        <v>40884.066678240742</v>
      </c>
      <c r="N80" s="21">
        <v>43</v>
      </c>
      <c r="O80" s="14" t="b">
        <v>1</v>
      </c>
      <c r="P80" s="14">
        <v>52</v>
      </c>
      <c r="Q80" s="19">
        <v>38.5</v>
      </c>
      <c r="R80" s="14" t="b">
        <v>1</v>
      </c>
      <c r="S80" s="14" t="s">
        <v>8273</v>
      </c>
      <c r="T80" s="14" t="s">
        <v>8274</v>
      </c>
    </row>
    <row r="81" spans="1:20" ht="28.55" x14ac:dyDescent="0.25">
      <c r="A81" s="15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15">
        <v>102</v>
      </c>
      <c r="G81" s="15" t="s">
        <v>8218</v>
      </c>
      <c r="H81" s="15" t="s">
        <v>8223</v>
      </c>
      <c r="I81" s="15" t="s">
        <v>8245</v>
      </c>
      <c r="J81" s="15">
        <v>1407905940</v>
      </c>
      <c r="K81" s="25">
        <v>41864.207638888889</v>
      </c>
      <c r="L81" s="15">
        <v>1405923687</v>
      </c>
      <c r="M81" s="25">
        <v>41841.26489583333</v>
      </c>
      <c r="N81" s="26">
        <v>23</v>
      </c>
      <c r="O81" s="15" t="b">
        <v>1</v>
      </c>
      <c r="P81" s="15">
        <v>57</v>
      </c>
      <c r="Q81" s="24">
        <v>80.16</v>
      </c>
      <c r="R81" s="15" t="b">
        <v>1</v>
      </c>
      <c r="S81" s="15" t="s">
        <v>8273</v>
      </c>
      <c r="T81" s="15" t="s">
        <v>8274</v>
      </c>
    </row>
    <row r="82" spans="1:20" ht="28.55" x14ac:dyDescent="0.25">
      <c r="A82" s="14">
        <v>3162</v>
      </c>
      <c r="B82" s="17" t="s">
        <v>3162</v>
      </c>
      <c r="C82" s="17" t="s">
        <v>7272</v>
      </c>
      <c r="D82" s="18">
        <v>4000</v>
      </c>
      <c r="E82" s="19">
        <v>5086</v>
      </c>
      <c r="F82" s="14">
        <v>127</v>
      </c>
      <c r="G82" s="14" t="s">
        <v>8218</v>
      </c>
      <c r="H82" s="14" t="s">
        <v>8223</v>
      </c>
      <c r="I82" s="14" t="s">
        <v>8245</v>
      </c>
      <c r="J82" s="14">
        <v>1404698400</v>
      </c>
      <c r="K82" s="20">
        <v>41827.083333333336</v>
      </c>
      <c r="L82" s="14">
        <v>1402331262</v>
      </c>
      <c r="M82" s="20">
        <v>41799.685902777775</v>
      </c>
      <c r="N82" s="21">
        <v>27</v>
      </c>
      <c r="O82" s="14" t="b">
        <v>1</v>
      </c>
      <c r="P82" s="14">
        <v>63</v>
      </c>
      <c r="Q82" s="19">
        <v>80.73</v>
      </c>
      <c r="R82" s="14" t="b">
        <v>1</v>
      </c>
      <c r="S82" s="14" t="s">
        <v>8273</v>
      </c>
      <c r="T82" s="14" t="s">
        <v>8274</v>
      </c>
    </row>
    <row r="83" spans="1:20" ht="28.55" x14ac:dyDescent="0.25">
      <c r="A83" s="15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15">
        <v>111</v>
      </c>
      <c r="G83" s="15" t="s">
        <v>8218</v>
      </c>
      <c r="H83" s="15" t="s">
        <v>8223</v>
      </c>
      <c r="I83" s="15" t="s">
        <v>8245</v>
      </c>
      <c r="J83" s="15">
        <v>1402855525</v>
      </c>
      <c r="K83" s="25">
        <v>41805.753761574073</v>
      </c>
      <c r="L83" s="15">
        <v>1400263525</v>
      </c>
      <c r="M83" s="25">
        <v>41775.753761574073</v>
      </c>
      <c r="N83" s="26">
        <v>30</v>
      </c>
      <c r="O83" s="15" t="b">
        <v>1</v>
      </c>
      <c r="P83" s="15">
        <v>72</v>
      </c>
      <c r="Q83" s="24">
        <v>200.69</v>
      </c>
      <c r="R83" s="15" t="b">
        <v>1</v>
      </c>
      <c r="S83" s="15" t="s">
        <v>8273</v>
      </c>
      <c r="T83" s="15" t="s">
        <v>8274</v>
      </c>
    </row>
    <row r="84" spans="1:20" ht="42.8" x14ac:dyDescent="0.25">
      <c r="A84" s="14">
        <v>3164</v>
      </c>
      <c r="B84" s="17" t="s">
        <v>3164</v>
      </c>
      <c r="C84" s="17" t="s">
        <v>7274</v>
      </c>
      <c r="D84" s="18">
        <v>2500</v>
      </c>
      <c r="E84" s="19">
        <v>2669</v>
      </c>
      <c r="F84" s="14">
        <v>107</v>
      </c>
      <c r="G84" s="14" t="s">
        <v>8218</v>
      </c>
      <c r="H84" s="14" t="s">
        <v>8223</v>
      </c>
      <c r="I84" s="14" t="s">
        <v>8245</v>
      </c>
      <c r="J84" s="14">
        <v>1402341615</v>
      </c>
      <c r="K84" s="20">
        <v>41799.80572916667</v>
      </c>
      <c r="L84" s="14">
        <v>1399490415</v>
      </c>
      <c r="M84" s="20">
        <v>41766.80572916667</v>
      </c>
      <c r="N84" s="21">
        <v>33</v>
      </c>
      <c r="O84" s="14" t="b">
        <v>1</v>
      </c>
      <c r="P84" s="14">
        <v>71</v>
      </c>
      <c r="Q84" s="19">
        <v>37.590000000000003</v>
      </c>
      <c r="R84" s="14" t="b">
        <v>1</v>
      </c>
      <c r="S84" s="14" t="s">
        <v>8273</v>
      </c>
      <c r="T84" s="14" t="s">
        <v>8274</v>
      </c>
    </row>
    <row r="85" spans="1:20" ht="28.55" x14ac:dyDescent="0.25">
      <c r="A85" s="15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15">
        <v>163</v>
      </c>
      <c r="G85" s="15" t="s">
        <v>8218</v>
      </c>
      <c r="H85" s="15" t="s">
        <v>8223</v>
      </c>
      <c r="I85" s="15" t="s">
        <v>8245</v>
      </c>
      <c r="J85" s="15">
        <v>1304395140</v>
      </c>
      <c r="K85" s="25">
        <v>40666.165972222225</v>
      </c>
      <c r="L85" s="15">
        <v>1302493760</v>
      </c>
      <c r="M85" s="25">
        <v>40644.159259259257</v>
      </c>
      <c r="N85" s="26">
        <v>22</v>
      </c>
      <c r="O85" s="15" t="b">
        <v>1</v>
      </c>
      <c r="P85" s="15">
        <v>21</v>
      </c>
      <c r="Q85" s="24">
        <v>58.1</v>
      </c>
      <c r="R85" s="15" t="b">
        <v>1</v>
      </c>
      <c r="S85" s="15" t="s">
        <v>8273</v>
      </c>
      <c r="T85" s="15" t="s">
        <v>8274</v>
      </c>
    </row>
    <row r="86" spans="1:20" ht="28.55" x14ac:dyDescent="0.25">
      <c r="A86" s="14">
        <v>3166</v>
      </c>
      <c r="B86" s="17" t="s">
        <v>3166</v>
      </c>
      <c r="C86" s="17" t="s">
        <v>7276</v>
      </c>
      <c r="D86" s="18">
        <v>35000</v>
      </c>
      <c r="E86" s="19">
        <v>56079.83</v>
      </c>
      <c r="F86" s="14">
        <v>160</v>
      </c>
      <c r="G86" s="14" t="s">
        <v>8218</v>
      </c>
      <c r="H86" s="14" t="s">
        <v>8223</v>
      </c>
      <c r="I86" s="14" t="s">
        <v>8245</v>
      </c>
      <c r="J86" s="14">
        <v>1416988740</v>
      </c>
      <c r="K86" s="20">
        <v>41969.332638888889</v>
      </c>
      <c r="L86" s="14">
        <v>1414514153</v>
      </c>
      <c r="M86" s="20">
        <v>41940.69158564815</v>
      </c>
      <c r="N86" s="21">
        <v>29</v>
      </c>
      <c r="O86" s="14" t="b">
        <v>1</v>
      </c>
      <c r="P86" s="14">
        <v>930</v>
      </c>
      <c r="Q86" s="19">
        <v>60.3</v>
      </c>
      <c r="R86" s="14" t="b">
        <v>1</v>
      </c>
      <c r="S86" s="14" t="s">
        <v>8273</v>
      </c>
      <c r="T86" s="14" t="s">
        <v>8274</v>
      </c>
    </row>
    <row r="87" spans="1:20" ht="28.55" x14ac:dyDescent="0.25">
      <c r="A87" s="15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15">
        <v>116</v>
      </c>
      <c r="G87" s="15" t="s">
        <v>8218</v>
      </c>
      <c r="H87" s="15" t="s">
        <v>8223</v>
      </c>
      <c r="I87" s="15" t="s">
        <v>8245</v>
      </c>
      <c r="J87" s="15">
        <v>1406952781</v>
      </c>
      <c r="K87" s="25">
        <v>41853.175706018519</v>
      </c>
      <c r="L87" s="15">
        <v>1405743181</v>
      </c>
      <c r="M87" s="25">
        <v>41839.175706018519</v>
      </c>
      <c r="N87" s="26">
        <v>14</v>
      </c>
      <c r="O87" s="15" t="b">
        <v>1</v>
      </c>
      <c r="P87" s="15">
        <v>55</v>
      </c>
      <c r="Q87" s="24">
        <v>63.36</v>
      </c>
      <c r="R87" s="15" t="b">
        <v>1</v>
      </c>
      <c r="S87" s="15" t="s">
        <v>8273</v>
      </c>
      <c r="T87" s="15" t="s">
        <v>8274</v>
      </c>
    </row>
    <row r="88" spans="1:20" ht="28.55" x14ac:dyDescent="0.25">
      <c r="A88" s="14">
        <v>3168</v>
      </c>
      <c r="B88" s="17" t="s">
        <v>3168</v>
      </c>
      <c r="C88" s="17" t="s">
        <v>7278</v>
      </c>
      <c r="D88" s="18">
        <v>2500</v>
      </c>
      <c r="E88" s="19">
        <v>3105</v>
      </c>
      <c r="F88" s="14">
        <v>124</v>
      </c>
      <c r="G88" s="14" t="s">
        <v>8218</v>
      </c>
      <c r="H88" s="14" t="s">
        <v>8223</v>
      </c>
      <c r="I88" s="14" t="s">
        <v>8245</v>
      </c>
      <c r="J88" s="14">
        <v>1402696800</v>
      </c>
      <c r="K88" s="20">
        <v>41803.916666666664</v>
      </c>
      <c r="L88" s="14">
        <v>1399948353</v>
      </c>
      <c r="M88" s="20">
        <v>41772.105937500004</v>
      </c>
      <c r="N88" s="21">
        <v>32</v>
      </c>
      <c r="O88" s="14" t="b">
        <v>1</v>
      </c>
      <c r="P88" s="14">
        <v>61</v>
      </c>
      <c r="Q88" s="19">
        <v>50.9</v>
      </c>
      <c r="R88" s="14" t="b">
        <v>1</v>
      </c>
      <c r="S88" s="14" t="s">
        <v>8273</v>
      </c>
      <c r="T88" s="14" t="s">
        <v>8274</v>
      </c>
    </row>
    <row r="89" spans="1:20" ht="28.55" x14ac:dyDescent="0.25">
      <c r="A89" s="15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15">
        <v>103</v>
      </c>
      <c r="G89" s="15" t="s">
        <v>8218</v>
      </c>
      <c r="H89" s="15" t="s">
        <v>8223</v>
      </c>
      <c r="I89" s="15" t="s">
        <v>8245</v>
      </c>
      <c r="J89" s="15">
        <v>1386910740</v>
      </c>
      <c r="K89" s="25">
        <v>41621.207638888889</v>
      </c>
      <c r="L89" s="15">
        <v>1384364561</v>
      </c>
      <c r="M89" s="25">
        <v>41591.737974537034</v>
      </c>
      <c r="N89" s="26">
        <v>29</v>
      </c>
      <c r="O89" s="15" t="b">
        <v>1</v>
      </c>
      <c r="P89" s="15">
        <v>82</v>
      </c>
      <c r="Q89" s="24">
        <v>100.5</v>
      </c>
      <c r="R89" s="15" t="b">
        <v>1</v>
      </c>
      <c r="S89" s="15" t="s">
        <v>8273</v>
      </c>
      <c r="T89" s="15" t="s">
        <v>8274</v>
      </c>
    </row>
    <row r="90" spans="1:20" ht="28.55" x14ac:dyDescent="0.25">
      <c r="A90" s="14">
        <v>3170</v>
      </c>
      <c r="B90" s="17" t="s">
        <v>3170</v>
      </c>
      <c r="C90" s="17" t="s">
        <v>7280</v>
      </c>
      <c r="D90" s="18">
        <v>2000</v>
      </c>
      <c r="E90" s="19">
        <v>2245</v>
      </c>
      <c r="F90" s="14">
        <v>112</v>
      </c>
      <c r="G90" s="14" t="s">
        <v>8218</v>
      </c>
      <c r="H90" s="14" t="s">
        <v>8223</v>
      </c>
      <c r="I90" s="14" t="s">
        <v>8245</v>
      </c>
      <c r="J90" s="14">
        <v>1404273600</v>
      </c>
      <c r="K90" s="20">
        <v>41822.166666666664</v>
      </c>
      <c r="L90" s="14">
        <v>1401414944</v>
      </c>
      <c r="M90" s="20">
        <v>41789.080370370371</v>
      </c>
      <c r="N90" s="21">
        <v>33</v>
      </c>
      <c r="O90" s="14" t="b">
        <v>1</v>
      </c>
      <c r="P90" s="14">
        <v>71</v>
      </c>
      <c r="Q90" s="19">
        <v>31.62</v>
      </c>
      <c r="R90" s="14" t="b">
        <v>1</v>
      </c>
      <c r="S90" s="14" t="s">
        <v>8273</v>
      </c>
      <c r="T90" s="14" t="s">
        <v>8274</v>
      </c>
    </row>
    <row r="91" spans="1:20" ht="28.55" x14ac:dyDescent="0.25">
      <c r="A91" s="15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15">
        <v>115</v>
      </c>
      <c r="G91" s="15" t="s">
        <v>8218</v>
      </c>
      <c r="H91" s="15" t="s">
        <v>8223</v>
      </c>
      <c r="I91" s="15" t="s">
        <v>8245</v>
      </c>
      <c r="J91" s="15">
        <v>1329240668</v>
      </c>
      <c r="K91" s="25">
        <v>40953.729953703703</v>
      </c>
      <c r="L91" s="15">
        <v>1326648668</v>
      </c>
      <c r="M91" s="25">
        <v>40923.729953703703</v>
      </c>
      <c r="N91" s="26">
        <v>30</v>
      </c>
      <c r="O91" s="15" t="b">
        <v>1</v>
      </c>
      <c r="P91" s="15">
        <v>29</v>
      </c>
      <c r="Q91" s="24">
        <v>79.31</v>
      </c>
      <c r="R91" s="15" t="b">
        <v>1</v>
      </c>
      <c r="S91" s="15" t="s">
        <v>8273</v>
      </c>
      <c r="T91" s="15" t="s">
        <v>8274</v>
      </c>
    </row>
    <row r="92" spans="1:20" ht="28.55" x14ac:dyDescent="0.25">
      <c r="A92" s="14">
        <v>3173</v>
      </c>
      <c r="B92" s="17" t="s">
        <v>3173</v>
      </c>
      <c r="C92" s="17" t="s">
        <v>7283</v>
      </c>
      <c r="D92" s="18">
        <v>10000</v>
      </c>
      <c r="E92" s="19">
        <v>10300</v>
      </c>
      <c r="F92" s="14">
        <v>103</v>
      </c>
      <c r="G92" s="14" t="s">
        <v>8218</v>
      </c>
      <c r="H92" s="14" t="s">
        <v>8223</v>
      </c>
      <c r="I92" s="14" t="s">
        <v>8245</v>
      </c>
      <c r="J92" s="14">
        <v>1411765492</v>
      </c>
      <c r="K92" s="20">
        <v>41908.878379629627</v>
      </c>
      <c r="L92" s="14">
        <v>1409173492</v>
      </c>
      <c r="M92" s="20">
        <v>41878.878379629627</v>
      </c>
      <c r="N92" s="21">
        <v>30</v>
      </c>
      <c r="O92" s="14" t="b">
        <v>1</v>
      </c>
      <c r="P92" s="14">
        <v>74</v>
      </c>
      <c r="Q92" s="19">
        <v>139.19</v>
      </c>
      <c r="R92" s="14" t="b">
        <v>1</v>
      </c>
      <c r="S92" s="14" t="s">
        <v>8273</v>
      </c>
      <c r="T92" s="14" t="s">
        <v>8274</v>
      </c>
    </row>
    <row r="93" spans="1:20" ht="28.55" x14ac:dyDescent="0.25">
      <c r="A93" s="15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15">
        <v>101</v>
      </c>
      <c r="G93" s="15" t="s">
        <v>8218</v>
      </c>
      <c r="H93" s="15" t="s">
        <v>8223</v>
      </c>
      <c r="I93" s="15" t="s">
        <v>8245</v>
      </c>
      <c r="J93" s="15">
        <v>1408999508</v>
      </c>
      <c r="K93" s="25">
        <v>41876.864675925928</v>
      </c>
      <c r="L93" s="15">
        <v>1407789908</v>
      </c>
      <c r="M93" s="25">
        <v>41862.864675925928</v>
      </c>
      <c r="N93" s="26">
        <v>14</v>
      </c>
      <c r="O93" s="15" t="b">
        <v>1</v>
      </c>
      <c r="P93" s="15">
        <v>23</v>
      </c>
      <c r="Q93" s="24">
        <v>131.91</v>
      </c>
      <c r="R93" s="15" t="b">
        <v>1</v>
      </c>
      <c r="S93" s="15" t="s">
        <v>8273</v>
      </c>
      <c r="T93" s="15" t="s">
        <v>8274</v>
      </c>
    </row>
    <row r="94" spans="1:20" ht="42.8" x14ac:dyDescent="0.25">
      <c r="A94" s="14">
        <v>3175</v>
      </c>
      <c r="B94" s="17" t="s">
        <v>3175</v>
      </c>
      <c r="C94" s="17" t="s">
        <v>7285</v>
      </c>
      <c r="D94" s="18">
        <v>5000</v>
      </c>
      <c r="E94" s="19">
        <v>5478</v>
      </c>
      <c r="F94" s="14">
        <v>110</v>
      </c>
      <c r="G94" s="14" t="s">
        <v>8218</v>
      </c>
      <c r="H94" s="14" t="s">
        <v>8223</v>
      </c>
      <c r="I94" s="14" t="s">
        <v>8245</v>
      </c>
      <c r="J94" s="14">
        <v>1297977427</v>
      </c>
      <c r="K94" s="20">
        <v>40591.886886574073</v>
      </c>
      <c r="L94" s="14">
        <v>1292793427</v>
      </c>
      <c r="M94" s="20">
        <v>40531.886886574073</v>
      </c>
      <c r="N94" s="21">
        <v>60</v>
      </c>
      <c r="O94" s="14" t="b">
        <v>1</v>
      </c>
      <c r="P94" s="14">
        <v>60</v>
      </c>
      <c r="Q94" s="19">
        <v>91.3</v>
      </c>
      <c r="R94" s="14" t="b">
        <v>1</v>
      </c>
      <c r="S94" s="14" t="s">
        <v>8273</v>
      </c>
      <c r="T94" s="14" t="s">
        <v>8274</v>
      </c>
    </row>
    <row r="95" spans="1:20" ht="28.55" x14ac:dyDescent="0.25">
      <c r="A95" s="15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15">
        <v>115</v>
      </c>
      <c r="G95" s="15" t="s">
        <v>8218</v>
      </c>
      <c r="H95" s="15" t="s">
        <v>8223</v>
      </c>
      <c r="I95" s="15" t="s">
        <v>8245</v>
      </c>
      <c r="J95" s="15">
        <v>1376838000</v>
      </c>
      <c r="K95" s="25">
        <v>41504.625</v>
      </c>
      <c r="L95" s="15">
        <v>1374531631</v>
      </c>
      <c r="M95" s="25">
        <v>41477.930914351848</v>
      </c>
      <c r="N95" s="26">
        <v>27</v>
      </c>
      <c r="O95" s="15" t="b">
        <v>1</v>
      </c>
      <c r="P95" s="15">
        <v>55</v>
      </c>
      <c r="Q95" s="24">
        <v>39.67</v>
      </c>
      <c r="R95" s="15" t="b">
        <v>1</v>
      </c>
      <c r="S95" s="15" t="s">
        <v>8273</v>
      </c>
      <c r="T95" s="15" t="s">
        <v>8274</v>
      </c>
    </row>
    <row r="96" spans="1:20" ht="28.55" x14ac:dyDescent="0.25">
      <c r="A96" s="14">
        <v>3177</v>
      </c>
      <c r="B96" s="17" t="s">
        <v>3177</v>
      </c>
      <c r="C96" s="17" t="s">
        <v>7287</v>
      </c>
      <c r="D96" s="18">
        <v>2500</v>
      </c>
      <c r="E96" s="19">
        <v>2935</v>
      </c>
      <c r="F96" s="14">
        <v>117</v>
      </c>
      <c r="G96" s="14" t="s">
        <v>8218</v>
      </c>
      <c r="H96" s="14" t="s">
        <v>8223</v>
      </c>
      <c r="I96" s="14" t="s">
        <v>8245</v>
      </c>
      <c r="J96" s="14">
        <v>1403366409</v>
      </c>
      <c r="K96" s="20">
        <v>41811.666770833333</v>
      </c>
      <c r="L96" s="14">
        <v>1400774409</v>
      </c>
      <c r="M96" s="20">
        <v>41781.666770833333</v>
      </c>
      <c r="N96" s="21">
        <v>30</v>
      </c>
      <c r="O96" s="14" t="b">
        <v>1</v>
      </c>
      <c r="P96" s="14">
        <v>51</v>
      </c>
      <c r="Q96" s="19">
        <v>57.55</v>
      </c>
      <c r="R96" s="14" t="b">
        <v>1</v>
      </c>
      <c r="S96" s="14" t="s">
        <v>8273</v>
      </c>
      <c r="T96" s="14" t="s">
        <v>8274</v>
      </c>
    </row>
    <row r="97" spans="1:20" ht="28.55" x14ac:dyDescent="0.25">
      <c r="A97" s="15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15">
        <v>114</v>
      </c>
      <c r="G97" s="15" t="s">
        <v>8218</v>
      </c>
      <c r="H97" s="15" t="s">
        <v>8223</v>
      </c>
      <c r="I97" s="15" t="s">
        <v>8245</v>
      </c>
      <c r="J97" s="15">
        <v>1367859071</v>
      </c>
      <c r="K97" s="25">
        <v>41400.702210648145</v>
      </c>
      <c r="L97" s="15">
        <v>1365699071</v>
      </c>
      <c r="M97" s="25">
        <v>41375.702210648145</v>
      </c>
      <c r="N97" s="26">
        <v>25</v>
      </c>
      <c r="O97" s="15" t="b">
        <v>1</v>
      </c>
      <c r="P97" s="15">
        <v>62</v>
      </c>
      <c r="Q97" s="24">
        <v>77.34</v>
      </c>
      <c r="R97" s="15" t="b">
        <v>1</v>
      </c>
      <c r="S97" s="15" t="s">
        <v>8273</v>
      </c>
      <c r="T97" s="15" t="s">
        <v>8274</v>
      </c>
    </row>
    <row r="98" spans="1:20" ht="42.8" x14ac:dyDescent="0.25">
      <c r="A98" s="14">
        <v>3182</v>
      </c>
      <c r="B98" s="17" t="s">
        <v>3182</v>
      </c>
      <c r="C98" s="17" t="s">
        <v>7292</v>
      </c>
      <c r="D98" s="18">
        <v>7000</v>
      </c>
      <c r="E98" s="19">
        <v>7062</v>
      </c>
      <c r="F98" s="14">
        <v>101</v>
      </c>
      <c r="G98" s="14" t="s">
        <v>8218</v>
      </c>
      <c r="H98" s="14" t="s">
        <v>8223</v>
      </c>
      <c r="I98" s="14" t="s">
        <v>8245</v>
      </c>
      <c r="J98" s="14">
        <v>1328029200</v>
      </c>
      <c r="K98" s="20">
        <v>40939.708333333336</v>
      </c>
      <c r="L98" s="14">
        <v>1323211621</v>
      </c>
      <c r="M98" s="20">
        <v>40883.949317129627</v>
      </c>
      <c r="N98" s="21">
        <v>56</v>
      </c>
      <c r="O98" s="14" t="b">
        <v>1</v>
      </c>
      <c r="P98" s="14">
        <v>151</v>
      </c>
      <c r="Q98" s="19">
        <v>46.77</v>
      </c>
      <c r="R98" s="14" t="b">
        <v>1</v>
      </c>
      <c r="S98" s="14" t="s">
        <v>8273</v>
      </c>
      <c r="T98" s="14" t="s">
        <v>8274</v>
      </c>
    </row>
    <row r="99" spans="1:20" ht="28.55" x14ac:dyDescent="0.25">
      <c r="A99" s="15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15">
        <v>109</v>
      </c>
      <c r="G99" s="15" t="s">
        <v>8218</v>
      </c>
      <c r="H99" s="15" t="s">
        <v>8223</v>
      </c>
      <c r="I99" s="15" t="s">
        <v>8245</v>
      </c>
      <c r="J99" s="15">
        <v>1377284669</v>
      </c>
      <c r="K99" s="25">
        <v>41509.79478009259</v>
      </c>
      <c r="L99" s="15">
        <v>1375729469</v>
      </c>
      <c r="M99" s="25">
        <v>41491.79478009259</v>
      </c>
      <c r="N99" s="26">
        <v>18</v>
      </c>
      <c r="O99" s="15" t="b">
        <v>1</v>
      </c>
      <c r="P99" s="15">
        <v>68</v>
      </c>
      <c r="Q99" s="24">
        <v>40.07</v>
      </c>
      <c r="R99" s="15" t="b">
        <v>1</v>
      </c>
      <c r="S99" s="15" t="s">
        <v>8273</v>
      </c>
      <c r="T99" s="15" t="s">
        <v>8274</v>
      </c>
    </row>
    <row r="100" spans="1:20" ht="28.55" x14ac:dyDescent="0.25">
      <c r="A100" s="14">
        <v>3184</v>
      </c>
      <c r="B100" s="17" t="s">
        <v>3184</v>
      </c>
      <c r="C100" s="17" t="s">
        <v>7294</v>
      </c>
      <c r="D100" s="18">
        <v>4300</v>
      </c>
      <c r="E100" s="19">
        <v>4610</v>
      </c>
      <c r="F100" s="14">
        <v>107</v>
      </c>
      <c r="G100" s="14" t="s">
        <v>8218</v>
      </c>
      <c r="H100" s="14" t="s">
        <v>8223</v>
      </c>
      <c r="I100" s="14" t="s">
        <v>8245</v>
      </c>
      <c r="J100" s="14">
        <v>1404258631</v>
      </c>
      <c r="K100" s="20">
        <v>41821.993414351848</v>
      </c>
      <c r="L100" s="14">
        <v>1401666631</v>
      </c>
      <c r="M100" s="20">
        <v>41791.993414351848</v>
      </c>
      <c r="N100" s="21">
        <v>30</v>
      </c>
      <c r="O100" s="14" t="b">
        <v>1</v>
      </c>
      <c r="P100" s="14">
        <v>46</v>
      </c>
      <c r="Q100" s="19">
        <v>100.22</v>
      </c>
      <c r="R100" s="14" t="b">
        <v>1</v>
      </c>
      <c r="S100" s="14" t="s">
        <v>8273</v>
      </c>
      <c r="T100" s="14" t="s">
        <v>8274</v>
      </c>
    </row>
    <row r="101" spans="1:20" ht="42.8" x14ac:dyDescent="0.25">
      <c r="A101" s="15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15">
        <v>116</v>
      </c>
      <c r="G101" s="15" t="s">
        <v>8218</v>
      </c>
      <c r="H101" s="15" t="s">
        <v>8223</v>
      </c>
      <c r="I101" s="15" t="s">
        <v>8245</v>
      </c>
      <c r="J101" s="15">
        <v>1407167973</v>
      </c>
      <c r="K101" s="25">
        <v>41855.666354166664</v>
      </c>
      <c r="L101" s="15">
        <v>1405439973</v>
      </c>
      <c r="M101" s="25">
        <v>41835.666354166664</v>
      </c>
      <c r="N101" s="26">
        <v>20</v>
      </c>
      <c r="O101" s="15" t="b">
        <v>1</v>
      </c>
      <c r="P101" s="15">
        <v>244</v>
      </c>
      <c r="Q101" s="24">
        <v>71.489999999999995</v>
      </c>
      <c r="R101" s="15" t="b">
        <v>1</v>
      </c>
      <c r="S101" s="15" t="s">
        <v>8273</v>
      </c>
      <c r="T101" s="15" t="s">
        <v>8274</v>
      </c>
    </row>
    <row r="102" spans="1:20" ht="28.55" x14ac:dyDescent="0.25">
      <c r="A102" s="14">
        <v>3208</v>
      </c>
      <c r="B102" s="17" t="s">
        <v>3208</v>
      </c>
      <c r="C102" s="17" t="s">
        <v>7318</v>
      </c>
      <c r="D102" s="18">
        <v>5000</v>
      </c>
      <c r="E102" s="19">
        <v>5175</v>
      </c>
      <c r="F102" s="14">
        <v>104</v>
      </c>
      <c r="G102" s="14" t="s">
        <v>8218</v>
      </c>
      <c r="H102" s="14" t="s">
        <v>8223</v>
      </c>
      <c r="I102" s="14" t="s">
        <v>8245</v>
      </c>
      <c r="J102" s="14">
        <v>1406557877</v>
      </c>
      <c r="K102" s="20">
        <v>41848.605057870373</v>
      </c>
      <c r="L102" s="14">
        <v>1404743477</v>
      </c>
      <c r="M102" s="20">
        <v>41827.605057870373</v>
      </c>
      <c r="N102" s="21">
        <v>21</v>
      </c>
      <c r="O102" s="14" t="b">
        <v>1</v>
      </c>
      <c r="P102" s="14">
        <v>82</v>
      </c>
      <c r="Q102" s="19">
        <v>63.11</v>
      </c>
      <c r="R102" s="14" t="b">
        <v>1</v>
      </c>
      <c r="S102" s="14" t="s">
        <v>8273</v>
      </c>
      <c r="T102" s="14" t="s">
        <v>8274</v>
      </c>
    </row>
    <row r="103" spans="1:20" ht="28.55" x14ac:dyDescent="0.25">
      <c r="A103" s="15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15">
        <v>119</v>
      </c>
      <c r="G103" s="15" t="s">
        <v>8218</v>
      </c>
      <c r="H103" s="15" t="s">
        <v>8223</v>
      </c>
      <c r="I103" s="15" t="s">
        <v>8245</v>
      </c>
      <c r="J103" s="15">
        <v>1403305200</v>
      </c>
      <c r="K103" s="25">
        <v>41810.958333333336</v>
      </c>
      <c r="L103" s="15">
        <v>1400512658</v>
      </c>
      <c r="M103" s="25">
        <v>41778.637245370373</v>
      </c>
      <c r="N103" s="26">
        <v>32</v>
      </c>
      <c r="O103" s="15" t="b">
        <v>1</v>
      </c>
      <c r="P103" s="15">
        <v>226</v>
      </c>
      <c r="Q103" s="24">
        <v>50.16</v>
      </c>
      <c r="R103" s="15" t="b">
        <v>1</v>
      </c>
      <c r="S103" s="15" t="s">
        <v>8273</v>
      </c>
      <c r="T103" s="15" t="s">
        <v>8274</v>
      </c>
    </row>
    <row r="104" spans="1:20" ht="28.55" x14ac:dyDescent="0.25">
      <c r="A104" s="14">
        <v>3210</v>
      </c>
      <c r="B104" s="17" t="s">
        <v>3210</v>
      </c>
      <c r="C104" s="17" t="s">
        <v>7320</v>
      </c>
      <c r="D104" s="18">
        <v>3000</v>
      </c>
      <c r="E104" s="19">
        <v>3773</v>
      </c>
      <c r="F104" s="14">
        <v>126</v>
      </c>
      <c r="G104" s="14" t="s">
        <v>8218</v>
      </c>
      <c r="H104" s="14" t="s">
        <v>8223</v>
      </c>
      <c r="I104" s="14" t="s">
        <v>8245</v>
      </c>
      <c r="J104" s="14">
        <v>1338523140</v>
      </c>
      <c r="K104" s="20">
        <v>41061.165972222225</v>
      </c>
      <c r="L104" s="14">
        <v>1334442519</v>
      </c>
      <c r="M104" s="20">
        <v>41013.936562499999</v>
      </c>
      <c r="N104" s="21">
        <v>47</v>
      </c>
      <c r="O104" s="14" t="b">
        <v>1</v>
      </c>
      <c r="P104" s="14">
        <v>60</v>
      </c>
      <c r="Q104" s="19">
        <v>62.88</v>
      </c>
      <c r="R104" s="14" t="b">
        <v>1</v>
      </c>
      <c r="S104" s="14" t="s">
        <v>8273</v>
      </c>
      <c r="T104" s="14" t="s">
        <v>8274</v>
      </c>
    </row>
    <row r="105" spans="1:20" ht="28.55" x14ac:dyDescent="0.25">
      <c r="A105" s="15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15">
        <v>120</v>
      </c>
      <c r="G105" s="15" t="s">
        <v>8218</v>
      </c>
      <c r="H105" s="15" t="s">
        <v>8223</v>
      </c>
      <c r="I105" s="15" t="s">
        <v>8245</v>
      </c>
      <c r="J105" s="15">
        <v>1408068000</v>
      </c>
      <c r="K105" s="25">
        <v>41866.083333333336</v>
      </c>
      <c r="L105" s="15">
        <v>1405346680</v>
      </c>
      <c r="M105" s="25">
        <v>41834.586574074077</v>
      </c>
      <c r="N105" s="26">
        <v>31</v>
      </c>
      <c r="O105" s="15" t="b">
        <v>1</v>
      </c>
      <c r="P105" s="15">
        <v>322</v>
      </c>
      <c r="Q105" s="24">
        <v>85.53</v>
      </c>
      <c r="R105" s="15" t="b">
        <v>1</v>
      </c>
      <c r="S105" s="15" t="s">
        <v>8273</v>
      </c>
      <c r="T105" s="15" t="s">
        <v>8274</v>
      </c>
    </row>
    <row r="106" spans="1:20" ht="28.55" x14ac:dyDescent="0.25">
      <c r="A106" s="14">
        <v>3212</v>
      </c>
      <c r="B106" s="17" t="s">
        <v>3212</v>
      </c>
      <c r="C106" s="17" t="s">
        <v>7322</v>
      </c>
      <c r="D106" s="18">
        <v>4000</v>
      </c>
      <c r="E106" s="19">
        <v>5050</v>
      </c>
      <c r="F106" s="14">
        <v>126</v>
      </c>
      <c r="G106" s="14" t="s">
        <v>8218</v>
      </c>
      <c r="H106" s="14" t="s">
        <v>8223</v>
      </c>
      <c r="I106" s="14" t="s">
        <v>8245</v>
      </c>
      <c r="J106" s="14">
        <v>1407524751</v>
      </c>
      <c r="K106" s="20">
        <v>41859.795729166668</v>
      </c>
      <c r="L106" s="14">
        <v>1404932751</v>
      </c>
      <c r="M106" s="20">
        <v>41829.795729166668</v>
      </c>
      <c r="N106" s="21">
        <v>30</v>
      </c>
      <c r="O106" s="14" t="b">
        <v>1</v>
      </c>
      <c r="P106" s="14">
        <v>94</v>
      </c>
      <c r="Q106" s="19">
        <v>53.72</v>
      </c>
      <c r="R106" s="14" t="b">
        <v>1</v>
      </c>
      <c r="S106" s="14" t="s">
        <v>8273</v>
      </c>
      <c r="T106" s="14" t="s">
        <v>8274</v>
      </c>
    </row>
    <row r="107" spans="1:20" ht="57.1" x14ac:dyDescent="0.25">
      <c r="A107" s="15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15">
        <v>100</v>
      </c>
      <c r="G107" s="15" t="s">
        <v>8218</v>
      </c>
      <c r="H107" s="15" t="s">
        <v>8223</v>
      </c>
      <c r="I107" s="15" t="s">
        <v>8245</v>
      </c>
      <c r="J107" s="15">
        <v>1441857540</v>
      </c>
      <c r="K107" s="25">
        <v>42257.165972222225</v>
      </c>
      <c r="L107" s="15">
        <v>1438617471</v>
      </c>
      <c r="M107" s="25">
        <v>42219.665173611109</v>
      </c>
      <c r="N107" s="26">
        <v>38</v>
      </c>
      <c r="O107" s="15" t="b">
        <v>1</v>
      </c>
      <c r="P107" s="15">
        <v>134</v>
      </c>
      <c r="Q107" s="24">
        <v>262.11</v>
      </c>
      <c r="R107" s="15" t="b">
        <v>1</v>
      </c>
      <c r="S107" s="15" t="s">
        <v>8273</v>
      </c>
      <c r="T107" s="15" t="s">
        <v>8274</v>
      </c>
    </row>
    <row r="108" spans="1:20" ht="28.55" x14ac:dyDescent="0.25">
      <c r="A108" s="14">
        <v>3217</v>
      </c>
      <c r="B108" s="17" t="s">
        <v>3217</v>
      </c>
      <c r="C108" s="17" t="s">
        <v>7327</v>
      </c>
      <c r="D108" s="18">
        <v>4500</v>
      </c>
      <c r="E108" s="19">
        <v>5221</v>
      </c>
      <c r="F108" s="14">
        <v>116</v>
      </c>
      <c r="G108" s="14" t="s">
        <v>8218</v>
      </c>
      <c r="H108" s="14" t="s">
        <v>8223</v>
      </c>
      <c r="I108" s="14" t="s">
        <v>8245</v>
      </c>
      <c r="J108" s="14">
        <v>1478264784</v>
      </c>
      <c r="K108" s="20">
        <v>42678.546111111107</v>
      </c>
      <c r="L108" s="14">
        <v>1475672784</v>
      </c>
      <c r="M108" s="20">
        <v>42648.546111111107</v>
      </c>
      <c r="N108" s="21">
        <v>30</v>
      </c>
      <c r="O108" s="14" t="b">
        <v>1</v>
      </c>
      <c r="P108" s="14">
        <v>104</v>
      </c>
      <c r="Q108" s="19">
        <v>50.2</v>
      </c>
      <c r="R108" s="14" t="b">
        <v>1</v>
      </c>
      <c r="S108" s="14" t="s">
        <v>8273</v>
      </c>
      <c r="T108" s="14" t="s">
        <v>8274</v>
      </c>
    </row>
    <row r="109" spans="1:20" ht="28.55" x14ac:dyDescent="0.25">
      <c r="A109" s="15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15">
        <v>100</v>
      </c>
      <c r="G109" s="15" t="s">
        <v>8218</v>
      </c>
      <c r="H109" s="15" t="s">
        <v>8223</v>
      </c>
      <c r="I109" s="15" t="s">
        <v>8245</v>
      </c>
      <c r="J109" s="15">
        <v>1427063747</v>
      </c>
      <c r="K109" s="25">
        <v>42085.941516203704</v>
      </c>
      <c r="L109" s="15">
        <v>1424043347</v>
      </c>
      <c r="M109" s="25">
        <v>42050.983182870375</v>
      </c>
      <c r="N109" s="26">
        <v>35</v>
      </c>
      <c r="O109" s="15" t="b">
        <v>1</v>
      </c>
      <c r="P109" s="15">
        <v>119</v>
      </c>
      <c r="Q109" s="24">
        <v>168.25</v>
      </c>
      <c r="R109" s="15" t="b">
        <v>1</v>
      </c>
      <c r="S109" s="15" t="s">
        <v>8273</v>
      </c>
      <c r="T109" s="15" t="s">
        <v>8274</v>
      </c>
    </row>
    <row r="110" spans="1:20" x14ac:dyDescent="0.25">
      <c r="A110" s="14">
        <v>3220</v>
      </c>
      <c r="B110" s="17" t="s">
        <v>3220</v>
      </c>
      <c r="C110" s="17" t="s">
        <v>7330</v>
      </c>
      <c r="D110" s="18">
        <v>15000</v>
      </c>
      <c r="E110" s="19">
        <v>15126</v>
      </c>
      <c r="F110" s="14">
        <v>101</v>
      </c>
      <c r="G110" s="14" t="s">
        <v>8218</v>
      </c>
      <c r="H110" s="14" t="s">
        <v>8223</v>
      </c>
      <c r="I110" s="14" t="s">
        <v>8245</v>
      </c>
      <c r="J110" s="14">
        <v>1489352400</v>
      </c>
      <c r="K110" s="20">
        <v>42806.875</v>
      </c>
      <c r="L110" s="14">
        <v>1486411204</v>
      </c>
      <c r="M110" s="20">
        <v>42772.833379629628</v>
      </c>
      <c r="N110" s="21">
        <v>34</v>
      </c>
      <c r="O110" s="14" t="b">
        <v>1</v>
      </c>
      <c r="P110" s="14">
        <v>59</v>
      </c>
      <c r="Q110" s="19">
        <v>256.37</v>
      </c>
      <c r="R110" s="14" t="b">
        <v>1</v>
      </c>
      <c r="S110" s="14" t="s">
        <v>8273</v>
      </c>
      <c r="T110" s="14" t="s">
        <v>8274</v>
      </c>
    </row>
    <row r="111" spans="1:20" ht="28.55" x14ac:dyDescent="0.25">
      <c r="A111" s="15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15">
        <v>125</v>
      </c>
      <c r="G111" s="15" t="s">
        <v>8218</v>
      </c>
      <c r="H111" s="15" t="s">
        <v>8223</v>
      </c>
      <c r="I111" s="15" t="s">
        <v>8245</v>
      </c>
      <c r="J111" s="15">
        <v>1445722140</v>
      </c>
      <c r="K111" s="25">
        <v>42301.895138888889</v>
      </c>
      <c r="L111" s="15">
        <v>1443016697</v>
      </c>
      <c r="M111" s="25">
        <v>42270.582141203704</v>
      </c>
      <c r="N111" s="26">
        <v>31</v>
      </c>
      <c r="O111" s="15" t="b">
        <v>1</v>
      </c>
      <c r="P111" s="15">
        <v>84</v>
      </c>
      <c r="Q111" s="24">
        <v>37.14</v>
      </c>
      <c r="R111" s="15" t="b">
        <v>1</v>
      </c>
      <c r="S111" s="15" t="s">
        <v>8273</v>
      </c>
      <c r="T111" s="15" t="s">
        <v>8274</v>
      </c>
    </row>
    <row r="112" spans="1:20" ht="28.55" x14ac:dyDescent="0.25">
      <c r="A112" s="14">
        <v>3223</v>
      </c>
      <c r="B112" s="17" t="s">
        <v>3223</v>
      </c>
      <c r="C112" s="17" t="s">
        <v>7333</v>
      </c>
      <c r="D112" s="18">
        <v>3100</v>
      </c>
      <c r="E112" s="19">
        <v>3395</v>
      </c>
      <c r="F112" s="14">
        <v>110</v>
      </c>
      <c r="G112" s="14" t="s">
        <v>8218</v>
      </c>
      <c r="H112" s="14" t="s">
        <v>8223</v>
      </c>
      <c r="I112" s="14" t="s">
        <v>8245</v>
      </c>
      <c r="J112" s="14">
        <v>1440100976</v>
      </c>
      <c r="K112" s="20">
        <v>42236.835370370376</v>
      </c>
      <c r="L112" s="14">
        <v>1437508976</v>
      </c>
      <c r="M112" s="20">
        <v>42206.835370370376</v>
      </c>
      <c r="N112" s="21">
        <v>30</v>
      </c>
      <c r="O112" s="14" t="b">
        <v>1</v>
      </c>
      <c r="P112" s="14">
        <v>74</v>
      </c>
      <c r="Q112" s="19">
        <v>45.88</v>
      </c>
      <c r="R112" s="14" t="b">
        <v>1</v>
      </c>
      <c r="S112" s="14" t="s">
        <v>8273</v>
      </c>
      <c r="T112" s="14" t="s">
        <v>8274</v>
      </c>
    </row>
    <row r="113" spans="1:20" ht="28.55" x14ac:dyDescent="0.25">
      <c r="A113" s="15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15">
        <v>102</v>
      </c>
      <c r="G113" s="15" t="s">
        <v>8218</v>
      </c>
      <c r="H113" s="15" t="s">
        <v>8223</v>
      </c>
      <c r="I113" s="15" t="s">
        <v>8245</v>
      </c>
      <c r="J113" s="15">
        <v>1484024400</v>
      </c>
      <c r="K113" s="25">
        <v>42745.208333333328</v>
      </c>
      <c r="L113" s="15">
        <v>1479932713</v>
      </c>
      <c r="M113" s="25">
        <v>42697.850844907407</v>
      </c>
      <c r="N113" s="26">
        <v>47</v>
      </c>
      <c r="O113" s="15" t="b">
        <v>1</v>
      </c>
      <c r="P113" s="15">
        <v>216</v>
      </c>
      <c r="Q113" s="24">
        <v>141.71</v>
      </c>
      <c r="R113" s="15" t="b">
        <v>1</v>
      </c>
      <c r="S113" s="15" t="s">
        <v>8273</v>
      </c>
      <c r="T113" s="15" t="s">
        <v>8274</v>
      </c>
    </row>
    <row r="114" spans="1:20" ht="28.55" x14ac:dyDescent="0.25">
      <c r="A114" s="14">
        <v>3225</v>
      </c>
      <c r="B114" s="17" t="s">
        <v>3225</v>
      </c>
      <c r="C114" s="17" t="s">
        <v>7335</v>
      </c>
      <c r="D114" s="18">
        <v>2000</v>
      </c>
      <c r="E114" s="19">
        <v>2047</v>
      </c>
      <c r="F114" s="14">
        <v>102</v>
      </c>
      <c r="G114" s="14" t="s">
        <v>8218</v>
      </c>
      <c r="H114" s="14" t="s">
        <v>8223</v>
      </c>
      <c r="I114" s="14" t="s">
        <v>8245</v>
      </c>
      <c r="J114" s="14">
        <v>1464987600</v>
      </c>
      <c r="K114" s="20">
        <v>42524.875</v>
      </c>
      <c r="L114" s="14">
        <v>1463145938</v>
      </c>
      <c r="M114" s="20">
        <v>42503.559467592597</v>
      </c>
      <c r="N114" s="21">
        <v>21</v>
      </c>
      <c r="O114" s="14" t="b">
        <v>1</v>
      </c>
      <c r="P114" s="14">
        <v>39</v>
      </c>
      <c r="Q114" s="19">
        <v>52.49</v>
      </c>
      <c r="R114" s="14" t="b">
        <v>1</v>
      </c>
      <c r="S114" s="14" t="s">
        <v>8273</v>
      </c>
      <c r="T114" s="14" t="s">
        <v>8274</v>
      </c>
    </row>
    <row r="115" spans="1:20" ht="28.55" x14ac:dyDescent="0.25">
      <c r="A115" s="15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15">
        <v>102</v>
      </c>
      <c r="G115" s="15" t="s">
        <v>8218</v>
      </c>
      <c r="H115" s="15" t="s">
        <v>8223</v>
      </c>
      <c r="I115" s="15" t="s">
        <v>8245</v>
      </c>
      <c r="J115" s="15">
        <v>1450328340</v>
      </c>
      <c r="K115" s="25">
        <v>42355.207638888889</v>
      </c>
      <c r="L115" s="15">
        <v>1447606884</v>
      </c>
      <c r="M115" s="25">
        <v>42323.70930555556</v>
      </c>
      <c r="N115" s="26">
        <v>31</v>
      </c>
      <c r="O115" s="15" t="b">
        <v>1</v>
      </c>
      <c r="P115" s="15">
        <v>37</v>
      </c>
      <c r="Q115" s="24">
        <v>193.62</v>
      </c>
      <c r="R115" s="15" t="b">
        <v>1</v>
      </c>
      <c r="S115" s="15" t="s">
        <v>8273</v>
      </c>
      <c r="T115" s="15" t="s">
        <v>8274</v>
      </c>
    </row>
    <row r="116" spans="1:20" ht="28.55" x14ac:dyDescent="0.25">
      <c r="A116" s="14">
        <v>3229</v>
      </c>
      <c r="B116" s="17" t="s">
        <v>3229</v>
      </c>
      <c r="C116" s="17" t="s">
        <v>7339</v>
      </c>
      <c r="D116" s="18">
        <v>20000</v>
      </c>
      <c r="E116" s="19">
        <v>21573</v>
      </c>
      <c r="F116" s="14">
        <v>108</v>
      </c>
      <c r="G116" s="14" t="s">
        <v>8218</v>
      </c>
      <c r="H116" s="14" t="s">
        <v>8223</v>
      </c>
      <c r="I116" s="14" t="s">
        <v>8245</v>
      </c>
      <c r="J116" s="14">
        <v>1416470398</v>
      </c>
      <c r="K116" s="20">
        <v>41963.333310185189</v>
      </c>
      <c r="L116" s="14">
        <v>1413874798</v>
      </c>
      <c r="M116" s="20">
        <v>41933.291643518518</v>
      </c>
      <c r="N116" s="21">
        <v>30</v>
      </c>
      <c r="O116" s="14" t="b">
        <v>1</v>
      </c>
      <c r="P116" s="14">
        <v>202</v>
      </c>
      <c r="Q116" s="19">
        <v>106.8</v>
      </c>
      <c r="R116" s="14" t="b">
        <v>1</v>
      </c>
      <c r="S116" s="14" t="s">
        <v>8273</v>
      </c>
      <c r="T116" s="14" t="s">
        <v>8274</v>
      </c>
    </row>
    <row r="117" spans="1:20" ht="28.55" x14ac:dyDescent="0.25">
      <c r="A117" s="15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15">
        <v>110</v>
      </c>
      <c r="G117" s="15" t="s">
        <v>8218</v>
      </c>
      <c r="H117" s="15" t="s">
        <v>8223</v>
      </c>
      <c r="I117" s="15" t="s">
        <v>8245</v>
      </c>
      <c r="J117" s="15">
        <v>1412135940</v>
      </c>
      <c r="K117" s="25">
        <v>41913.165972222225</v>
      </c>
      <c r="L117" s="15">
        <v>1410840126</v>
      </c>
      <c r="M117" s="25">
        <v>41898.168125000004</v>
      </c>
      <c r="N117" s="26">
        <v>15</v>
      </c>
      <c r="O117" s="15" t="b">
        <v>1</v>
      </c>
      <c r="P117" s="15">
        <v>37</v>
      </c>
      <c r="Q117" s="24">
        <v>77.22</v>
      </c>
      <c r="R117" s="15" t="b">
        <v>1</v>
      </c>
      <c r="S117" s="15" t="s">
        <v>8273</v>
      </c>
      <c r="T117" s="15" t="s">
        <v>8274</v>
      </c>
    </row>
    <row r="118" spans="1:20" ht="28.55" x14ac:dyDescent="0.25">
      <c r="A118" s="14">
        <v>3231</v>
      </c>
      <c r="B118" s="17" t="s">
        <v>3231</v>
      </c>
      <c r="C118" s="17" t="s">
        <v>7341</v>
      </c>
      <c r="D118" s="18">
        <v>1000</v>
      </c>
      <c r="E118" s="19">
        <v>1610</v>
      </c>
      <c r="F118" s="14">
        <v>161</v>
      </c>
      <c r="G118" s="14" t="s">
        <v>8218</v>
      </c>
      <c r="H118" s="14" t="s">
        <v>8223</v>
      </c>
      <c r="I118" s="14" t="s">
        <v>8245</v>
      </c>
      <c r="J118" s="14">
        <v>1460846347</v>
      </c>
      <c r="K118" s="20">
        <v>42476.943831018521</v>
      </c>
      <c r="L118" s="14">
        <v>1458254347</v>
      </c>
      <c r="M118" s="20">
        <v>42446.943831018521</v>
      </c>
      <c r="N118" s="21">
        <v>30</v>
      </c>
      <c r="O118" s="14" t="b">
        <v>0</v>
      </c>
      <c r="P118" s="14">
        <v>28</v>
      </c>
      <c r="Q118" s="19">
        <v>57.5</v>
      </c>
      <c r="R118" s="14" t="b">
        <v>1</v>
      </c>
      <c r="S118" s="14" t="s">
        <v>8273</v>
      </c>
      <c r="T118" s="14" t="s">
        <v>8274</v>
      </c>
    </row>
    <row r="119" spans="1:20" ht="28.55" x14ac:dyDescent="0.25">
      <c r="A119" s="15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15">
        <v>131</v>
      </c>
      <c r="G119" s="15" t="s">
        <v>8218</v>
      </c>
      <c r="H119" s="15" t="s">
        <v>8223</v>
      </c>
      <c r="I119" s="15" t="s">
        <v>8245</v>
      </c>
      <c r="J119" s="15">
        <v>1462334340</v>
      </c>
      <c r="K119" s="25">
        <v>42494.165972222225</v>
      </c>
      <c r="L119" s="15">
        <v>1459711917</v>
      </c>
      <c r="M119" s="25">
        <v>42463.81385416667</v>
      </c>
      <c r="N119" s="26">
        <v>30</v>
      </c>
      <c r="O119" s="15" t="b">
        <v>1</v>
      </c>
      <c r="P119" s="15">
        <v>26</v>
      </c>
      <c r="Q119" s="24">
        <v>50.46</v>
      </c>
      <c r="R119" s="15" t="b">
        <v>1</v>
      </c>
      <c r="S119" s="15" t="s">
        <v>8273</v>
      </c>
      <c r="T119" s="15" t="s">
        <v>8274</v>
      </c>
    </row>
    <row r="120" spans="1:20" ht="28.55" x14ac:dyDescent="0.25">
      <c r="A120" s="14">
        <v>3233</v>
      </c>
      <c r="B120" s="17" t="s">
        <v>3233</v>
      </c>
      <c r="C120" s="17" t="s">
        <v>7343</v>
      </c>
      <c r="D120" s="18">
        <v>5000</v>
      </c>
      <c r="E120" s="19">
        <v>5940</v>
      </c>
      <c r="F120" s="14">
        <v>119</v>
      </c>
      <c r="G120" s="14" t="s">
        <v>8218</v>
      </c>
      <c r="H120" s="14" t="s">
        <v>8223</v>
      </c>
      <c r="I120" s="14" t="s">
        <v>8245</v>
      </c>
      <c r="J120" s="14">
        <v>1488482355</v>
      </c>
      <c r="K120" s="20">
        <v>42796.805034722223</v>
      </c>
      <c r="L120" s="14">
        <v>1485890355</v>
      </c>
      <c r="M120" s="20">
        <v>42766.805034722223</v>
      </c>
      <c r="N120" s="21">
        <v>30</v>
      </c>
      <c r="O120" s="14" t="b">
        <v>0</v>
      </c>
      <c r="P120" s="14">
        <v>61</v>
      </c>
      <c r="Q120" s="19">
        <v>97.38</v>
      </c>
      <c r="R120" s="14" t="b">
        <v>1</v>
      </c>
      <c r="S120" s="14" t="s">
        <v>8273</v>
      </c>
      <c r="T120" s="14" t="s">
        <v>8274</v>
      </c>
    </row>
    <row r="121" spans="1:20" ht="42.8" x14ac:dyDescent="0.25">
      <c r="A121" s="15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15">
        <v>103</v>
      </c>
      <c r="G121" s="15" t="s">
        <v>8218</v>
      </c>
      <c r="H121" s="15" t="s">
        <v>8223</v>
      </c>
      <c r="I121" s="15" t="s">
        <v>8245</v>
      </c>
      <c r="J121" s="15">
        <v>1467361251</v>
      </c>
      <c r="K121" s="25">
        <v>42552.347812499997</v>
      </c>
      <c r="L121" s="15">
        <v>1464769251</v>
      </c>
      <c r="M121" s="25">
        <v>42522.347812499997</v>
      </c>
      <c r="N121" s="26">
        <v>30</v>
      </c>
      <c r="O121" s="15" t="b">
        <v>1</v>
      </c>
      <c r="P121" s="15">
        <v>181</v>
      </c>
      <c r="Q121" s="24">
        <v>85.53</v>
      </c>
      <c r="R121" s="15" t="b">
        <v>1</v>
      </c>
      <c r="S121" s="15" t="s">
        <v>8273</v>
      </c>
      <c r="T121" s="15" t="s">
        <v>8274</v>
      </c>
    </row>
    <row r="122" spans="1:20" ht="42.8" x14ac:dyDescent="0.25">
      <c r="A122" s="14">
        <v>3236</v>
      </c>
      <c r="B122" s="17" t="s">
        <v>3236</v>
      </c>
      <c r="C122" s="17" t="s">
        <v>7346</v>
      </c>
      <c r="D122" s="18">
        <v>20000</v>
      </c>
      <c r="E122" s="19">
        <v>20120</v>
      </c>
      <c r="F122" s="14">
        <v>101</v>
      </c>
      <c r="G122" s="14" t="s">
        <v>8218</v>
      </c>
      <c r="H122" s="14" t="s">
        <v>8223</v>
      </c>
      <c r="I122" s="14" t="s">
        <v>8245</v>
      </c>
      <c r="J122" s="14">
        <v>1482962433</v>
      </c>
      <c r="K122" s="20">
        <v>42732.917048611111</v>
      </c>
      <c r="L122" s="14">
        <v>1480370433</v>
      </c>
      <c r="M122" s="20">
        <v>42702.917048611111</v>
      </c>
      <c r="N122" s="21">
        <v>30</v>
      </c>
      <c r="O122" s="14" t="b">
        <v>0</v>
      </c>
      <c r="P122" s="14">
        <v>110</v>
      </c>
      <c r="Q122" s="19">
        <v>182.91</v>
      </c>
      <c r="R122" s="14" t="b">
        <v>1</v>
      </c>
      <c r="S122" s="14" t="s">
        <v>8273</v>
      </c>
      <c r="T122" s="14" t="s">
        <v>8274</v>
      </c>
    </row>
    <row r="123" spans="1:20" ht="28.55" x14ac:dyDescent="0.25">
      <c r="A123" s="15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15">
        <v>101</v>
      </c>
      <c r="G123" s="15" t="s">
        <v>8218</v>
      </c>
      <c r="H123" s="15" t="s">
        <v>8223</v>
      </c>
      <c r="I123" s="15" t="s">
        <v>8245</v>
      </c>
      <c r="J123" s="15">
        <v>1443499140</v>
      </c>
      <c r="K123" s="25">
        <v>42276.165972222225</v>
      </c>
      <c r="L123" s="15">
        <v>1441452184</v>
      </c>
      <c r="M123" s="25">
        <v>42252.474351851852</v>
      </c>
      <c r="N123" s="26">
        <v>24</v>
      </c>
      <c r="O123" s="15" t="b">
        <v>1</v>
      </c>
      <c r="P123" s="15">
        <v>269</v>
      </c>
      <c r="Q123" s="24">
        <v>131.13999999999999</v>
      </c>
      <c r="R123" s="15" t="b">
        <v>1</v>
      </c>
      <c r="S123" s="15" t="s">
        <v>8273</v>
      </c>
      <c r="T123" s="15" t="s">
        <v>8274</v>
      </c>
    </row>
    <row r="124" spans="1:20" ht="42.8" x14ac:dyDescent="0.25">
      <c r="A124" s="14">
        <v>3241</v>
      </c>
      <c r="B124" s="17" t="s">
        <v>3241</v>
      </c>
      <c r="C124" s="17" t="s">
        <v>7351</v>
      </c>
      <c r="D124" s="18">
        <v>8500</v>
      </c>
      <c r="E124" s="19">
        <v>9801</v>
      </c>
      <c r="F124" s="14">
        <v>115</v>
      </c>
      <c r="G124" s="14" t="s">
        <v>8218</v>
      </c>
      <c r="H124" s="14" t="s">
        <v>8223</v>
      </c>
      <c r="I124" s="14" t="s">
        <v>8245</v>
      </c>
      <c r="J124" s="14">
        <v>1413269940</v>
      </c>
      <c r="K124" s="20">
        <v>41926.290972222225</v>
      </c>
      <c r="L124" s="14">
        <v>1410421670</v>
      </c>
      <c r="M124" s="20">
        <v>41893.324884259258</v>
      </c>
      <c r="N124" s="21">
        <v>33</v>
      </c>
      <c r="O124" s="14" t="b">
        <v>1</v>
      </c>
      <c r="P124" s="14">
        <v>167</v>
      </c>
      <c r="Q124" s="19">
        <v>58.69</v>
      </c>
      <c r="R124" s="14" t="b">
        <v>1</v>
      </c>
      <c r="S124" s="14" t="s">
        <v>8273</v>
      </c>
      <c r="T124" s="14" t="s">
        <v>8274</v>
      </c>
    </row>
    <row r="125" spans="1:20" ht="28.55" x14ac:dyDescent="0.25">
      <c r="A125" s="15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15">
        <v>127</v>
      </c>
      <c r="G125" s="15" t="s">
        <v>8218</v>
      </c>
      <c r="H125" s="15" t="s">
        <v>8223</v>
      </c>
      <c r="I125" s="15" t="s">
        <v>8245</v>
      </c>
      <c r="J125" s="15">
        <v>1411150092</v>
      </c>
      <c r="K125" s="25">
        <v>41901.755694444444</v>
      </c>
      <c r="L125" s="15">
        <v>1408558092</v>
      </c>
      <c r="M125" s="25">
        <v>41871.755694444444</v>
      </c>
      <c r="N125" s="26">
        <v>30</v>
      </c>
      <c r="O125" s="15" t="b">
        <v>1</v>
      </c>
      <c r="P125" s="15">
        <v>183</v>
      </c>
      <c r="Q125" s="24">
        <v>69.569999999999993</v>
      </c>
      <c r="R125" s="15" t="b">
        <v>1</v>
      </c>
      <c r="S125" s="15" t="s">
        <v>8273</v>
      </c>
      <c r="T125" s="15" t="s">
        <v>8274</v>
      </c>
    </row>
    <row r="126" spans="1:20" ht="28.55" x14ac:dyDescent="0.25">
      <c r="A126" s="14">
        <v>3243</v>
      </c>
      <c r="B126" s="17" t="s">
        <v>3243</v>
      </c>
      <c r="C126" s="17" t="s">
        <v>7353</v>
      </c>
      <c r="D126" s="18">
        <v>8000</v>
      </c>
      <c r="E126" s="19">
        <v>8227</v>
      </c>
      <c r="F126" s="14">
        <v>103</v>
      </c>
      <c r="G126" s="14" t="s">
        <v>8218</v>
      </c>
      <c r="H126" s="14" t="s">
        <v>8223</v>
      </c>
      <c r="I126" s="14" t="s">
        <v>8245</v>
      </c>
      <c r="J126" s="14">
        <v>1444348800</v>
      </c>
      <c r="K126" s="20">
        <v>42286</v>
      </c>
      <c r="L126" s="14">
        <v>1442283562</v>
      </c>
      <c r="M126" s="20">
        <v>42262.096782407403</v>
      </c>
      <c r="N126" s="21">
        <v>24</v>
      </c>
      <c r="O126" s="14" t="b">
        <v>1</v>
      </c>
      <c r="P126" s="14">
        <v>71</v>
      </c>
      <c r="Q126" s="19">
        <v>115.87</v>
      </c>
      <c r="R126" s="14" t="b">
        <v>1</v>
      </c>
      <c r="S126" s="14" t="s">
        <v>8273</v>
      </c>
      <c r="T126" s="14" t="s">
        <v>8274</v>
      </c>
    </row>
    <row r="127" spans="1:20" ht="28.55" x14ac:dyDescent="0.25">
      <c r="A127" s="15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15">
        <v>104</v>
      </c>
      <c r="G127" s="15" t="s">
        <v>8218</v>
      </c>
      <c r="H127" s="15" t="s">
        <v>8223</v>
      </c>
      <c r="I127" s="15" t="s">
        <v>8245</v>
      </c>
      <c r="J127" s="15">
        <v>1434074400</v>
      </c>
      <c r="K127" s="25">
        <v>42167.083333333328</v>
      </c>
      <c r="L127" s="15">
        <v>1431354258</v>
      </c>
      <c r="M127" s="25">
        <v>42135.60020833333</v>
      </c>
      <c r="N127" s="26">
        <v>31</v>
      </c>
      <c r="O127" s="15" t="b">
        <v>0</v>
      </c>
      <c r="P127" s="15">
        <v>270</v>
      </c>
      <c r="Q127" s="24">
        <v>81.13</v>
      </c>
      <c r="R127" s="15" t="b">
        <v>1</v>
      </c>
      <c r="S127" s="15" t="s">
        <v>8273</v>
      </c>
      <c r="T127" s="15" t="s">
        <v>8274</v>
      </c>
    </row>
    <row r="128" spans="1:20" ht="28.55" x14ac:dyDescent="0.25">
      <c r="A128" s="14">
        <v>3246</v>
      </c>
      <c r="B128" s="17" t="s">
        <v>3246</v>
      </c>
      <c r="C128" s="17" t="s">
        <v>7356</v>
      </c>
      <c r="D128" s="18">
        <v>10000</v>
      </c>
      <c r="E128" s="19">
        <v>11122</v>
      </c>
      <c r="F128" s="14">
        <v>111</v>
      </c>
      <c r="G128" s="14" t="s">
        <v>8218</v>
      </c>
      <c r="H128" s="14" t="s">
        <v>8223</v>
      </c>
      <c r="I128" s="14" t="s">
        <v>8245</v>
      </c>
      <c r="J128" s="14">
        <v>1442030340</v>
      </c>
      <c r="K128" s="20">
        <v>42259.165972222225</v>
      </c>
      <c r="L128" s="14">
        <v>1439551200</v>
      </c>
      <c r="M128" s="20">
        <v>42230.472222222219</v>
      </c>
      <c r="N128" s="21">
        <v>29</v>
      </c>
      <c r="O128" s="14" t="b">
        <v>1</v>
      </c>
      <c r="P128" s="14">
        <v>193</v>
      </c>
      <c r="Q128" s="19">
        <v>57.63</v>
      </c>
      <c r="R128" s="14" t="b">
        <v>1</v>
      </c>
      <c r="S128" s="14" t="s">
        <v>8273</v>
      </c>
      <c r="T128" s="14" t="s">
        <v>8274</v>
      </c>
    </row>
    <row r="129" spans="1:20" ht="28.55" x14ac:dyDescent="0.25">
      <c r="A129" s="15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15">
        <v>101</v>
      </c>
      <c r="G129" s="15" t="s">
        <v>8218</v>
      </c>
      <c r="H129" s="15" t="s">
        <v>8223</v>
      </c>
      <c r="I129" s="15" t="s">
        <v>8245</v>
      </c>
      <c r="J129" s="15">
        <v>1428178757</v>
      </c>
      <c r="K129" s="25">
        <v>42098.846724537041</v>
      </c>
      <c r="L129" s="15">
        <v>1425590357</v>
      </c>
      <c r="M129" s="25">
        <v>42068.888391203705</v>
      </c>
      <c r="N129" s="26">
        <v>30</v>
      </c>
      <c r="O129" s="15" t="b">
        <v>1</v>
      </c>
      <c r="P129" s="15">
        <v>200</v>
      </c>
      <c r="Q129" s="24">
        <v>60.48</v>
      </c>
      <c r="R129" s="15" t="b">
        <v>1</v>
      </c>
      <c r="S129" s="15" t="s">
        <v>8273</v>
      </c>
      <c r="T129" s="15" t="s">
        <v>8274</v>
      </c>
    </row>
    <row r="130" spans="1:20" ht="28.55" x14ac:dyDescent="0.25">
      <c r="A130" s="14">
        <v>3249</v>
      </c>
      <c r="B130" s="17" t="s">
        <v>3249</v>
      </c>
      <c r="C130" s="17" t="s">
        <v>7359</v>
      </c>
      <c r="D130" s="18">
        <v>5500</v>
      </c>
      <c r="E130" s="19">
        <v>5771</v>
      </c>
      <c r="F130" s="14">
        <v>105</v>
      </c>
      <c r="G130" s="14" t="s">
        <v>8218</v>
      </c>
      <c r="H130" s="14" t="s">
        <v>8223</v>
      </c>
      <c r="I130" s="14" t="s">
        <v>8245</v>
      </c>
      <c r="J130" s="14">
        <v>1434822914</v>
      </c>
      <c r="K130" s="20">
        <v>42175.746689814812</v>
      </c>
      <c r="L130" s="14">
        <v>1432230914</v>
      </c>
      <c r="M130" s="20">
        <v>42145.746689814812</v>
      </c>
      <c r="N130" s="21">
        <v>30</v>
      </c>
      <c r="O130" s="14" t="b">
        <v>1</v>
      </c>
      <c r="P130" s="14">
        <v>88</v>
      </c>
      <c r="Q130" s="19">
        <v>65.58</v>
      </c>
      <c r="R130" s="14" t="b">
        <v>1</v>
      </c>
      <c r="S130" s="14" t="s">
        <v>8273</v>
      </c>
      <c r="T130" s="14" t="s">
        <v>8274</v>
      </c>
    </row>
    <row r="131" spans="1:20" ht="28.55" x14ac:dyDescent="0.25">
      <c r="A131" s="15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15">
        <v>102</v>
      </c>
      <c r="G131" s="15" t="s">
        <v>8218</v>
      </c>
      <c r="H131" s="15" t="s">
        <v>8223</v>
      </c>
      <c r="I131" s="15" t="s">
        <v>8245</v>
      </c>
      <c r="J131" s="15">
        <v>1415213324</v>
      </c>
      <c r="K131" s="25">
        <v>41948.783842592595</v>
      </c>
      <c r="L131" s="15">
        <v>1412617724</v>
      </c>
      <c r="M131" s="25">
        <v>41918.742175925923</v>
      </c>
      <c r="N131" s="26">
        <v>30</v>
      </c>
      <c r="O131" s="15" t="b">
        <v>1</v>
      </c>
      <c r="P131" s="15">
        <v>213</v>
      </c>
      <c r="Q131" s="24">
        <v>119.19</v>
      </c>
      <c r="R131" s="15" t="b">
        <v>1</v>
      </c>
      <c r="S131" s="15" t="s">
        <v>8273</v>
      </c>
      <c r="T131" s="15" t="s">
        <v>8274</v>
      </c>
    </row>
    <row r="132" spans="1:20" ht="28.55" x14ac:dyDescent="0.25">
      <c r="A132" s="14">
        <v>3251</v>
      </c>
      <c r="B132" s="17" t="s">
        <v>3251</v>
      </c>
      <c r="C132" s="17" t="s">
        <v>7361</v>
      </c>
      <c r="D132" s="18">
        <v>1500</v>
      </c>
      <c r="E132" s="19">
        <v>1661</v>
      </c>
      <c r="F132" s="14">
        <v>111</v>
      </c>
      <c r="G132" s="14" t="s">
        <v>8218</v>
      </c>
      <c r="H132" s="14" t="s">
        <v>8223</v>
      </c>
      <c r="I132" s="14" t="s">
        <v>8245</v>
      </c>
      <c r="J132" s="14">
        <v>1434907966</v>
      </c>
      <c r="K132" s="20">
        <v>42176.731087962966</v>
      </c>
      <c r="L132" s="14">
        <v>1432315966</v>
      </c>
      <c r="M132" s="20">
        <v>42146.731087962966</v>
      </c>
      <c r="N132" s="21">
        <v>30</v>
      </c>
      <c r="O132" s="14" t="b">
        <v>1</v>
      </c>
      <c r="P132" s="14">
        <v>20</v>
      </c>
      <c r="Q132" s="19">
        <v>83.05</v>
      </c>
      <c r="R132" s="14" t="b">
        <v>1</v>
      </c>
      <c r="S132" s="14" t="s">
        <v>8273</v>
      </c>
      <c r="T132" s="14" t="s">
        <v>8274</v>
      </c>
    </row>
    <row r="133" spans="1:20" ht="28.55" x14ac:dyDescent="0.25">
      <c r="A133" s="15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15">
        <v>102</v>
      </c>
      <c r="G133" s="15" t="s">
        <v>8218</v>
      </c>
      <c r="H133" s="15" t="s">
        <v>8223</v>
      </c>
      <c r="I133" s="15" t="s">
        <v>8245</v>
      </c>
      <c r="J133" s="15">
        <v>1473306300</v>
      </c>
      <c r="K133" s="25">
        <v>42621.15625</v>
      </c>
      <c r="L133" s="15">
        <v>1471701028</v>
      </c>
      <c r="M133" s="25">
        <v>42602.576712962968</v>
      </c>
      <c r="N133" s="26">
        <v>19</v>
      </c>
      <c r="O133" s="15" t="b">
        <v>1</v>
      </c>
      <c r="P133" s="15">
        <v>115</v>
      </c>
      <c r="Q133" s="24">
        <v>177.09</v>
      </c>
      <c r="R133" s="15" t="b">
        <v>1</v>
      </c>
      <c r="S133" s="15" t="s">
        <v>8273</v>
      </c>
      <c r="T133" s="15" t="s">
        <v>8274</v>
      </c>
    </row>
    <row r="134" spans="1:20" ht="28.55" x14ac:dyDescent="0.25">
      <c r="A134" s="14">
        <v>3256</v>
      </c>
      <c r="B134" s="17" t="s">
        <v>3256</v>
      </c>
      <c r="C134" s="17" t="s">
        <v>7366</v>
      </c>
      <c r="D134" s="18">
        <v>10000</v>
      </c>
      <c r="E134" s="19">
        <v>12806</v>
      </c>
      <c r="F134" s="14">
        <v>128</v>
      </c>
      <c r="G134" s="14" t="s">
        <v>8218</v>
      </c>
      <c r="H134" s="14" t="s">
        <v>8223</v>
      </c>
      <c r="I134" s="14" t="s">
        <v>8245</v>
      </c>
      <c r="J134" s="14">
        <v>1433995140</v>
      </c>
      <c r="K134" s="20">
        <v>42166.165972222225</v>
      </c>
      <c r="L134" s="14">
        <v>1432129577</v>
      </c>
      <c r="M134" s="20">
        <v>42144.573807870373</v>
      </c>
      <c r="N134" s="21">
        <v>22</v>
      </c>
      <c r="O134" s="14" t="b">
        <v>1</v>
      </c>
      <c r="P134" s="14">
        <v>176</v>
      </c>
      <c r="Q134" s="19">
        <v>72.760000000000005</v>
      </c>
      <c r="R134" s="14" t="b">
        <v>1</v>
      </c>
      <c r="S134" s="14" t="s">
        <v>8273</v>
      </c>
      <c r="T134" s="14" t="s">
        <v>8274</v>
      </c>
    </row>
    <row r="135" spans="1:20" ht="28.55" x14ac:dyDescent="0.25">
      <c r="A135" s="15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15">
        <v>105</v>
      </c>
      <c r="G135" s="15" t="s">
        <v>8218</v>
      </c>
      <c r="H135" s="15" t="s">
        <v>8223</v>
      </c>
      <c r="I135" s="15" t="s">
        <v>8245</v>
      </c>
      <c r="J135" s="15">
        <v>1420751861</v>
      </c>
      <c r="K135" s="25">
        <v>42012.887280092589</v>
      </c>
      <c r="L135" s="15">
        <v>1418159861</v>
      </c>
      <c r="M135" s="25">
        <v>41982.887280092589</v>
      </c>
      <c r="N135" s="26">
        <v>30</v>
      </c>
      <c r="O135" s="15" t="b">
        <v>1</v>
      </c>
      <c r="P135" s="15">
        <v>75</v>
      </c>
      <c r="Q135" s="24">
        <v>98.2</v>
      </c>
      <c r="R135" s="15" t="b">
        <v>1</v>
      </c>
      <c r="S135" s="15" t="s">
        <v>8273</v>
      </c>
      <c r="T135" s="15" t="s">
        <v>8274</v>
      </c>
    </row>
    <row r="136" spans="1:20" ht="28.55" x14ac:dyDescent="0.25">
      <c r="A136" s="14">
        <v>3259</v>
      </c>
      <c r="B136" s="17" t="s">
        <v>3259</v>
      </c>
      <c r="C136" s="17" t="s">
        <v>7369</v>
      </c>
      <c r="D136" s="18">
        <v>23000</v>
      </c>
      <c r="E136" s="19">
        <v>24418.6</v>
      </c>
      <c r="F136" s="14">
        <v>106</v>
      </c>
      <c r="G136" s="14" t="s">
        <v>8218</v>
      </c>
      <c r="H136" s="14" t="s">
        <v>8223</v>
      </c>
      <c r="I136" s="14" t="s">
        <v>8245</v>
      </c>
      <c r="J136" s="14">
        <v>1475294340</v>
      </c>
      <c r="K136" s="20">
        <v>42644.165972222225</v>
      </c>
      <c r="L136" s="14">
        <v>1472753745</v>
      </c>
      <c r="M136" s="20">
        <v>42614.760937500003</v>
      </c>
      <c r="N136" s="21">
        <v>29</v>
      </c>
      <c r="O136" s="14" t="b">
        <v>1</v>
      </c>
      <c r="P136" s="14">
        <v>97</v>
      </c>
      <c r="Q136" s="19">
        <v>251.74</v>
      </c>
      <c r="R136" s="14" t="b">
        <v>1</v>
      </c>
      <c r="S136" s="14" t="s">
        <v>8273</v>
      </c>
      <c r="T136" s="14" t="s">
        <v>8274</v>
      </c>
    </row>
    <row r="137" spans="1:20" ht="28.55" x14ac:dyDescent="0.25">
      <c r="A137" s="15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15">
        <v>109</v>
      </c>
      <c r="G137" s="15" t="s">
        <v>8218</v>
      </c>
      <c r="H137" s="15" t="s">
        <v>8223</v>
      </c>
      <c r="I137" s="15" t="s">
        <v>8245</v>
      </c>
      <c r="J137" s="15">
        <v>1448903318</v>
      </c>
      <c r="K137" s="25">
        <v>42338.714328703703</v>
      </c>
      <c r="L137" s="15">
        <v>1445875718</v>
      </c>
      <c r="M137" s="25">
        <v>42303.672662037032</v>
      </c>
      <c r="N137" s="26">
        <v>35</v>
      </c>
      <c r="O137" s="15" t="b">
        <v>1</v>
      </c>
      <c r="P137" s="15">
        <v>73</v>
      </c>
      <c r="Q137" s="24">
        <v>74.819999999999993</v>
      </c>
      <c r="R137" s="15" t="b">
        <v>1</v>
      </c>
      <c r="S137" s="15" t="s">
        <v>8273</v>
      </c>
      <c r="T137" s="15" t="s">
        <v>8274</v>
      </c>
    </row>
    <row r="138" spans="1:20" ht="28.55" x14ac:dyDescent="0.25">
      <c r="A138" s="14">
        <v>3261</v>
      </c>
      <c r="B138" s="17" t="s">
        <v>3261</v>
      </c>
      <c r="C138" s="17" t="s">
        <v>7371</v>
      </c>
      <c r="D138" s="18">
        <v>3300</v>
      </c>
      <c r="E138" s="19">
        <v>3315</v>
      </c>
      <c r="F138" s="14">
        <v>100</v>
      </c>
      <c r="G138" s="14" t="s">
        <v>8218</v>
      </c>
      <c r="H138" s="14" t="s">
        <v>8223</v>
      </c>
      <c r="I138" s="14" t="s">
        <v>8245</v>
      </c>
      <c r="J138" s="14">
        <v>1437067476</v>
      </c>
      <c r="K138" s="20">
        <v>42201.725416666668</v>
      </c>
      <c r="L138" s="14">
        <v>1434475476</v>
      </c>
      <c r="M138" s="20">
        <v>42171.725416666668</v>
      </c>
      <c r="N138" s="21">
        <v>30</v>
      </c>
      <c r="O138" s="14" t="b">
        <v>1</v>
      </c>
      <c r="P138" s="14">
        <v>49</v>
      </c>
      <c r="Q138" s="19">
        <v>67.650000000000006</v>
      </c>
      <c r="R138" s="14" t="b">
        <v>1</v>
      </c>
      <c r="S138" s="14" t="s">
        <v>8273</v>
      </c>
      <c r="T138" s="14" t="s">
        <v>8274</v>
      </c>
    </row>
    <row r="139" spans="1:20" ht="28.55" x14ac:dyDescent="0.25">
      <c r="A139" s="15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15">
        <v>103</v>
      </c>
      <c r="G139" s="15" t="s">
        <v>8218</v>
      </c>
      <c r="H139" s="15" t="s">
        <v>8223</v>
      </c>
      <c r="I139" s="15" t="s">
        <v>8245</v>
      </c>
      <c r="J139" s="15">
        <v>1419220800</v>
      </c>
      <c r="K139" s="25">
        <v>41995.166666666672</v>
      </c>
      <c r="L139" s="15">
        <v>1416555262</v>
      </c>
      <c r="M139" s="25">
        <v>41964.315532407403</v>
      </c>
      <c r="N139" s="26">
        <v>31</v>
      </c>
      <c r="O139" s="15" t="b">
        <v>1</v>
      </c>
      <c r="P139" s="15">
        <v>134</v>
      </c>
      <c r="Q139" s="24">
        <v>93.81</v>
      </c>
      <c r="R139" s="15" t="b">
        <v>1</v>
      </c>
      <c r="S139" s="15" t="s">
        <v>8273</v>
      </c>
      <c r="T139" s="15" t="s">
        <v>8274</v>
      </c>
    </row>
    <row r="140" spans="1:20" ht="28.55" x14ac:dyDescent="0.25">
      <c r="A140" s="14">
        <v>3263</v>
      </c>
      <c r="B140" s="17" t="s">
        <v>3263</v>
      </c>
      <c r="C140" s="17" t="s">
        <v>7373</v>
      </c>
      <c r="D140" s="18">
        <v>2500</v>
      </c>
      <c r="E140" s="19">
        <v>2804.16</v>
      </c>
      <c r="F140" s="14">
        <v>112</v>
      </c>
      <c r="G140" s="14" t="s">
        <v>8218</v>
      </c>
      <c r="H140" s="14" t="s">
        <v>8223</v>
      </c>
      <c r="I140" s="14" t="s">
        <v>8245</v>
      </c>
      <c r="J140" s="14">
        <v>1446238800</v>
      </c>
      <c r="K140" s="20">
        <v>42307.875</v>
      </c>
      <c r="L140" s="14">
        <v>1444220588</v>
      </c>
      <c r="M140" s="20">
        <v>42284.516064814816</v>
      </c>
      <c r="N140" s="21">
        <v>23</v>
      </c>
      <c r="O140" s="14" t="b">
        <v>1</v>
      </c>
      <c r="P140" s="14">
        <v>68</v>
      </c>
      <c r="Q140" s="19">
        <v>41.24</v>
      </c>
      <c r="R140" s="14" t="b">
        <v>1</v>
      </c>
      <c r="S140" s="14" t="s">
        <v>8273</v>
      </c>
      <c r="T140" s="14" t="s">
        <v>8274</v>
      </c>
    </row>
    <row r="141" spans="1:20" ht="28.55" x14ac:dyDescent="0.25">
      <c r="A141" s="15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15">
        <v>103</v>
      </c>
      <c r="G141" s="15" t="s">
        <v>8218</v>
      </c>
      <c r="H141" s="15" t="s">
        <v>8223</v>
      </c>
      <c r="I141" s="15" t="s">
        <v>8245</v>
      </c>
      <c r="J141" s="15">
        <v>1422482400</v>
      </c>
      <c r="K141" s="25">
        <v>42032.916666666672</v>
      </c>
      <c r="L141" s="15">
        <v>1421089938</v>
      </c>
      <c r="M141" s="25">
        <v>42016.800208333334</v>
      </c>
      <c r="N141" s="26">
        <v>16</v>
      </c>
      <c r="O141" s="15" t="b">
        <v>1</v>
      </c>
      <c r="P141" s="15">
        <v>49</v>
      </c>
      <c r="Q141" s="24">
        <v>52.55</v>
      </c>
      <c r="R141" s="15" t="b">
        <v>1</v>
      </c>
      <c r="S141" s="15" t="s">
        <v>8273</v>
      </c>
      <c r="T141" s="15" t="s">
        <v>8274</v>
      </c>
    </row>
    <row r="142" spans="1:20" ht="28.55" x14ac:dyDescent="0.25">
      <c r="A142" s="14">
        <v>3266</v>
      </c>
      <c r="B142" s="17" t="s">
        <v>3266</v>
      </c>
      <c r="C142" s="17" t="s">
        <v>7376</v>
      </c>
      <c r="D142" s="18">
        <v>6000</v>
      </c>
      <c r="E142" s="19">
        <v>7877</v>
      </c>
      <c r="F142" s="14">
        <v>131</v>
      </c>
      <c r="G142" s="14" t="s">
        <v>8218</v>
      </c>
      <c r="H142" s="14" t="s">
        <v>8223</v>
      </c>
      <c r="I142" s="14" t="s">
        <v>8245</v>
      </c>
      <c r="J142" s="14">
        <v>1434142800</v>
      </c>
      <c r="K142" s="20">
        <v>42167.875</v>
      </c>
      <c r="L142" s="14">
        <v>1431435122</v>
      </c>
      <c r="M142" s="20">
        <v>42136.536134259266</v>
      </c>
      <c r="N142" s="21">
        <v>31</v>
      </c>
      <c r="O142" s="14" t="b">
        <v>1</v>
      </c>
      <c r="P142" s="14">
        <v>163</v>
      </c>
      <c r="Q142" s="19">
        <v>48.33</v>
      </c>
      <c r="R142" s="14" t="b">
        <v>1</v>
      </c>
      <c r="S142" s="14" t="s">
        <v>8273</v>
      </c>
      <c r="T142" s="14" t="s">
        <v>8274</v>
      </c>
    </row>
    <row r="143" spans="1:20" ht="28.55" x14ac:dyDescent="0.25">
      <c r="A143" s="15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15">
        <v>102</v>
      </c>
      <c r="G143" s="15" t="s">
        <v>8218</v>
      </c>
      <c r="H143" s="15" t="s">
        <v>8223</v>
      </c>
      <c r="I143" s="15" t="s">
        <v>8245</v>
      </c>
      <c r="J143" s="15">
        <v>1437156660</v>
      </c>
      <c r="K143" s="25">
        <v>42202.757638888885</v>
      </c>
      <c r="L143" s="15">
        <v>1434564660</v>
      </c>
      <c r="M143" s="25">
        <v>42172.757638888885</v>
      </c>
      <c r="N143" s="26">
        <v>30</v>
      </c>
      <c r="O143" s="15" t="b">
        <v>1</v>
      </c>
      <c r="P143" s="15">
        <v>288</v>
      </c>
      <c r="Q143" s="24">
        <v>53.18</v>
      </c>
      <c r="R143" s="15" t="b">
        <v>1</v>
      </c>
      <c r="S143" s="15" t="s">
        <v>8273</v>
      </c>
      <c r="T143" s="15" t="s">
        <v>8274</v>
      </c>
    </row>
    <row r="144" spans="1:20" ht="28.55" x14ac:dyDescent="0.25">
      <c r="A144" s="14">
        <v>3268</v>
      </c>
      <c r="B144" s="17" t="s">
        <v>3268</v>
      </c>
      <c r="C144" s="17" t="s">
        <v>7378</v>
      </c>
      <c r="D144" s="18">
        <v>2000</v>
      </c>
      <c r="E144" s="19">
        <v>2560</v>
      </c>
      <c r="F144" s="14">
        <v>128</v>
      </c>
      <c r="G144" s="14" t="s">
        <v>8218</v>
      </c>
      <c r="H144" s="14" t="s">
        <v>8223</v>
      </c>
      <c r="I144" s="14" t="s">
        <v>8245</v>
      </c>
      <c r="J144" s="14">
        <v>1472074928</v>
      </c>
      <c r="K144" s="20">
        <v>42606.90425925926</v>
      </c>
      <c r="L144" s="14">
        <v>1470692528</v>
      </c>
      <c r="M144" s="20">
        <v>42590.90425925926</v>
      </c>
      <c r="N144" s="21">
        <v>16</v>
      </c>
      <c r="O144" s="14" t="b">
        <v>1</v>
      </c>
      <c r="P144" s="14">
        <v>42</v>
      </c>
      <c r="Q144" s="19">
        <v>60.95</v>
      </c>
      <c r="R144" s="14" t="b">
        <v>1</v>
      </c>
      <c r="S144" s="14" t="s">
        <v>8273</v>
      </c>
      <c r="T144" s="14" t="s">
        <v>8274</v>
      </c>
    </row>
    <row r="145" spans="1:20" ht="28.55" x14ac:dyDescent="0.25">
      <c r="A145" s="15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15">
        <v>154</v>
      </c>
      <c r="G145" s="15" t="s">
        <v>8218</v>
      </c>
      <c r="H145" s="15" t="s">
        <v>8223</v>
      </c>
      <c r="I145" s="15" t="s">
        <v>8245</v>
      </c>
      <c r="J145" s="15">
        <v>1446814809</v>
      </c>
      <c r="K145" s="25">
        <v>42314.541770833333</v>
      </c>
      <c r="L145" s="15">
        <v>1444219209</v>
      </c>
      <c r="M145" s="25">
        <v>42284.500104166669</v>
      </c>
      <c r="N145" s="26">
        <v>30</v>
      </c>
      <c r="O145" s="15" t="b">
        <v>1</v>
      </c>
      <c r="P145" s="15">
        <v>145</v>
      </c>
      <c r="Q145" s="24">
        <v>106.5</v>
      </c>
      <c r="R145" s="15" t="b">
        <v>1</v>
      </c>
      <c r="S145" s="15" t="s">
        <v>8273</v>
      </c>
      <c r="T145" s="15" t="s">
        <v>8274</v>
      </c>
    </row>
    <row r="146" spans="1:20" ht="42.8" x14ac:dyDescent="0.25">
      <c r="A146" s="14">
        <v>3273</v>
      </c>
      <c r="B146" s="17" t="s">
        <v>3273</v>
      </c>
      <c r="C146" s="17" t="s">
        <v>7383</v>
      </c>
      <c r="D146" s="18">
        <v>4000</v>
      </c>
      <c r="E146" s="19">
        <v>4296</v>
      </c>
      <c r="F146" s="14">
        <v>107</v>
      </c>
      <c r="G146" s="14" t="s">
        <v>8218</v>
      </c>
      <c r="H146" s="14" t="s">
        <v>8223</v>
      </c>
      <c r="I146" s="14" t="s">
        <v>8245</v>
      </c>
      <c r="J146" s="14">
        <v>1473879600</v>
      </c>
      <c r="K146" s="20">
        <v>42627.791666666672</v>
      </c>
      <c r="L146" s="14">
        <v>1472498042</v>
      </c>
      <c r="M146" s="20">
        <v>42611.801412037035</v>
      </c>
      <c r="N146" s="21">
        <v>16</v>
      </c>
      <c r="O146" s="14" t="b">
        <v>1</v>
      </c>
      <c r="P146" s="14">
        <v>21</v>
      </c>
      <c r="Q146" s="19">
        <v>204.57</v>
      </c>
      <c r="R146" s="14" t="b">
        <v>1</v>
      </c>
      <c r="S146" s="14" t="s">
        <v>8273</v>
      </c>
      <c r="T146" s="14" t="s">
        <v>8274</v>
      </c>
    </row>
    <row r="147" spans="1:20" ht="28.55" x14ac:dyDescent="0.25">
      <c r="A147" s="15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15">
        <v>101</v>
      </c>
      <c r="G147" s="15" t="s">
        <v>8218</v>
      </c>
      <c r="H147" s="15" t="s">
        <v>8223</v>
      </c>
      <c r="I147" s="15" t="s">
        <v>8245</v>
      </c>
      <c r="J147" s="15">
        <v>1458075600</v>
      </c>
      <c r="K147" s="25">
        <v>42444.875</v>
      </c>
      <c r="L147" s="15">
        <v>1454259272</v>
      </c>
      <c r="M147" s="25">
        <v>42400.704537037032</v>
      </c>
      <c r="N147" s="26">
        <v>44</v>
      </c>
      <c r="O147" s="15" t="b">
        <v>1</v>
      </c>
      <c r="P147" s="15">
        <v>286</v>
      </c>
      <c r="Q147" s="24">
        <v>54.91</v>
      </c>
      <c r="R147" s="15" t="b">
        <v>1</v>
      </c>
      <c r="S147" s="15" t="s">
        <v>8273</v>
      </c>
      <c r="T147" s="15" t="s">
        <v>8274</v>
      </c>
    </row>
    <row r="148" spans="1:20" ht="28.55" x14ac:dyDescent="0.25">
      <c r="A148" s="14">
        <v>3275</v>
      </c>
      <c r="B148" s="17" t="s">
        <v>3275</v>
      </c>
      <c r="C148" s="17" t="s">
        <v>7385</v>
      </c>
      <c r="D148" s="18">
        <v>1800</v>
      </c>
      <c r="E148" s="19">
        <v>1805</v>
      </c>
      <c r="F148" s="14">
        <v>100</v>
      </c>
      <c r="G148" s="14" t="s">
        <v>8218</v>
      </c>
      <c r="H148" s="14" t="s">
        <v>8223</v>
      </c>
      <c r="I148" s="14" t="s">
        <v>8245</v>
      </c>
      <c r="J148" s="14">
        <v>1423456200</v>
      </c>
      <c r="K148" s="20">
        <v>42044.1875</v>
      </c>
      <c r="L148" s="14">
        <v>1421183271</v>
      </c>
      <c r="M148" s="20">
        <v>42017.88045138889</v>
      </c>
      <c r="N148" s="21">
        <v>26</v>
      </c>
      <c r="O148" s="14" t="b">
        <v>1</v>
      </c>
      <c r="P148" s="14">
        <v>12</v>
      </c>
      <c r="Q148" s="19">
        <v>150.41999999999999</v>
      </c>
      <c r="R148" s="14" t="b">
        <v>1</v>
      </c>
      <c r="S148" s="14" t="s">
        <v>8273</v>
      </c>
      <c r="T148" s="14" t="s">
        <v>8274</v>
      </c>
    </row>
    <row r="149" spans="1:20" ht="42.8" x14ac:dyDescent="0.25">
      <c r="A149" s="15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15">
        <v>114</v>
      </c>
      <c r="G149" s="15" t="s">
        <v>8218</v>
      </c>
      <c r="H149" s="15" t="s">
        <v>8223</v>
      </c>
      <c r="I149" s="15" t="s">
        <v>8245</v>
      </c>
      <c r="J149" s="15">
        <v>1459474059</v>
      </c>
      <c r="K149" s="25">
        <v>42461.06086805556</v>
      </c>
      <c r="L149" s="15">
        <v>1456885659</v>
      </c>
      <c r="M149" s="25">
        <v>42431.102534722217</v>
      </c>
      <c r="N149" s="26">
        <v>30</v>
      </c>
      <c r="O149" s="15" t="b">
        <v>0</v>
      </c>
      <c r="P149" s="15">
        <v>63</v>
      </c>
      <c r="Q149" s="24">
        <v>105.21</v>
      </c>
      <c r="R149" s="15" t="b">
        <v>1</v>
      </c>
      <c r="S149" s="15" t="s">
        <v>8273</v>
      </c>
      <c r="T149" s="15" t="s">
        <v>8274</v>
      </c>
    </row>
    <row r="150" spans="1:20" ht="28.55" x14ac:dyDescent="0.25">
      <c r="A150" s="14">
        <v>3280</v>
      </c>
      <c r="B150" s="17" t="s">
        <v>3280</v>
      </c>
      <c r="C150" s="17" t="s">
        <v>7390</v>
      </c>
      <c r="D150" s="18">
        <v>2000</v>
      </c>
      <c r="E150" s="19">
        <v>2060</v>
      </c>
      <c r="F150" s="14">
        <v>103</v>
      </c>
      <c r="G150" s="14" t="s">
        <v>8218</v>
      </c>
      <c r="H150" s="14" t="s">
        <v>8223</v>
      </c>
      <c r="I150" s="14" t="s">
        <v>8245</v>
      </c>
      <c r="J150" s="14">
        <v>1433134800</v>
      </c>
      <c r="K150" s="20">
        <v>42156.208333333328</v>
      </c>
      <c r="L150" s="14">
        <v>1430158198</v>
      </c>
      <c r="M150" s="20">
        <v>42121.756921296299</v>
      </c>
      <c r="N150" s="21">
        <v>34</v>
      </c>
      <c r="O150" s="14" t="b">
        <v>0</v>
      </c>
      <c r="P150" s="14">
        <v>30</v>
      </c>
      <c r="Q150" s="19">
        <v>68.67</v>
      </c>
      <c r="R150" s="14" t="b">
        <v>1</v>
      </c>
      <c r="S150" s="14" t="s">
        <v>8273</v>
      </c>
      <c r="T150" s="14" t="s">
        <v>8274</v>
      </c>
    </row>
    <row r="151" spans="1:20" ht="28.55" x14ac:dyDescent="0.25">
      <c r="A151" s="15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15">
        <v>122</v>
      </c>
      <c r="G151" s="15" t="s">
        <v>8218</v>
      </c>
      <c r="H151" s="15" t="s">
        <v>8223</v>
      </c>
      <c r="I151" s="15" t="s">
        <v>8245</v>
      </c>
      <c r="J151" s="15">
        <v>1441153705</v>
      </c>
      <c r="K151" s="25">
        <v>42249.019733796296</v>
      </c>
      <c r="L151" s="15">
        <v>1438561705</v>
      </c>
      <c r="M151" s="25">
        <v>42219.019733796296</v>
      </c>
      <c r="N151" s="26">
        <v>30</v>
      </c>
      <c r="O151" s="15" t="b">
        <v>0</v>
      </c>
      <c r="P151" s="15">
        <v>47</v>
      </c>
      <c r="Q151" s="24">
        <v>129.36000000000001</v>
      </c>
      <c r="R151" s="15" t="b">
        <v>1</v>
      </c>
      <c r="S151" s="15" t="s">
        <v>8273</v>
      </c>
      <c r="T151" s="15" t="s">
        <v>8274</v>
      </c>
    </row>
    <row r="152" spans="1:20" ht="28.55" x14ac:dyDescent="0.25">
      <c r="A152" s="14">
        <v>3282</v>
      </c>
      <c r="B152" s="17" t="s">
        <v>3282</v>
      </c>
      <c r="C152" s="17" t="s">
        <v>7392</v>
      </c>
      <c r="D152" s="18">
        <v>31000</v>
      </c>
      <c r="E152" s="19">
        <v>31820.5</v>
      </c>
      <c r="F152" s="14">
        <v>103</v>
      </c>
      <c r="G152" s="14" t="s">
        <v>8218</v>
      </c>
      <c r="H152" s="14" t="s">
        <v>8223</v>
      </c>
      <c r="I152" s="14" t="s">
        <v>8245</v>
      </c>
      <c r="J152" s="14">
        <v>1461904788</v>
      </c>
      <c r="K152" s="20">
        <v>42489.19430555556</v>
      </c>
      <c r="L152" s="14">
        <v>1458103188</v>
      </c>
      <c r="M152" s="20">
        <v>42445.19430555556</v>
      </c>
      <c r="N152" s="21">
        <v>44</v>
      </c>
      <c r="O152" s="14" t="b">
        <v>0</v>
      </c>
      <c r="P152" s="14">
        <v>237</v>
      </c>
      <c r="Q152" s="19">
        <v>134.26</v>
      </c>
      <c r="R152" s="14" t="b">
        <v>1</v>
      </c>
      <c r="S152" s="14" t="s">
        <v>8273</v>
      </c>
      <c r="T152" s="14" t="s">
        <v>8274</v>
      </c>
    </row>
    <row r="153" spans="1:20" ht="28.55" x14ac:dyDescent="0.25">
      <c r="A153" s="15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15">
        <v>102</v>
      </c>
      <c r="G153" s="15" t="s">
        <v>8218</v>
      </c>
      <c r="H153" s="15" t="s">
        <v>8223</v>
      </c>
      <c r="I153" s="15" t="s">
        <v>8245</v>
      </c>
      <c r="J153" s="15">
        <v>1454047140</v>
      </c>
      <c r="K153" s="25">
        <v>42398.249305555553</v>
      </c>
      <c r="L153" s="15">
        <v>1452546853</v>
      </c>
      <c r="M153" s="25">
        <v>42380.884872685187</v>
      </c>
      <c r="N153" s="26">
        <v>17</v>
      </c>
      <c r="O153" s="15" t="b">
        <v>0</v>
      </c>
      <c r="P153" s="15">
        <v>15</v>
      </c>
      <c r="Q153" s="24">
        <v>203.2</v>
      </c>
      <c r="R153" s="15" t="b">
        <v>1</v>
      </c>
      <c r="S153" s="15" t="s">
        <v>8273</v>
      </c>
      <c r="T153" s="15" t="s">
        <v>8274</v>
      </c>
    </row>
    <row r="154" spans="1:20" x14ac:dyDescent="0.25">
      <c r="A154" s="14">
        <v>3285</v>
      </c>
      <c r="B154" s="17" t="s">
        <v>3285</v>
      </c>
      <c r="C154" s="17" t="s">
        <v>7395</v>
      </c>
      <c r="D154" s="18">
        <v>4999</v>
      </c>
      <c r="E154" s="19">
        <v>5604</v>
      </c>
      <c r="F154" s="14">
        <v>112</v>
      </c>
      <c r="G154" s="14" t="s">
        <v>8218</v>
      </c>
      <c r="H154" s="14" t="s">
        <v>8223</v>
      </c>
      <c r="I154" s="14" t="s">
        <v>8245</v>
      </c>
      <c r="J154" s="14">
        <v>1488258000</v>
      </c>
      <c r="K154" s="20">
        <v>42794.208333333328</v>
      </c>
      <c r="L154" s="14">
        <v>1485556626</v>
      </c>
      <c r="M154" s="20">
        <v>42762.942430555559</v>
      </c>
      <c r="N154" s="21">
        <v>31</v>
      </c>
      <c r="O154" s="14" t="b">
        <v>0</v>
      </c>
      <c r="P154" s="14">
        <v>81</v>
      </c>
      <c r="Q154" s="19">
        <v>69.19</v>
      </c>
      <c r="R154" s="14" t="b">
        <v>1</v>
      </c>
      <c r="S154" s="14" t="s">
        <v>8273</v>
      </c>
      <c r="T154" s="14" t="s">
        <v>8274</v>
      </c>
    </row>
    <row r="155" spans="1:20" ht="42.8" x14ac:dyDescent="0.25">
      <c r="A155" s="15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15">
        <v>102</v>
      </c>
      <c r="G155" s="15" t="s">
        <v>8218</v>
      </c>
      <c r="H155" s="15" t="s">
        <v>8223</v>
      </c>
      <c r="I155" s="15" t="s">
        <v>8245</v>
      </c>
      <c r="J155" s="15">
        <v>1471291782</v>
      </c>
      <c r="K155" s="25">
        <v>42597.840069444443</v>
      </c>
      <c r="L155" s="15">
        <v>1468699782</v>
      </c>
      <c r="M155" s="25">
        <v>42567.840069444443</v>
      </c>
      <c r="N155" s="26">
        <v>30</v>
      </c>
      <c r="O155" s="15" t="b">
        <v>0</v>
      </c>
      <c r="P155" s="15">
        <v>122</v>
      </c>
      <c r="Q155" s="24">
        <v>125.12</v>
      </c>
      <c r="R155" s="15" t="b">
        <v>1</v>
      </c>
      <c r="S155" s="15" t="s">
        <v>8273</v>
      </c>
      <c r="T155" s="15" t="s">
        <v>8274</v>
      </c>
    </row>
    <row r="156" spans="1:20" ht="28.55" x14ac:dyDescent="0.25">
      <c r="A156" s="14">
        <v>3291</v>
      </c>
      <c r="B156" s="17" t="s">
        <v>3291</v>
      </c>
      <c r="C156" s="17" t="s">
        <v>7401</v>
      </c>
      <c r="D156" s="18">
        <v>500</v>
      </c>
      <c r="E156" s="19">
        <v>570</v>
      </c>
      <c r="F156" s="14">
        <v>114</v>
      </c>
      <c r="G156" s="14" t="s">
        <v>8218</v>
      </c>
      <c r="H156" s="14" t="s">
        <v>8223</v>
      </c>
      <c r="I156" s="14" t="s">
        <v>8245</v>
      </c>
      <c r="J156" s="14">
        <v>1442462340</v>
      </c>
      <c r="K156" s="20">
        <v>42264.165972222225</v>
      </c>
      <c r="L156" s="14">
        <v>1439743900</v>
      </c>
      <c r="M156" s="20">
        <v>42232.702546296292</v>
      </c>
      <c r="N156" s="21">
        <v>31</v>
      </c>
      <c r="O156" s="14" t="b">
        <v>0</v>
      </c>
      <c r="P156" s="14">
        <v>14</v>
      </c>
      <c r="Q156" s="19">
        <v>40.71</v>
      </c>
      <c r="R156" s="14" t="b">
        <v>1</v>
      </c>
      <c r="S156" s="14" t="s">
        <v>8273</v>
      </c>
      <c r="T156" s="14" t="s">
        <v>8274</v>
      </c>
    </row>
    <row r="157" spans="1:20" ht="28.55" x14ac:dyDescent="0.25">
      <c r="A157" s="15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15">
        <v>102</v>
      </c>
      <c r="G157" s="15" t="s">
        <v>8218</v>
      </c>
      <c r="H157" s="15" t="s">
        <v>8223</v>
      </c>
      <c r="I157" s="15" t="s">
        <v>8245</v>
      </c>
      <c r="J157" s="15">
        <v>1442102400</v>
      </c>
      <c r="K157" s="25">
        <v>42260</v>
      </c>
      <c r="L157" s="15">
        <v>1440370768</v>
      </c>
      <c r="M157" s="25">
        <v>42239.957962962959</v>
      </c>
      <c r="N157" s="26">
        <v>20</v>
      </c>
      <c r="O157" s="15" t="b">
        <v>0</v>
      </c>
      <c r="P157" s="15">
        <v>72</v>
      </c>
      <c r="Q157" s="24">
        <v>141.29</v>
      </c>
      <c r="R157" s="15" t="b">
        <v>1</v>
      </c>
      <c r="S157" s="15" t="s">
        <v>8273</v>
      </c>
      <c r="T157" s="15" t="s">
        <v>8274</v>
      </c>
    </row>
    <row r="158" spans="1:20" ht="28.55" x14ac:dyDescent="0.25">
      <c r="A158" s="14">
        <v>3299</v>
      </c>
      <c r="B158" s="17" t="s">
        <v>3299</v>
      </c>
      <c r="C158" s="17" t="s">
        <v>7409</v>
      </c>
      <c r="D158" s="18">
        <v>3000</v>
      </c>
      <c r="E158" s="19">
        <v>3486</v>
      </c>
      <c r="F158" s="14">
        <v>116</v>
      </c>
      <c r="G158" s="14" t="s">
        <v>8218</v>
      </c>
      <c r="H158" s="14" t="s">
        <v>8223</v>
      </c>
      <c r="I158" s="14" t="s">
        <v>8245</v>
      </c>
      <c r="J158" s="14">
        <v>1444860063</v>
      </c>
      <c r="K158" s="20">
        <v>42291.917395833334</v>
      </c>
      <c r="L158" s="14">
        <v>1442268063</v>
      </c>
      <c r="M158" s="20">
        <v>42261.917395833334</v>
      </c>
      <c r="N158" s="21">
        <v>30</v>
      </c>
      <c r="O158" s="14" t="b">
        <v>0</v>
      </c>
      <c r="P158" s="14">
        <v>63</v>
      </c>
      <c r="Q158" s="19">
        <v>55.33</v>
      </c>
      <c r="R158" s="14" t="b">
        <v>1</v>
      </c>
      <c r="S158" s="14" t="s">
        <v>8273</v>
      </c>
      <c r="T158" s="14" t="s">
        <v>8274</v>
      </c>
    </row>
    <row r="159" spans="1:20" ht="28.55" x14ac:dyDescent="0.25">
      <c r="A159" s="15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15">
        <v>136</v>
      </c>
      <c r="G159" s="15" t="s">
        <v>8218</v>
      </c>
      <c r="H159" s="15" t="s">
        <v>8223</v>
      </c>
      <c r="I159" s="15" t="s">
        <v>8245</v>
      </c>
      <c r="J159" s="15">
        <v>1430329862</v>
      </c>
      <c r="K159" s="25">
        <v>42123.743773148148</v>
      </c>
      <c r="L159" s="15">
        <v>1428515462</v>
      </c>
      <c r="M159" s="25">
        <v>42102.743773148148</v>
      </c>
      <c r="N159" s="26">
        <v>21</v>
      </c>
      <c r="O159" s="15" t="b">
        <v>0</v>
      </c>
      <c r="P159" s="15">
        <v>88</v>
      </c>
      <c r="Q159" s="24">
        <v>46.42</v>
      </c>
      <c r="R159" s="15" t="b">
        <v>1</v>
      </c>
      <c r="S159" s="15" t="s">
        <v>8273</v>
      </c>
      <c r="T159" s="15" t="s">
        <v>8274</v>
      </c>
    </row>
    <row r="160" spans="1:20" ht="28.55" x14ac:dyDescent="0.25">
      <c r="A160" s="14">
        <v>3301</v>
      </c>
      <c r="B160" s="17" t="s">
        <v>3301</v>
      </c>
      <c r="C160" s="17" t="s">
        <v>7411</v>
      </c>
      <c r="D160" s="18">
        <v>3000</v>
      </c>
      <c r="E160" s="19">
        <v>4004</v>
      </c>
      <c r="F160" s="14">
        <v>133</v>
      </c>
      <c r="G160" s="14" t="s">
        <v>8218</v>
      </c>
      <c r="H160" s="14" t="s">
        <v>8223</v>
      </c>
      <c r="I160" s="14" t="s">
        <v>8245</v>
      </c>
      <c r="J160" s="14">
        <v>1470034740</v>
      </c>
      <c r="K160" s="20">
        <v>42583.290972222225</v>
      </c>
      <c r="L160" s="14">
        <v>1466185176</v>
      </c>
      <c r="M160" s="20">
        <v>42538.73583333334</v>
      </c>
      <c r="N160" s="21">
        <v>45</v>
      </c>
      <c r="O160" s="14" t="b">
        <v>0</v>
      </c>
      <c r="P160" s="14">
        <v>70</v>
      </c>
      <c r="Q160" s="19">
        <v>57.2</v>
      </c>
      <c r="R160" s="14" t="b">
        <v>1</v>
      </c>
      <c r="S160" s="14" t="s">
        <v>8273</v>
      </c>
      <c r="T160" s="14" t="s">
        <v>8274</v>
      </c>
    </row>
    <row r="161" spans="1:20" ht="28.55" x14ac:dyDescent="0.25">
      <c r="A161" s="15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15">
        <v>116</v>
      </c>
      <c r="G161" s="15" t="s">
        <v>8218</v>
      </c>
      <c r="H161" s="15" t="s">
        <v>8223</v>
      </c>
      <c r="I161" s="15" t="s">
        <v>8245</v>
      </c>
      <c r="J161" s="15">
        <v>1427553484</v>
      </c>
      <c r="K161" s="25">
        <v>42091.609768518523</v>
      </c>
      <c r="L161" s="15">
        <v>1424533084</v>
      </c>
      <c r="M161" s="25">
        <v>42056.65143518518</v>
      </c>
      <c r="N161" s="26">
        <v>35</v>
      </c>
      <c r="O161" s="15" t="b">
        <v>0</v>
      </c>
      <c r="P161" s="15">
        <v>35</v>
      </c>
      <c r="Q161" s="24">
        <v>59.6</v>
      </c>
      <c r="R161" s="15" t="b">
        <v>1</v>
      </c>
      <c r="S161" s="15" t="s">
        <v>8273</v>
      </c>
      <c r="T161" s="15" t="s">
        <v>8274</v>
      </c>
    </row>
    <row r="162" spans="1:20" ht="28.55" x14ac:dyDescent="0.25">
      <c r="A162" s="14">
        <v>3304</v>
      </c>
      <c r="B162" s="17" t="s">
        <v>3304</v>
      </c>
      <c r="C162" s="17" t="s">
        <v>7414</v>
      </c>
      <c r="D162" s="18">
        <v>15000</v>
      </c>
      <c r="E162" s="19">
        <v>15677.5</v>
      </c>
      <c r="F162" s="14">
        <v>105</v>
      </c>
      <c r="G162" s="14" t="s">
        <v>8218</v>
      </c>
      <c r="H162" s="14" t="s">
        <v>8223</v>
      </c>
      <c r="I162" s="14" t="s">
        <v>8245</v>
      </c>
      <c r="J162" s="14">
        <v>1482418752</v>
      </c>
      <c r="K162" s="20">
        <v>42726.624444444446</v>
      </c>
      <c r="L162" s="14">
        <v>1479826752</v>
      </c>
      <c r="M162" s="20">
        <v>42696.624444444446</v>
      </c>
      <c r="N162" s="21">
        <v>30</v>
      </c>
      <c r="O162" s="14" t="b">
        <v>0</v>
      </c>
      <c r="P162" s="14">
        <v>175</v>
      </c>
      <c r="Q162" s="19">
        <v>89.59</v>
      </c>
      <c r="R162" s="14" t="b">
        <v>1</v>
      </c>
      <c r="S162" s="14" t="s">
        <v>8273</v>
      </c>
      <c r="T162" s="14" t="s">
        <v>8274</v>
      </c>
    </row>
    <row r="163" spans="1:20" ht="28.55" x14ac:dyDescent="0.25">
      <c r="A163" s="15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15">
        <v>102</v>
      </c>
      <c r="G163" s="15" t="s">
        <v>8218</v>
      </c>
      <c r="H163" s="15" t="s">
        <v>8223</v>
      </c>
      <c r="I163" s="15" t="s">
        <v>8245</v>
      </c>
      <c r="J163" s="15">
        <v>1438374748</v>
      </c>
      <c r="K163" s="25">
        <v>42216.855879629627</v>
      </c>
      <c r="L163" s="15">
        <v>1435782748</v>
      </c>
      <c r="M163" s="25">
        <v>42186.855879629627</v>
      </c>
      <c r="N163" s="26">
        <v>30</v>
      </c>
      <c r="O163" s="15" t="b">
        <v>0</v>
      </c>
      <c r="P163" s="15">
        <v>20</v>
      </c>
      <c r="Q163" s="24">
        <v>204.05</v>
      </c>
      <c r="R163" s="15" t="b">
        <v>1</v>
      </c>
      <c r="S163" s="15" t="s">
        <v>8273</v>
      </c>
      <c r="T163" s="15" t="s">
        <v>8274</v>
      </c>
    </row>
    <row r="164" spans="1:20" ht="42.8" x14ac:dyDescent="0.25">
      <c r="A164" s="14">
        <v>3306</v>
      </c>
      <c r="B164" s="17" t="s">
        <v>3306</v>
      </c>
      <c r="C164" s="17" t="s">
        <v>7416</v>
      </c>
      <c r="D164" s="18">
        <v>1500</v>
      </c>
      <c r="E164" s="19">
        <v>2630</v>
      </c>
      <c r="F164" s="14">
        <v>175</v>
      </c>
      <c r="G164" s="14" t="s">
        <v>8218</v>
      </c>
      <c r="H164" s="14" t="s">
        <v>8223</v>
      </c>
      <c r="I164" s="14" t="s">
        <v>8245</v>
      </c>
      <c r="J164" s="14">
        <v>1465527600</v>
      </c>
      <c r="K164" s="20">
        <v>42531.125</v>
      </c>
      <c r="L164" s="14">
        <v>1462252542</v>
      </c>
      <c r="M164" s="20">
        <v>42493.219236111108</v>
      </c>
      <c r="N164" s="21">
        <v>38</v>
      </c>
      <c r="O164" s="14" t="b">
        <v>0</v>
      </c>
      <c r="P164" s="14">
        <v>54</v>
      </c>
      <c r="Q164" s="19">
        <v>48.7</v>
      </c>
      <c r="R164" s="14" t="b">
        <v>1</v>
      </c>
      <c r="S164" s="14" t="s">
        <v>8273</v>
      </c>
      <c r="T164" s="14" t="s">
        <v>8274</v>
      </c>
    </row>
    <row r="165" spans="1:20" ht="28.55" x14ac:dyDescent="0.25">
      <c r="A165" s="15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15">
        <v>107</v>
      </c>
      <c r="G165" s="15" t="s">
        <v>8218</v>
      </c>
      <c r="H165" s="15" t="s">
        <v>8223</v>
      </c>
      <c r="I165" s="15" t="s">
        <v>8245</v>
      </c>
      <c r="J165" s="15">
        <v>1463275339</v>
      </c>
      <c r="K165" s="25">
        <v>42505.057164351849</v>
      </c>
      <c r="L165" s="15">
        <v>1460683339</v>
      </c>
      <c r="M165" s="25">
        <v>42475.057164351849</v>
      </c>
      <c r="N165" s="26">
        <v>30</v>
      </c>
      <c r="O165" s="15" t="b">
        <v>0</v>
      </c>
      <c r="P165" s="15">
        <v>20</v>
      </c>
      <c r="Q165" s="24">
        <v>53.34</v>
      </c>
      <c r="R165" s="15" t="b">
        <v>1</v>
      </c>
      <c r="S165" s="15" t="s">
        <v>8273</v>
      </c>
      <c r="T165" s="15" t="s">
        <v>8274</v>
      </c>
    </row>
    <row r="166" spans="1:20" ht="28.55" x14ac:dyDescent="0.25">
      <c r="A166" s="14">
        <v>3308</v>
      </c>
      <c r="B166" s="17" t="s">
        <v>3308</v>
      </c>
      <c r="C166" s="17" t="s">
        <v>7418</v>
      </c>
      <c r="D166" s="18">
        <v>3500</v>
      </c>
      <c r="E166" s="19">
        <v>4280</v>
      </c>
      <c r="F166" s="14">
        <v>122</v>
      </c>
      <c r="G166" s="14" t="s">
        <v>8218</v>
      </c>
      <c r="H166" s="14" t="s">
        <v>8223</v>
      </c>
      <c r="I166" s="14" t="s">
        <v>8245</v>
      </c>
      <c r="J166" s="14">
        <v>1460581365</v>
      </c>
      <c r="K166" s="20">
        <v>42473.876909722225</v>
      </c>
      <c r="L166" s="14">
        <v>1458766965</v>
      </c>
      <c r="M166" s="20">
        <v>42452.876909722225</v>
      </c>
      <c r="N166" s="21">
        <v>21</v>
      </c>
      <c r="O166" s="14" t="b">
        <v>0</v>
      </c>
      <c r="P166" s="14">
        <v>57</v>
      </c>
      <c r="Q166" s="19">
        <v>75.09</v>
      </c>
      <c r="R166" s="14" t="b">
        <v>1</v>
      </c>
      <c r="S166" s="14" t="s">
        <v>8273</v>
      </c>
      <c r="T166" s="14" t="s">
        <v>8274</v>
      </c>
    </row>
    <row r="167" spans="1:20" ht="28.55" x14ac:dyDescent="0.25">
      <c r="A167" s="15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15">
        <v>100</v>
      </c>
      <c r="G167" s="15" t="s">
        <v>8218</v>
      </c>
      <c r="H167" s="15" t="s">
        <v>8223</v>
      </c>
      <c r="I167" s="15" t="s">
        <v>8245</v>
      </c>
      <c r="J167" s="15">
        <v>1444169825</v>
      </c>
      <c r="K167" s="25">
        <v>42283.928530092591</v>
      </c>
      <c r="L167" s="15">
        <v>1441577825</v>
      </c>
      <c r="M167" s="25">
        <v>42253.928530092591</v>
      </c>
      <c r="N167" s="26">
        <v>30</v>
      </c>
      <c r="O167" s="15" t="b">
        <v>0</v>
      </c>
      <c r="P167" s="15">
        <v>31</v>
      </c>
      <c r="Q167" s="24">
        <v>209.84</v>
      </c>
      <c r="R167" s="15" t="b">
        <v>1</v>
      </c>
      <c r="S167" s="15" t="s">
        <v>8273</v>
      </c>
      <c r="T167" s="15" t="s">
        <v>8274</v>
      </c>
    </row>
    <row r="168" spans="1:20" ht="28.55" x14ac:dyDescent="0.25">
      <c r="A168" s="14">
        <v>3311</v>
      </c>
      <c r="B168" s="17" t="s">
        <v>3311</v>
      </c>
      <c r="C168" s="17" t="s">
        <v>7421</v>
      </c>
      <c r="D168" s="18">
        <v>2500</v>
      </c>
      <c r="E168" s="19">
        <v>2746</v>
      </c>
      <c r="F168" s="14">
        <v>110</v>
      </c>
      <c r="G168" s="14" t="s">
        <v>8218</v>
      </c>
      <c r="H168" s="14" t="s">
        <v>8223</v>
      </c>
      <c r="I168" s="14" t="s">
        <v>8245</v>
      </c>
      <c r="J168" s="14">
        <v>1445065210</v>
      </c>
      <c r="K168" s="20">
        <v>42294.29178240741</v>
      </c>
      <c r="L168" s="14">
        <v>1442473210</v>
      </c>
      <c r="M168" s="20">
        <v>42264.29178240741</v>
      </c>
      <c r="N168" s="21">
        <v>30</v>
      </c>
      <c r="O168" s="14" t="b">
        <v>0</v>
      </c>
      <c r="P168" s="14">
        <v>45</v>
      </c>
      <c r="Q168" s="19">
        <v>61.02</v>
      </c>
      <c r="R168" s="14" t="b">
        <v>1</v>
      </c>
      <c r="S168" s="14" t="s">
        <v>8273</v>
      </c>
      <c r="T168" s="14" t="s">
        <v>8274</v>
      </c>
    </row>
    <row r="169" spans="1:20" ht="28.55" x14ac:dyDescent="0.25">
      <c r="A169" s="15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15">
        <v>100</v>
      </c>
      <c r="G169" s="15" t="s">
        <v>8218</v>
      </c>
      <c r="H169" s="15" t="s">
        <v>8223</v>
      </c>
      <c r="I169" s="15" t="s">
        <v>8245</v>
      </c>
      <c r="J169" s="15">
        <v>1478901600</v>
      </c>
      <c r="K169" s="25">
        <v>42685.916666666672</v>
      </c>
      <c r="L169" s="15">
        <v>1477077946</v>
      </c>
      <c r="M169" s="25">
        <v>42664.809560185182</v>
      </c>
      <c r="N169" s="26">
        <v>21</v>
      </c>
      <c r="O169" s="15" t="b">
        <v>0</v>
      </c>
      <c r="P169" s="15">
        <v>41</v>
      </c>
      <c r="Q169" s="24">
        <v>61</v>
      </c>
      <c r="R169" s="15" t="b">
        <v>1</v>
      </c>
      <c r="S169" s="15" t="s">
        <v>8273</v>
      </c>
      <c r="T169" s="15" t="s">
        <v>8274</v>
      </c>
    </row>
    <row r="170" spans="1:20" ht="28.55" x14ac:dyDescent="0.25">
      <c r="A170" s="14">
        <v>3313</v>
      </c>
      <c r="B170" s="17" t="s">
        <v>3313</v>
      </c>
      <c r="C170" s="17" t="s">
        <v>7423</v>
      </c>
      <c r="D170" s="18">
        <v>2000</v>
      </c>
      <c r="E170" s="19">
        <v>2321</v>
      </c>
      <c r="F170" s="14">
        <v>116</v>
      </c>
      <c r="G170" s="14" t="s">
        <v>8218</v>
      </c>
      <c r="H170" s="14" t="s">
        <v>8223</v>
      </c>
      <c r="I170" s="14" t="s">
        <v>8245</v>
      </c>
      <c r="J170" s="14">
        <v>1453856400</v>
      </c>
      <c r="K170" s="20">
        <v>42396.041666666672</v>
      </c>
      <c r="L170" s="14">
        <v>1452664317</v>
      </c>
      <c r="M170" s="20">
        <v>42382.244409722218</v>
      </c>
      <c r="N170" s="21">
        <v>14</v>
      </c>
      <c r="O170" s="14" t="b">
        <v>0</v>
      </c>
      <c r="P170" s="14">
        <v>29</v>
      </c>
      <c r="Q170" s="19">
        <v>80.03</v>
      </c>
      <c r="R170" s="14" t="b">
        <v>1</v>
      </c>
      <c r="S170" s="14" t="s">
        <v>8273</v>
      </c>
      <c r="T170" s="14" t="s">
        <v>8274</v>
      </c>
    </row>
    <row r="171" spans="1:20" ht="42.8" x14ac:dyDescent="0.25">
      <c r="A171" s="15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15">
        <v>100</v>
      </c>
      <c r="G171" s="15" t="s">
        <v>8218</v>
      </c>
      <c r="H171" s="15" t="s">
        <v>8223</v>
      </c>
      <c r="I171" s="15" t="s">
        <v>8245</v>
      </c>
      <c r="J171" s="15">
        <v>1407506040</v>
      </c>
      <c r="K171" s="25">
        <v>41859.57916666667</v>
      </c>
      <c r="L171" s="15">
        <v>1404680075</v>
      </c>
      <c r="M171" s="25">
        <v>41826.871238425927</v>
      </c>
      <c r="N171" s="26">
        <v>33</v>
      </c>
      <c r="O171" s="15" t="b">
        <v>0</v>
      </c>
      <c r="P171" s="15">
        <v>125</v>
      </c>
      <c r="Q171" s="24">
        <v>93.98</v>
      </c>
      <c r="R171" s="15" t="b">
        <v>1</v>
      </c>
      <c r="S171" s="15" t="s">
        <v>8273</v>
      </c>
      <c r="T171" s="15" t="s">
        <v>8274</v>
      </c>
    </row>
    <row r="172" spans="1:20" ht="28.55" x14ac:dyDescent="0.25">
      <c r="A172" s="14">
        <v>3317</v>
      </c>
      <c r="B172" s="17" t="s">
        <v>3317</v>
      </c>
      <c r="C172" s="17" t="s">
        <v>7427</v>
      </c>
      <c r="D172" s="18">
        <v>1050</v>
      </c>
      <c r="E172" s="19">
        <v>1115</v>
      </c>
      <c r="F172" s="14">
        <v>106</v>
      </c>
      <c r="G172" s="14" t="s">
        <v>8218</v>
      </c>
      <c r="H172" s="14" t="s">
        <v>8223</v>
      </c>
      <c r="I172" s="14" t="s">
        <v>8245</v>
      </c>
      <c r="J172" s="14">
        <v>1465347424</v>
      </c>
      <c r="K172" s="20">
        <v>42529.039629629624</v>
      </c>
      <c r="L172" s="14">
        <v>1462755424</v>
      </c>
      <c r="M172" s="20">
        <v>42499.039629629624</v>
      </c>
      <c r="N172" s="21">
        <v>30</v>
      </c>
      <c r="O172" s="14" t="b">
        <v>0</v>
      </c>
      <c r="P172" s="14">
        <v>18</v>
      </c>
      <c r="Q172" s="19">
        <v>61.94</v>
      </c>
      <c r="R172" s="14" t="b">
        <v>1</v>
      </c>
      <c r="S172" s="14" t="s">
        <v>8273</v>
      </c>
      <c r="T172" s="14" t="s">
        <v>8274</v>
      </c>
    </row>
    <row r="173" spans="1:20" ht="28.55" x14ac:dyDescent="0.25">
      <c r="A173" s="15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15">
        <v>101</v>
      </c>
      <c r="G173" s="15" t="s">
        <v>8218</v>
      </c>
      <c r="H173" s="15" t="s">
        <v>8223</v>
      </c>
      <c r="I173" s="15" t="s">
        <v>8245</v>
      </c>
      <c r="J173" s="15">
        <v>1466557557</v>
      </c>
      <c r="K173" s="25">
        <v>42543.045798611114</v>
      </c>
      <c r="L173" s="15">
        <v>1463965557</v>
      </c>
      <c r="M173" s="25">
        <v>42513.045798611114</v>
      </c>
      <c r="N173" s="26">
        <v>30</v>
      </c>
      <c r="O173" s="15" t="b">
        <v>0</v>
      </c>
      <c r="P173" s="15">
        <v>38</v>
      </c>
      <c r="Q173" s="24">
        <v>66.45</v>
      </c>
      <c r="R173" s="15" t="b">
        <v>1</v>
      </c>
      <c r="S173" s="15" t="s">
        <v>8273</v>
      </c>
      <c r="T173" s="15" t="s">
        <v>8274</v>
      </c>
    </row>
    <row r="174" spans="1:20" ht="28.55" x14ac:dyDescent="0.25">
      <c r="A174" s="14">
        <v>3321</v>
      </c>
      <c r="B174" s="17" t="s">
        <v>3321</v>
      </c>
      <c r="C174" s="17" t="s">
        <v>7431</v>
      </c>
      <c r="D174" s="18">
        <v>500</v>
      </c>
      <c r="E174" s="19">
        <v>537</v>
      </c>
      <c r="F174" s="14">
        <v>107</v>
      </c>
      <c r="G174" s="14" t="s">
        <v>8218</v>
      </c>
      <c r="H174" s="14" t="s">
        <v>8223</v>
      </c>
      <c r="I174" s="14" t="s">
        <v>8245</v>
      </c>
      <c r="J174" s="14">
        <v>1413431940</v>
      </c>
      <c r="K174" s="20">
        <v>41928.165972222225</v>
      </c>
      <c r="L174" s="14">
        <v>1412216665</v>
      </c>
      <c r="M174" s="20">
        <v>41914.100289351853</v>
      </c>
      <c r="N174" s="21">
        <v>14</v>
      </c>
      <c r="O174" s="14" t="b">
        <v>0</v>
      </c>
      <c r="P174" s="14">
        <v>15</v>
      </c>
      <c r="Q174" s="19">
        <v>35.799999999999997</v>
      </c>
      <c r="R174" s="14" t="b">
        <v>1</v>
      </c>
      <c r="S174" s="14" t="s">
        <v>8273</v>
      </c>
      <c r="T174" s="14" t="s">
        <v>8274</v>
      </c>
    </row>
    <row r="175" spans="1:20" ht="28.55" x14ac:dyDescent="0.25">
      <c r="A175" s="15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15">
        <v>102</v>
      </c>
      <c r="G175" s="15" t="s">
        <v>8218</v>
      </c>
      <c r="H175" s="15" t="s">
        <v>8223</v>
      </c>
      <c r="I175" s="15" t="s">
        <v>8245</v>
      </c>
      <c r="J175" s="15">
        <v>1466567700</v>
      </c>
      <c r="K175" s="25">
        <v>42543.163194444445</v>
      </c>
      <c r="L175" s="15">
        <v>1464653696</v>
      </c>
      <c r="M175" s="25">
        <v>42521.010370370372</v>
      </c>
      <c r="N175" s="26">
        <v>22</v>
      </c>
      <c r="O175" s="15" t="b">
        <v>0</v>
      </c>
      <c r="P175" s="15">
        <v>23</v>
      </c>
      <c r="Q175" s="24">
        <v>145.65</v>
      </c>
      <c r="R175" s="15" t="b">
        <v>1</v>
      </c>
      <c r="S175" s="15" t="s">
        <v>8273</v>
      </c>
      <c r="T175" s="15" t="s">
        <v>8274</v>
      </c>
    </row>
    <row r="176" spans="1:20" ht="28.55" x14ac:dyDescent="0.25">
      <c r="A176" s="14">
        <v>3326</v>
      </c>
      <c r="B176" s="17" t="s">
        <v>3326</v>
      </c>
      <c r="C176" s="17" t="s">
        <v>7436</v>
      </c>
      <c r="D176" s="18">
        <v>8000</v>
      </c>
      <c r="E176" s="19">
        <v>8110</v>
      </c>
      <c r="F176" s="14">
        <v>101</v>
      </c>
      <c r="G176" s="14" t="s">
        <v>8218</v>
      </c>
      <c r="H176" s="14" t="s">
        <v>8223</v>
      </c>
      <c r="I176" s="14" t="s">
        <v>8245</v>
      </c>
      <c r="J176" s="14">
        <v>1425830905</v>
      </c>
      <c r="K176" s="20">
        <v>42071.67251157407</v>
      </c>
      <c r="L176" s="14">
        <v>1423242505</v>
      </c>
      <c r="M176" s="20">
        <v>42041.714178240742</v>
      </c>
      <c r="N176" s="21">
        <v>30</v>
      </c>
      <c r="O176" s="14" t="b">
        <v>0</v>
      </c>
      <c r="P176" s="14">
        <v>57</v>
      </c>
      <c r="Q176" s="19">
        <v>142.28</v>
      </c>
      <c r="R176" s="14" t="b">
        <v>1</v>
      </c>
      <c r="S176" s="14" t="s">
        <v>8273</v>
      </c>
      <c r="T176" s="14" t="s">
        <v>8274</v>
      </c>
    </row>
    <row r="177" spans="1:20" ht="28.55" x14ac:dyDescent="0.25">
      <c r="A177" s="15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15">
        <v>146</v>
      </c>
      <c r="G177" s="15" t="s">
        <v>8218</v>
      </c>
      <c r="H177" s="15" t="s">
        <v>8223</v>
      </c>
      <c r="I177" s="15" t="s">
        <v>8245</v>
      </c>
      <c r="J177" s="15">
        <v>1404522000</v>
      </c>
      <c r="K177" s="25">
        <v>41825.041666666664</v>
      </c>
      <c r="L177" s="15">
        <v>1404308883</v>
      </c>
      <c r="M177" s="25">
        <v>41822.57503472222</v>
      </c>
      <c r="N177" s="26">
        <v>2</v>
      </c>
      <c r="O177" s="15" t="b">
        <v>0</v>
      </c>
      <c r="P177" s="15">
        <v>9</v>
      </c>
      <c r="Q177" s="24">
        <v>292.77999999999997</v>
      </c>
      <c r="R177" s="15" t="b">
        <v>1</v>
      </c>
      <c r="S177" s="15" t="s">
        <v>8273</v>
      </c>
      <c r="T177" s="15" t="s">
        <v>8274</v>
      </c>
    </row>
    <row r="178" spans="1:20" ht="28.55" x14ac:dyDescent="0.25">
      <c r="A178" s="14">
        <v>3331</v>
      </c>
      <c r="B178" s="17" t="s">
        <v>3331</v>
      </c>
      <c r="C178" s="17" t="s">
        <v>7441</v>
      </c>
      <c r="D178" s="18">
        <v>5000</v>
      </c>
      <c r="E178" s="19">
        <v>5226</v>
      </c>
      <c r="F178" s="14">
        <v>105</v>
      </c>
      <c r="G178" s="14" t="s">
        <v>8218</v>
      </c>
      <c r="H178" s="14" t="s">
        <v>8223</v>
      </c>
      <c r="I178" s="14" t="s">
        <v>8245</v>
      </c>
      <c r="J178" s="14">
        <v>1444149886</v>
      </c>
      <c r="K178" s="20">
        <v>42283.697754629626</v>
      </c>
      <c r="L178" s="14">
        <v>1441125886</v>
      </c>
      <c r="M178" s="20">
        <v>42248.697754629626</v>
      </c>
      <c r="N178" s="21">
        <v>35</v>
      </c>
      <c r="O178" s="14" t="b">
        <v>0</v>
      </c>
      <c r="P178" s="14">
        <v>65</v>
      </c>
      <c r="Q178" s="19">
        <v>80.400000000000006</v>
      </c>
      <c r="R178" s="14" t="b">
        <v>1</v>
      </c>
      <c r="S178" s="14" t="s">
        <v>8273</v>
      </c>
      <c r="T178" s="14" t="s">
        <v>8274</v>
      </c>
    </row>
    <row r="179" spans="1:20" ht="28.55" x14ac:dyDescent="0.25">
      <c r="A179" s="15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15">
        <v>100</v>
      </c>
      <c r="G179" s="15" t="s">
        <v>8218</v>
      </c>
      <c r="H179" s="15" t="s">
        <v>8223</v>
      </c>
      <c r="I179" s="15" t="s">
        <v>8245</v>
      </c>
      <c r="J179" s="15">
        <v>1405802330</v>
      </c>
      <c r="K179" s="25">
        <v>41839.860300925924</v>
      </c>
      <c r="L179" s="15">
        <v>1403210330</v>
      </c>
      <c r="M179" s="25">
        <v>41809.860300925924</v>
      </c>
      <c r="N179" s="26">
        <v>30</v>
      </c>
      <c r="O179" s="15" t="b">
        <v>0</v>
      </c>
      <c r="P179" s="15">
        <v>83</v>
      </c>
      <c r="Q179" s="24">
        <v>72.290000000000006</v>
      </c>
      <c r="R179" s="15" t="b">
        <v>1</v>
      </c>
      <c r="S179" s="15" t="s">
        <v>8273</v>
      </c>
      <c r="T179" s="15" t="s">
        <v>8274</v>
      </c>
    </row>
    <row r="180" spans="1:20" ht="28.55" x14ac:dyDescent="0.25">
      <c r="A180" s="14">
        <v>3333</v>
      </c>
      <c r="B180" s="17" t="s">
        <v>3333</v>
      </c>
      <c r="C180" s="17" t="s">
        <v>7443</v>
      </c>
      <c r="D180" s="18">
        <v>3500</v>
      </c>
      <c r="E180" s="19">
        <v>3660</v>
      </c>
      <c r="F180" s="14">
        <v>105</v>
      </c>
      <c r="G180" s="14" t="s">
        <v>8218</v>
      </c>
      <c r="H180" s="14" t="s">
        <v>8223</v>
      </c>
      <c r="I180" s="14" t="s">
        <v>8245</v>
      </c>
      <c r="J180" s="14">
        <v>1434384880</v>
      </c>
      <c r="K180" s="20">
        <v>42170.676851851851</v>
      </c>
      <c r="L180" s="14">
        <v>1432484080</v>
      </c>
      <c r="M180" s="20">
        <v>42148.676851851851</v>
      </c>
      <c r="N180" s="21">
        <v>22</v>
      </c>
      <c r="O180" s="14" t="b">
        <v>0</v>
      </c>
      <c r="P180" s="14">
        <v>111</v>
      </c>
      <c r="Q180" s="19">
        <v>32.97</v>
      </c>
      <c r="R180" s="14" t="b">
        <v>1</v>
      </c>
      <c r="S180" s="14" t="s">
        <v>8273</v>
      </c>
      <c r="T180" s="14" t="s">
        <v>8274</v>
      </c>
    </row>
    <row r="181" spans="1:20" ht="28.55" x14ac:dyDescent="0.25">
      <c r="A181" s="15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15">
        <v>139</v>
      </c>
      <c r="G181" s="15" t="s">
        <v>8218</v>
      </c>
      <c r="H181" s="15" t="s">
        <v>8223</v>
      </c>
      <c r="I181" s="15" t="s">
        <v>8245</v>
      </c>
      <c r="J181" s="15">
        <v>1438259422</v>
      </c>
      <c r="K181" s="25">
        <v>42215.521087962959</v>
      </c>
      <c r="L181" s="15">
        <v>1435667422</v>
      </c>
      <c r="M181" s="25">
        <v>42185.521087962959</v>
      </c>
      <c r="N181" s="26">
        <v>30</v>
      </c>
      <c r="O181" s="15" t="b">
        <v>0</v>
      </c>
      <c r="P181" s="15">
        <v>46</v>
      </c>
      <c r="Q181" s="24">
        <v>116.65</v>
      </c>
      <c r="R181" s="15" t="b">
        <v>1</v>
      </c>
      <c r="S181" s="15" t="s">
        <v>8273</v>
      </c>
      <c r="T181" s="15" t="s">
        <v>8274</v>
      </c>
    </row>
    <row r="182" spans="1:20" ht="28.55" x14ac:dyDescent="0.25">
      <c r="A182" s="14">
        <v>3338</v>
      </c>
      <c r="B182" s="17" t="s">
        <v>3338</v>
      </c>
      <c r="C182" s="17" t="s">
        <v>7448</v>
      </c>
      <c r="D182" s="18">
        <v>15000</v>
      </c>
      <c r="E182" s="19">
        <v>15327</v>
      </c>
      <c r="F182" s="14">
        <v>102</v>
      </c>
      <c r="G182" s="14" t="s">
        <v>8218</v>
      </c>
      <c r="H182" s="14" t="s">
        <v>8223</v>
      </c>
      <c r="I182" s="14" t="s">
        <v>8245</v>
      </c>
      <c r="J182" s="14">
        <v>1487944080</v>
      </c>
      <c r="K182" s="20">
        <v>42790.574999999997</v>
      </c>
      <c r="L182" s="14">
        <v>1486129680</v>
      </c>
      <c r="M182" s="20">
        <v>42769.574999999997</v>
      </c>
      <c r="N182" s="21">
        <v>21</v>
      </c>
      <c r="O182" s="14" t="b">
        <v>0</v>
      </c>
      <c r="P182" s="14">
        <v>112</v>
      </c>
      <c r="Q182" s="19">
        <v>136.85</v>
      </c>
      <c r="R182" s="14" t="b">
        <v>1</v>
      </c>
      <c r="S182" s="14" t="s">
        <v>8273</v>
      </c>
      <c r="T182" s="14" t="s">
        <v>8274</v>
      </c>
    </row>
    <row r="183" spans="1:20" ht="28.55" x14ac:dyDescent="0.25">
      <c r="A183" s="15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15">
        <v>104</v>
      </c>
      <c r="G183" s="15" t="s">
        <v>8218</v>
      </c>
      <c r="H183" s="15" t="s">
        <v>8223</v>
      </c>
      <c r="I183" s="15" t="s">
        <v>8245</v>
      </c>
      <c r="J183" s="15">
        <v>1469721518</v>
      </c>
      <c r="K183" s="25">
        <v>42579.665717592594</v>
      </c>
      <c r="L183" s="15">
        <v>1467129518</v>
      </c>
      <c r="M183" s="25">
        <v>42549.665717592594</v>
      </c>
      <c r="N183" s="26">
        <v>30</v>
      </c>
      <c r="O183" s="15" t="b">
        <v>0</v>
      </c>
      <c r="P183" s="15">
        <v>47</v>
      </c>
      <c r="Q183" s="24">
        <v>177.62</v>
      </c>
      <c r="R183" s="15" t="b">
        <v>1</v>
      </c>
      <c r="S183" s="15" t="s">
        <v>8273</v>
      </c>
      <c r="T183" s="15" t="s">
        <v>8274</v>
      </c>
    </row>
    <row r="184" spans="1:20" ht="42.8" x14ac:dyDescent="0.25">
      <c r="A184" s="14">
        <v>3340</v>
      </c>
      <c r="B184" s="17" t="s">
        <v>3340</v>
      </c>
      <c r="C184" s="17" t="s">
        <v>7450</v>
      </c>
      <c r="D184" s="18">
        <v>3000</v>
      </c>
      <c r="E184" s="19">
        <v>4145</v>
      </c>
      <c r="F184" s="14">
        <v>138</v>
      </c>
      <c r="G184" s="14" t="s">
        <v>8218</v>
      </c>
      <c r="H184" s="14" t="s">
        <v>8223</v>
      </c>
      <c r="I184" s="14" t="s">
        <v>8245</v>
      </c>
      <c r="J184" s="14">
        <v>1481066554</v>
      </c>
      <c r="K184" s="20">
        <v>42710.974004629628</v>
      </c>
      <c r="L184" s="14">
        <v>1478906554</v>
      </c>
      <c r="M184" s="20">
        <v>42685.974004629628</v>
      </c>
      <c r="N184" s="21">
        <v>25</v>
      </c>
      <c r="O184" s="14" t="b">
        <v>0</v>
      </c>
      <c r="P184" s="14">
        <v>38</v>
      </c>
      <c r="Q184" s="19">
        <v>109.08</v>
      </c>
      <c r="R184" s="14" t="b">
        <v>1</v>
      </c>
      <c r="S184" s="14" t="s">
        <v>8273</v>
      </c>
      <c r="T184" s="14" t="s">
        <v>8274</v>
      </c>
    </row>
    <row r="185" spans="1:20" ht="28.55" x14ac:dyDescent="0.25">
      <c r="A185" s="15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15">
        <v>102</v>
      </c>
      <c r="G185" s="15" t="s">
        <v>8218</v>
      </c>
      <c r="H185" s="15" t="s">
        <v>8223</v>
      </c>
      <c r="I185" s="15" t="s">
        <v>8245</v>
      </c>
      <c r="J185" s="15">
        <v>1427864340</v>
      </c>
      <c r="K185" s="25">
        <v>42095.207638888889</v>
      </c>
      <c r="L185" s="15">
        <v>1425020810</v>
      </c>
      <c r="M185" s="25">
        <v>42062.296412037031</v>
      </c>
      <c r="N185" s="26">
        <v>33</v>
      </c>
      <c r="O185" s="15" t="b">
        <v>0</v>
      </c>
      <c r="P185" s="15">
        <v>78</v>
      </c>
      <c r="Q185" s="24">
        <v>78.209999999999994</v>
      </c>
      <c r="R185" s="15" t="b">
        <v>1</v>
      </c>
      <c r="S185" s="15" t="s">
        <v>8273</v>
      </c>
      <c r="T185" s="15" t="s">
        <v>8274</v>
      </c>
    </row>
    <row r="186" spans="1:20" ht="28.55" x14ac:dyDescent="0.25">
      <c r="A186" s="14">
        <v>3344</v>
      </c>
      <c r="B186" s="17" t="s">
        <v>3344</v>
      </c>
      <c r="C186" s="17" t="s">
        <v>7454</v>
      </c>
      <c r="D186" s="18">
        <v>4500</v>
      </c>
      <c r="E186" s="19">
        <v>4565</v>
      </c>
      <c r="F186" s="14">
        <v>101</v>
      </c>
      <c r="G186" s="14" t="s">
        <v>8218</v>
      </c>
      <c r="H186" s="14" t="s">
        <v>8223</v>
      </c>
      <c r="I186" s="14" t="s">
        <v>8245</v>
      </c>
      <c r="J186" s="14">
        <v>1409374093</v>
      </c>
      <c r="K186" s="20">
        <v>41881.200150462959</v>
      </c>
      <c r="L186" s="14">
        <v>1406782093</v>
      </c>
      <c r="M186" s="20">
        <v>41851.200150462959</v>
      </c>
      <c r="N186" s="21">
        <v>30</v>
      </c>
      <c r="O186" s="14" t="b">
        <v>0</v>
      </c>
      <c r="P186" s="14">
        <v>40</v>
      </c>
      <c r="Q186" s="19">
        <v>114.13</v>
      </c>
      <c r="R186" s="14" t="b">
        <v>1</v>
      </c>
      <c r="S186" s="14" t="s">
        <v>8273</v>
      </c>
      <c r="T186" s="14" t="s">
        <v>8274</v>
      </c>
    </row>
    <row r="187" spans="1:20" ht="42.8" x14ac:dyDescent="0.25">
      <c r="A187" s="15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15">
        <v>130</v>
      </c>
      <c r="G187" s="15" t="s">
        <v>8218</v>
      </c>
      <c r="H187" s="15" t="s">
        <v>8223</v>
      </c>
      <c r="I187" s="15" t="s">
        <v>8245</v>
      </c>
      <c r="J187" s="15">
        <v>1429317420</v>
      </c>
      <c r="K187" s="25">
        <v>42112.025694444441</v>
      </c>
      <c r="L187" s="15">
        <v>1424226768</v>
      </c>
      <c r="M187" s="25">
        <v>42053.106111111112</v>
      </c>
      <c r="N187" s="26">
        <v>59</v>
      </c>
      <c r="O187" s="15" t="b">
        <v>0</v>
      </c>
      <c r="P187" s="15">
        <v>13</v>
      </c>
      <c r="Q187" s="24">
        <v>50</v>
      </c>
      <c r="R187" s="15" t="b">
        <v>1</v>
      </c>
      <c r="S187" s="15" t="s">
        <v>8273</v>
      </c>
      <c r="T187" s="15" t="s">
        <v>8274</v>
      </c>
    </row>
    <row r="188" spans="1:20" ht="28.55" x14ac:dyDescent="0.25">
      <c r="A188" s="14">
        <v>3346</v>
      </c>
      <c r="B188" s="17" t="s">
        <v>3346</v>
      </c>
      <c r="C188" s="17" t="s">
        <v>7456</v>
      </c>
      <c r="D188" s="18">
        <v>1500</v>
      </c>
      <c r="E188" s="19">
        <v>1650</v>
      </c>
      <c r="F188" s="14">
        <v>110</v>
      </c>
      <c r="G188" s="14" t="s">
        <v>8218</v>
      </c>
      <c r="H188" s="14" t="s">
        <v>8223</v>
      </c>
      <c r="I188" s="14" t="s">
        <v>8245</v>
      </c>
      <c r="J188" s="14">
        <v>1424910910</v>
      </c>
      <c r="K188" s="20">
        <v>42061.024421296301</v>
      </c>
      <c r="L188" s="14">
        <v>1424306110</v>
      </c>
      <c r="M188" s="20">
        <v>42054.024421296301</v>
      </c>
      <c r="N188" s="21">
        <v>7</v>
      </c>
      <c r="O188" s="14" t="b">
        <v>0</v>
      </c>
      <c r="P188" s="14">
        <v>18</v>
      </c>
      <c r="Q188" s="19">
        <v>91.67</v>
      </c>
      <c r="R188" s="14" t="b">
        <v>1</v>
      </c>
      <c r="S188" s="14" t="s">
        <v>8273</v>
      </c>
      <c r="T188" s="14" t="s">
        <v>8274</v>
      </c>
    </row>
    <row r="189" spans="1:20" ht="28.55" x14ac:dyDescent="0.25">
      <c r="A189" s="15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15">
        <v>100</v>
      </c>
      <c r="G189" s="15" t="s">
        <v>8218</v>
      </c>
      <c r="H189" s="15" t="s">
        <v>8223</v>
      </c>
      <c r="I189" s="15" t="s">
        <v>8245</v>
      </c>
      <c r="J189" s="15">
        <v>1461988740</v>
      </c>
      <c r="K189" s="25">
        <v>42490.165972222225</v>
      </c>
      <c r="L189" s="15">
        <v>1459949080</v>
      </c>
      <c r="M189" s="25">
        <v>42466.558796296296</v>
      </c>
      <c r="N189" s="26">
        <v>24</v>
      </c>
      <c r="O189" s="15" t="b">
        <v>0</v>
      </c>
      <c r="P189" s="15">
        <v>79</v>
      </c>
      <c r="Q189" s="24">
        <v>69.819999999999993</v>
      </c>
      <c r="R189" s="15" t="b">
        <v>1</v>
      </c>
      <c r="S189" s="15" t="s">
        <v>8273</v>
      </c>
      <c r="T189" s="15" t="s">
        <v>8274</v>
      </c>
    </row>
    <row r="190" spans="1:20" ht="28.55" x14ac:dyDescent="0.25">
      <c r="A190" s="14">
        <v>3349</v>
      </c>
      <c r="B190" s="17" t="s">
        <v>3348</v>
      </c>
      <c r="C190" s="17" t="s">
        <v>7459</v>
      </c>
      <c r="D190" s="18">
        <v>1000</v>
      </c>
      <c r="E190" s="19">
        <v>1534</v>
      </c>
      <c r="F190" s="14">
        <v>153</v>
      </c>
      <c r="G190" s="14" t="s">
        <v>8218</v>
      </c>
      <c r="H190" s="14" t="s">
        <v>8223</v>
      </c>
      <c r="I190" s="14" t="s">
        <v>8245</v>
      </c>
      <c r="J190" s="14">
        <v>1465837200</v>
      </c>
      <c r="K190" s="20">
        <v>42534.708333333328</v>
      </c>
      <c r="L190" s="14">
        <v>1463971172</v>
      </c>
      <c r="M190" s="20">
        <v>42513.110787037032</v>
      </c>
      <c r="N190" s="21">
        <v>22</v>
      </c>
      <c r="O190" s="14" t="b">
        <v>0</v>
      </c>
      <c r="P190" s="14">
        <v>14</v>
      </c>
      <c r="Q190" s="19">
        <v>109.57</v>
      </c>
      <c r="R190" s="14" t="b">
        <v>1</v>
      </c>
      <c r="S190" s="14" t="s">
        <v>8273</v>
      </c>
      <c r="T190" s="14" t="s">
        <v>8274</v>
      </c>
    </row>
    <row r="191" spans="1:20" ht="28.55" x14ac:dyDescent="0.25">
      <c r="A191" s="15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15">
        <v>102</v>
      </c>
      <c r="G191" s="15" t="s">
        <v>8218</v>
      </c>
      <c r="H191" s="15" t="s">
        <v>8223</v>
      </c>
      <c r="I191" s="15" t="s">
        <v>8245</v>
      </c>
      <c r="J191" s="15">
        <v>1446091260</v>
      </c>
      <c r="K191" s="25">
        <v>42306.167361111111</v>
      </c>
      <c r="L191" s="15">
        <v>1443029206</v>
      </c>
      <c r="M191" s="25">
        <v>42270.7269212963</v>
      </c>
      <c r="N191" s="26">
        <v>35</v>
      </c>
      <c r="O191" s="15" t="b">
        <v>0</v>
      </c>
      <c r="P191" s="15">
        <v>55</v>
      </c>
      <c r="Q191" s="24">
        <v>55.6</v>
      </c>
      <c r="R191" s="15" t="b">
        <v>1</v>
      </c>
      <c r="S191" s="15" t="s">
        <v>8273</v>
      </c>
      <c r="T191" s="15" t="s">
        <v>8274</v>
      </c>
    </row>
    <row r="192" spans="1:20" ht="28.55" x14ac:dyDescent="0.25">
      <c r="A192" s="14">
        <v>3358</v>
      </c>
      <c r="B192" s="17" t="s">
        <v>3357</v>
      </c>
      <c r="C192" s="17" t="s">
        <v>7468</v>
      </c>
      <c r="D192" s="18">
        <v>10000</v>
      </c>
      <c r="E192" s="19">
        <v>10299</v>
      </c>
      <c r="F192" s="14">
        <v>103</v>
      </c>
      <c r="G192" s="14" t="s">
        <v>8218</v>
      </c>
      <c r="H192" s="14" t="s">
        <v>8223</v>
      </c>
      <c r="I192" s="14" t="s">
        <v>8245</v>
      </c>
      <c r="J192" s="14">
        <v>1416385679</v>
      </c>
      <c r="K192" s="20">
        <v>41962.352766203709</v>
      </c>
      <c r="L192" s="14">
        <v>1413790079</v>
      </c>
      <c r="M192" s="20">
        <v>41932.311099537037</v>
      </c>
      <c r="N192" s="21">
        <v>30</v>
      </c>
      <c r="O192" s="14" t="b">
        <v>0</v>
      </c>
      <c r="P192" s="14">
        <v>162</v>
      </c>
      <c r="Q192" s="19">
        <v>63.57</v>
      </c>
      <c r="R192" s="14" t="b">
        <v>1</v>
      </c>
      <c r="S192" s="14" t="s">
        <v>8273</v>
      </c>
      <c r="T192" s="14" t="s">
        <v>8274</v>
      </c>
    </row>
    <row r="193" spans="1:20" ht="28.55" x14ac:dyDescent="0.25">
      <c r="A193" s="15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15">
        <v>106</v>
      </c>
      <c r="G193" s="15" t="s">
        <v>8218</v>
      </c>
      <c r="H193" s="15" t="s">
        <v>8223</v>
      </c>
      <c r="I193" s="15" t="s">
        <v>8245</v>
      </c>
      <c r="J193" s="15">
        <v>1487985734</v>
      </c>
      <c r="K193" s="25">
        <v>42791.057106481487</v>
      </c>
      <c r="L193" s="15">
        <v>1484097734</v>
      </c>
      <c r="M193" s="25">
        <v>42746.057106481487</v>
      </c>
      <c r="N193" s="26">
        <v>45</v>
      </c>
      <c r="O193" s="15" t="b">
        <v>0</v>
      </c>
      <c r="P193" s="15">
        <v>23</v>
      </c>
      <c r="Q193" s="24">
        <v>184.78</v>
      </c>
      <c r="R193" s="15" t="b">
        <v>1</v>
      </c>
      <c r="S193" s="15" t="s">
        <v>8273</v>
      </c>
      <c r="T193" s="15" t="s">
        <v>8274</v>
      </c>
    </row>
    <row r="194" spans="1:20" ht="28.55" x14ac:dyDescent="0.25">
      <c r="A194" s="14">
        <v>3361</v>
      </c>
      <c r="B194" s="17" t="s">
        <v>3360</v>
      </c>
      <c r="C194" s="17" t="s">
        <v>7471</v>
      </c>
      <c r="D194" s="18">
        <v>5000</v>
      </c>
      <c r="E194" s="19">
        <v>5673</v>
      </c>
      <c r="F194" s="14">
        <v>113</v>
      </c>
      <c r="G194" s="14" t="s">
        <v>8218</v>
      </c>
      <c r="H194" s="14" t="s">
        <v>8223</v>
      </c>
      <c r="I194" s="14" t="s">
        <v>8245</v>
      </c>
      <c r="J194" s="14">
        <v>1409587140</v>
      </c>
      <c r="K194" s="20">
        <v>41883.665972222225</v>
      </c>
      <c r="L194" s="14">
        <v>1408062990</v>
      </c>
      <c r="M194" s="20">
        <v>41866.025347222225</v>
      </c>
      <c r="N194" s="21">
        <v>18</v>
      </c>
      <c r="O194" s="14" t="b">
        <v>0</v>
      </c>
      <c r="P194" s="14">
        <v>68</v>
      </c>
      <c r="Q194" s="19">
        <v>83.43</v>
      </c>
      <c r="R194" s="14" t="b">
        <v>1</v>
      </c>
      <c r="S194" s="14" t="s">
        <v>8273</v>
      </c>
      <c r="T194" s="14" t="s">
        <v>8274</v>
      </c>
    </row>
    <row r="195" spans="1:20" ht="28.55" x14ac:dyDescent="0.25">
      <c r="A195" s="15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15">
        <v>218</v>
      </c>
      <c r="G195" s="15" t="s">
        <v>8218</v>
      </c>
      <c r="H195" s="15" t="s">
        <v>8223</v>
      </c>
      <c r="I195" s="15" t="s">
        <v>8245</v>
      </c>
      <c r="J195" s="15">
        <v>1425704100</v>
      </c>
      <c r="K195" s="25">
        <v>42070.204861111109</v>
      </c>
      <c r="L195" s="15">
        <v>1424484717</v>
      </c>
      <c r="M195" s="25">
        <v>42056.091631944444</v>
      </c>
      <c r="N195" s="26">
        <v>14</v>
      </c>
      <c r="O195" s="15" t="b">
        <v>0</v>
      </c>
      <c r="P195" s="15">
        <v>20</v>
      </c>
      <c r="Q195" s="24">
        <v>54.5</v>
      </c>
      <c r="R195" s="15" t="b">
        <v>1</v>
      </c>
      <c r="S195" s="15" t="s">
        <v>8273</v>
      </c>
      <c r="T195" s="15" t="s">
        <v>8274</v>
      </c>
    </row>
    <row r="196" spans="1:20" ht="28.55" x14ac:dyDescent="0.25">
      <c r="A196" s="14">
        <v>3363</v>
      </c>
      <c r="B196" s="17" t="s">
        <v>3362</v>
      </c>
      <c r="C196" s="17" t="s">
        <v>7473</v>
      </c>
      <c r="D196" s="18">
        <v>7750</v>
      </c>
      <c r="E196" s="19">
        <v>7860</v>
      </c>
      <c r="F196" s="14">
        <v>101</v>
      </c>
      <c r="G196" s="14" t="s">
        <v>8218</v>
      </c>
      <c r="H196" s="14" t="s">
        <v>8223</v>
      </c>
      <c r="I196" s="14" t="s">
        <v>8245</v>
      </c>
      <c r="J196" s="14">
        <v>1408464000</v>
      </c>
      <c r="K196" s="20">
        <v>41870.666666666664</v>
      </c>
      <c r="L196" s="14">
        <v>1406831445</v>
      </c>
      <c r="M196" s="20">
        <v>41851.771354166667</v>
      </c>
      <c r="N196" s="21">
        <v>19</v>
      </c>
      <c r="O196" s="14" t="b">
        <v>0</v>
      </c>
      <c r="P196" s="14">
        <v>26</v>
      </c>
      <c r="Q196" s="19">
        <v>302.31</v>
      </c>
      <c r="R196" s="14" t="b">
        <v>1</v>
      </c>
      <c r="S196" s="14" t="s">
        <v>8273</v>
      </c>
      <c r="T196" s="14" t="s">
        <v>8274</v>
      </c>
    </row>
    <row r="197" spans="1:20" ht="28.55" x14ac:dyDescent="0.25">
      <c r="A197" s="15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15">
        <v>104</v>
      </c>
      <c r="G197" s="15" t="s">
        <v>8218</v>
      </c>
      <c r="H197" s="15" t="s">
        <v>8223</v>
      </c>
      <c r="I197" s="15" t="s">
        <v>8245</v>
      </c>
      <c r="J197" s="15">
        <v>1449973592</v>
      </c>
      <c r="K197" s="25">
        <v>42351.101759259262</v>
      </c>
      <c r="L197" s="15">
        <v>1447381592</v>
      </c>
      <c r="M197" s="25">
        <v>42321.101759259262</v>
      </c>
      <c r="N197" s="26">
        <v>30</v>
      </c>
      <c r="O197" s="15" t="b">
        <v>0</v>
      </c>
      <c r="P197" s="15">
        <v>3</v>
      </c>
      <c r="Q197" s="24">
        <v>866.67</v>
      </c>
      <c r="R197" s="15" t="b">
        <v>1</v>
      </c>
      <c r="S197" s="15" t="s">
        <v>8273</v>
      </c>
      <c r="T197" s="15" t="s">
        <v>8274</v>
      </c>
    </row>
    <row r="198" spans="1:20" ht="28.55" x14ac:dyDescent="0.25">
      <c r="A198" s="14">
        <v>3366</v>
      </c>
      <c r="B198" s="17" t="s">
        <v>3365</v>
      </c>
      <c r="C198" s="17" t="s">
        <v>7476</v>
      </c>
      <c r="D198" s="18">
        <v>500</v>
      </c>
      <c r="E198" s="19">
        <v>1105</v>
      </c>
      <c r="F198" s="14">
        <v>221</v>
      </c>
      <c r="G198" s="14" t="s">
        <v>8218</v>
      </c>
      <c r="H198" s="14" t="s">
        <v>8223</v>
      </c>
      <c r="I198" s="14" t="s">
        <v>8245</v>
      </c>
      <c r="J198" s="14">
        <v>1431481037</v>
      </c>
      <c r="K198" s="20">
        <v>42137.067557870367</v>
      </c>
      <c r="L198" s="14">
        <v>1428889037</v>
      </c>
      <c r="M198" s="20">
        <v>42107.067557870367</v>
      </c>
      <c r="N198" s="21">
        <v>30</v>
      </c>
      <c r="O198" s="14" t="b">
        <v>0</v>
      </c>
      <c r="P198" s="14">
        <v>18</v>
      </c>
      <c r="Q198" s="19">
        <v>61.39</v>
      </c>
      <c r="R198" s="14" t="b">
        <v>1</v>
      </c>
      <c r="S198" s="14" t="s">
        <v>8273</v>
      </c>
      <c r="T198" s="14" t="s">
        <v>8274</v>
      </c>
    </row>
    <row r="199" spans="1:20" ht="28.55" x14ac:dyDescent="0.25">
      <c r="A199" s="15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15">
        <v>105</v>
      </c>
      <c r="G199" s="15" t="s">
        <v>8218</v>
      </c>
      <c r="H199" s="15" t="s">
        <v>8223</v>
      </c>
      <c r="I199" s="15" t="s">
        <v>8245</v>
      </c>
      <c r="J199" s="15">
        <v>1420088400</v>
      </c>
      <c r="K199" s="25">
        <v>42005.208333333328</v>
      </c>
      <c r="L199" s="15">
        <v>1416977259</v>
      </c>
      <c r="M199" s="25">
        <v>41969.199756944443</v>
      </c>
      <c r="N199" s="26">
        <v>36</v>
      </c>
      <c r="O199" s="15" t="b">
        <v>0</v>
      </c>
      <c r="P199" s="15">
        <v>23</v>
      </c>
      <c r="Q199" s="24">
        <v>45.48</v>
      </c>
      <c r="R199" s="15" t="b">
        <v>1</v>
      </c>
      <c r="S199" s="15" t="s">
        <v>8273</v>
      </c>
      <c r="T199" s="15" t="s">
        <v>8274</v>
      </c>
    </row>
    <row r="200" spans="1:20" ht="28.55" x14ac:dyDescent="0.25">
      <c r="A200" s="14">
        <v>3370</v>
      </c>
      <c r="B200" s="17" t="s">
        <v>3369</v>
      </c>
      <c r="C200" s="17" t="s">
        <v>7480</v>
      </c>
      <c r="D200" s="18">
        <v>1500</v>
      </c>
      <c r="E200" s="19">
        <v>1766</v>
      </c>
      <c r="F200" s="14">
        <v>118</v>
      </c>
      <c r="G200" s="14" t="s">
        <v>8218</v>
      </c>
      <c r="H200" s="14" t="s">
        <v>8223</v>
      </c>
      <c r="I200" s="14" t="s">
        <v>8245</v>
      </c>
      <c r="J200" s="14">
        <v>1481961600</v>
      </c>
      <c r="K200" s="20">
        <v>42721.333333333328</v>
      </c>
      <c r="L200" s="14">
        <v>1479283285</v>
      </c>
      <c r="M200" s="20">
        <v>42690.334317129629</v>
      </c>
      <c r="N200" s="21">
        <v>31</v>
      </c>
      <c r="O200" s="14" t="b">
        <v>0</v>
      </c>
      <c r="P200" s="14">
        <v>26</v>
      </c>
      <c r="Q200" s="19">
        <v>67.92</v>
      </c>
      <c r="R200" s="14" t="b">
        <v>1</v>
      </c>
      <c r="S200" s="14" t="s">
        <v>8273</v>
      </c>
      <c r="T200" s="14" t="s">
        <v>8274</v>
      </c>
    </row>
    <row r="201" spans="1:20" ht="28.55" x14ac:dyDescent="0.25">
      <c r="A201" s="15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15">
        <v>139</v>
      </c>
      <c r="G201" s="15" t="s">
        <v>8218</v>
      </c>
      <c r="H201" s="15" t="s">
        <v>8223</v>
      </c>
      <c r="I201" s="15" t="s">
        <v>8245</v>
      </c>
      <c r="J201" s="15">
        <v>1449089965</v>
      </c>
      <c r="K201" s="25">
        <v>42340.874594907407</v>
      </c>
      <c r="L201" s="15">
        <v>1446670765</v>
      </c>
      <c r="M201" s="25">
        <v>42312.874594907407</v>
      </c>
      <c r="N201" s="26">
        <v>28</v>
      </c>
      <c r="O201" s="15" t="b">
        <v>0</v>
      </c>
      <c r="P201" s="15">
        <v>9</v>
      </c>
      <c r="Q201" s="24">
        <v>30.78</v>
      </c>
      <c r="R201" s="15" t="b">
        <v>1</v>
      </c>
      <c r="S201" s="15" t="s">
        <v>8273</v>
      </c>
      <c r="T201" s="15" t="s">
        <v>8274</v>
      </c>
    </row>
    <row r="202" spans="1:20" ht="28.55" x14ac:dyDescent="0.25">
      <c r="A202" s="14">
        <v>3372</v>
      </c>
      <c r="B202" s="17" t="s">
        <v>3371</v>
      </c>
      <c r="C202" s="17" t="s">
        <v>7482</v>
      </c>
      <c r="D202" s="18">
        <v>1000</v>
      </c>
      <c r="E202" s="19">
        <v>1035</v>
      </c>
      <c r="F202" s="14">
        <v>104</v>
      </c>
      <c r="G202" s="14" t="s">
        <v>8218</v>
      </c>
      <c r="H202" s="14" t="s">
        <v>8223</v>
      </c>
      <c r="I202" s="14" t="s">
        <v>8245</v>
      </c>
      <c r="J202" s="14">
        <v>1408942740</v>
      </c>
      <c r="K202" s="20">
        <v>41876.207638888889</v>
      </c>
      <c r="L202" s="14">
        <v>1407157756</v>
      </c>
      <c r="M202" s="20">
        <v>41855.548101851848</v>
      </c>
      <c r="N202" s="21">
        <v>21</v>
      </c>
      <c r="O202" s="14" t="b">
        <v>0</v>
      </c>
      <c r="P202" s="14">
        <v>27</v>
      </c>
      <c r="Q202" s="19">
        <v>38.33</v>
      </c>
      <c r="R202" s="14" t="b">
        <v>1</v>
      </c>
      <c r="S202" s="14" t="s">
        <v>8273</v>
      </c>
      <c r="T202" s="14" t="s">
        <v>8274</v>
      </c>
    </row>
    <row r="203" spans="1:20" ht="28.55" x14ac:dyDescent="0.25">
      <c r="A203" s="15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15">
        <v>100</v>
      </c>
      <c r="G203" s="15" t="s">
        <v>8218</v>
      </c>
      <c r="H203" s="15" t="s">
        <v>8223</v>
      </c>
      <c r="I203" s="15" t="s">
        <v>8245</v>
      </c>
      <c r="J203" s="15">
        <v>1429976994</v>
      </c>
      <c r="K203" s="25">
        <v>42119.659652777773</v>
      </c>
      <c r="L203" s="15">
        <v>1424796594</v>
      </c>
      <c r="M203" s="25">
        <v>42059.701319444444</v>
      </c>
      <c r="N203" s="26">
        <v>60</v>
      </c>
      <c r="O203" s="15" t="b">
        <v>0</v>
      </c>
      <c r="P203" s="15">
        <v>19</v>
      </c>
      <c r="Q203" s="24">
        <v>421.11</v>
      </c>
      <c r="R203" s="15" t="b">
        <v>1</v>
      </c>
      <c r="S203" s="15" t="s">
        <v>8273</v>
      </c>
      <c r="T203" s="15" t="s">
        <v>8274</v>
      </c>
    </row>
    <row r="204" spans="1:20" ht="42.8" x14ac:dyDescent="0.25">
      <c r="A204" s="14">
        <v>3380</v>
      </c>
      <c r="B204" s="17" t="s">
        <v>3379</v>
      </c>
      <c r="C204" s="17" t="s">
        <v>7490</v>
      </c>
      <c r="D204" s="18">
        <v>3000</v>
      </c>
      <c r="E204" s="19">
        <v>3133</v>
      </c>
      <c r="F204" s="14">
        <v>104</v>
      </c>
      <c r="G204" s="14" t="s">
        <v>8218</v>
      </c>
      <c r="H204" s="14" t="s">
        <v>8223</v>
      </c>
      <c r="I204" s="14" t="s">
        <v>8245</v>
      </c>
      <c r="J204" s="14">
        <v>1417305178</v>
      </c>
      <c r="K204" s="20">
        <v>41972.995115740734</v>
      </c>
      <c r="L204" s="14">
        <v>1414277578</v>
      </c>
      <c r="M204" s="20">
        <v>41937.95344907407</v>
      </c>
      <c r="N204" s="21">
        <v>35</v>
      </c>
      <c r="O204" s="14" t="b">
        <v>0</v>
      </c>
      <c r="P204" s="14">
        <v>28</v>
      </c>
      <c r="Q204" s="19">
        <v>111.89</v>
      </c>
      <c r="R204" s="14" t="b">
        <v>1</v>
      </c>
      <c r="S204" s="14" t="s">
        <v>8273</v>
      </c>
      <c r="T204" s="14" t="s">
        <v>8274</v>
      </c>
    </row>
    <row r="205" spans="1:20" ht="28.55" x14ac:dyDescent="0.25">
      <c r="A205" s="15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15">
        <v>102</v>
      </c>
      <c r="G205" s="15" t="s">
        <v>8218</v>
      </c>
      <c r="H205" s="15" t="s">
        <v>8223</v>
      </c>
      <c r="I205" s="15" t="s">
        <v>8245</v>
      </c>
      <c r="J205" s="15">
        <v>1426044383</v>
      </c>
      <c r="K205" s="25">
        <v>42074.143321759257</v>
      </c>
      <c r="L205" s="15">
        <v>1423455983</v>
      </c>
      <c r="M205" s="25">
        <v>42044.184988425928</v>
      </c>
      <c r="N205" s="26">
        <v>30</v>
      </c>
      <c r="O205" s="15" t="b">
        <v>0</v>
      </c>
      <c r="P205" s="15">
        <v>48</v>
      </c>
      <c r="Q205" s="24">
        <v>85.21</v>
      </c>
      <c r="R205" s="15" t="b">
        <v>1</v>
      </c>
      <c r="S205" s="15" t="s">
        <v>8273</v>
      </c>
      <c r="T205" s="15" t="s">
        <v>8274</v>
      </c>
    </row>
    <row r="206" spans="1:20" ht="28.55" x14ac:dyDescent="0.25">
      <c r="A206" s="14">
        <v>3383</v>
      </c>
      <c r="B206" s="17" t="s">
        <v>3382</v>
      </c>
      <c r="C206" s="17" t="s">
        <v>7493</v>
      </c>
      <c r="D206" s="18">
        <v>1750</v>
      </c>
      <c r="E206" s="19">
        <v>1955</v>
      </c>
      <c r="F206" s="14">
        <v>112</v>
      </c>
      <c r="G206" s="14" t="s">
        <v>8218</v>
      </c>
      <c r="H206" s="14" t="s">
        <v>8223</v>
      </c>
      <c r="I206" s="14" t="s">
        <v>8245</v>
      </c>
      <c r="J206" s="14">
        <v>1466707620</v>
      </c>
      <c r="K206" s="20">
        <v>42544.782638888893</v>
      </c>
      <c r="L206" s="14">
        <v>1464979620</v>
      </c>
      <c r="M206" s="20">
        <v>42524.782638888893</v>
      </c>
      <c r="N206" s="21">
        <v>20</v>
      </c>
      <c r="O206" s="14" t="b">
        <v>0</v>
      </c>
      <c r="P206" s="14">
        <v>30</v>
      </c>
      <c r="Q206" s="19">
        <v>65.17</v>
      </c>
      <c r="R206" s="14" t="b">
        <v>1</v>
      </c>
      <c r="S206" s="14" t="s">
        <v>8273</v>
      </c>
      <c r="T206" s="14" t="s">
        <v>8274</v>
      </c>
    </row>
    <row r="207" spans="1:20" ht="28.55" x14ac:dyDescent="0.25">
      <c r="A207" s="15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15">
        <v>100</v>
      </c>
      <c r="G207" s="15" t="s">
        <v>8218</v>
      </c>
      <c r="H207" s="15" t="s">
        <v>8223</v>
      </c>
      <c r="I207" s="15" t="s">
        <v>8245</v>
      </c>
      <c r="J207" s="15">
        <v>1448074800</v>
      </c>
      <c r="K207" s="25">
        <v>42329.125</v>
      </c>
      <c r="L207" s="15">
        <v>1444874768</v>
      </c>
      <c r="M207" s="25">
        <v>42292.087592592594</v>
      </c>
      <c r="N207" s="26">
        <v>37</v>
      </c>
      <c r="O207" s="15" t="b">
        <v>0</v>
      </c>
      <c r="P207" s="15">
        <v>64</v>
      </c>
      <c r="Q207" s="24">
        <v>93.76</v>
      </c>
      <c r="R207" s="15" t="b">
        <v>1</v>
      </c>
      <c r="S207" s="15" t="s">
        <v>8273</v>
      </c>
      <c r="T207" s="15" t="s">
        <v>8274</v>
      </c>
    </row>
    <row r="208" spans="1:20" ht="28.55" x14ac:dyDescent="0.25">
      <c r="A208" s="14">
        <v>3385</v>
      </c>
      <c r="B208" s="17" t="s">
        <v>3384</v>
      </c>
      <c r="C208" s="17" t="s">
        <v>7495</v>
      </c>
      <c r="D208" s="18">
        <v>2000</v>
      </c>
      <c r="E208" s="19">
        <v>2000</v>
      </c>
      <c r="F208" s="14">
        <v>100</v>
      </c>
      <c r="G208" s="14" t="s">
        <v>8218</v>
      </c>
      <c r="H208" s="14" t="s">
        <v>8223</v>
      </c>
      <c r="I208" s="14" t="s">
        <v>8245</v>
      </c>
      <c r="J208" s="14">
        <v>1418244552</v>
      </c>
      <c r="K208" s="20">
        <v>41983.8675</v>
      </c>
      <c r="L208" s="14">
        <v>1415652552</v>
      </c>
      <c r="M208" s="20">
        <v>41953.8675</v>
      </c>
      <c r="N208" s="21">
        <v>30</v>
      </c>
      <c r="O208" s="14" t="b">
        <v>0</v>
      </c>
      <c r="P208" s="14">
        <v>15</v>
      </c>
      <c r="Q208" s="19">
        <v>133.33000000000001</v>
      </c>
      <c r="R208" s="14" t="b">
        <v>1</v>
      </c>
      <c r="S208" s="14" t="s">
        <v>8273</v>
      </c>
      <c r="T208" s="14" t="s">
        <v>8274</v>
      </c>
    </row>
    <row r="209" spans="1:20" ht="28.55" x14ac:dyDescent="0.25">
      <c r="A209" s="15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15">
        <v>105</v>
      </c>
      <c r="G209" s="15" t="s">
        <v>8218</v>
      </c>
      <c r="H209" s="15" t="s">
        <v>8223</v>
      </c>
      <c r="I209" s="15" t="s">
        <v>8245</v>
      </c>
      <c r="J209" s="15">
        <v>1417620506</v>
      </c>
      <c r="K209" s="25">
        <v>41976.644745370373</v>
      </c>
      <c r="L209" s="15">
        <v>1415028506</v>
      </c>
      <c r="M209" s="25">
        <v>41946.644745370373</v>
      </c>
      <c r="N209" s="26">
        <v>30</v>
      </c>
      <c r="O209" s="15" t="b">
        <v>0</v>
      </c>
      <c r="P209" s="15">
        <v>41</v>
      </c>
      <c r="Q209" s="24">
        <v>51.22</v>
      </c>
      <c r="R209" s="15" t="b">
        <v>1</v>
      </c>
      <c r="S209" s="15" t="s">
        <v>8273</v>
      </c>
      <c r="T209" s="15" t="s">
        <v>8274</v>
      </c>
    </row>
    <row r="210" spans="1:20" ht="42.8" x14ac:dyDescent="0.25">
      <c r="A210" s="14">
        <v>3387</v>
      </c>
      <c r="B210" s="17" t="s">
        <v>3386</v>
      </c>
      <c r="C210" s="17" t="s">
        <v>7497</v>
      </c>
      <c r="D210" s="18">
        <v>3000</v>
      </c>
      <c r="E210" s="19">
        <v>3506</v>
      </c>
      <c r="F210" s="14">
        <v>117</v>
      </c>
      <c r="G210" s="14" t="s">
        <v>8218</v>
      </c>
      <c r="H210" s="14" t="s">
        <v>8223</v>
      </c>
      <c r="I210" s="14" t="s">
        <v>8245</v>
      </c>
      <c r="J210" s="14">
        <v>1418581088</v>
      </c>
      <c r="K210" s="20">
        <v>41987.762592592597</v>
      </c>
      <c r="L210" s="14">
        <v>1415125088</v>
      </c>
      <c r="M210" s="20">
        <v>41947.762592592589</v>
      </c>
      <c r="N210" s="21">
        <v>40</v>
      </c>
      <c r="O210" s="14" t="b">
        <v>0</v>
      </c>
      <c r="P210" s="14">
        <v>35</v>
      </c>
      <c r="Q210" s="19">
        <v>100.17</v>
      </c>
      <c r="R210" s="14" t="b">
        <v>1</v>
      </c>
      <c r="S210" s="14" t="s">
        <v>8273</v>
      </c>
      <c r="T210" s="14" t="s">
        <v>8274</v>
      </c>
    </row>
    <row r="211" spans="1:20" ht="28.55" x14ac:dyDescent="0.25">
      <c r="A211" s="15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15">
        <v>115</v>
      </c>
      <c r="G211" s="15" t="s">
        <v>8218</v>
      </c>
      <c r="H211" s="15" t="s">
        <v>8223</v>
      </c>
      <c r="I211" s="15" t="s">
        <v>8245</v>
      </c>
      <c r="J211" s="15">
        <v>1464960682</v>
      </c>
      <c r="K211" s="25">
        <v>42524.563449074078</v>
      </c>
      <c r="L211" s="15">
        <v>1462368682</v>
      </c>
      <c r="M211" s="25">
        <v>42494.563449074078</v>
      </c>
      <c r="N211" s="26">
        <v>30</v>
      </c>
      <c r="O211" s="15" t="b">
        <v>0</v>
      </c>
      <c r="P211" s="15">
        <v>62</v>
      </c>
      <c r="Q211" s="24">
        <v>184.68</v>
      </c>
      <c r="R211" s="15" t="b">
        <v>1</v>
      </c>
      <c r="S211" s="15" t="s">
        <v>8273</v>
      </c>
      <c r="T211" s="15" t="s">
        <v>8274</v>
      </c>
    </row>
    <row r="212" spans="1:20" ht="42.8" x14ac:dyDescent="0.25">
      <c r="A212" s="14">
        <v>3390</v>
      </c>
      <c r="B212" s="17" t="s">
        <v>3389</v>
      </c>
      <c r="C212" s="17" t="s">
        <v>7500</v>
      </c>
      <c r="D212" s="18">
        <v>1500</v>
      </c>
      <c r="E212" s="19">
        <v>1536</v>
      </c>
      <c r="F212" s="14">
        <v>102</v>
      </c>
      <c r="G212" s="14" t="s">
        <v>8218</v>
      </c>
      <c r="H212" s="14" t="s">
        <v>8223</v>
      </c>
      <c r="I212" s="14" t="s">
        <v>8245</v>
      </c>
      <c r="J212" s="14">
        <v>1405017345</v>
      </c>
      <c r="K212" s="20">
        <v>41830.774826388886</v>
      </c>
      <c r="L212" s="14">
        <v>1403721345</v>
      </c>
      <c r="M212" s="20">
        <v>41815.774826388886</v>
      </c>
      <c r="N212" s="21">
        <v>15</v>
      </c>
      <c r="O212" s="14" t="b">
        <v>0</v>
      </c>
      <c r="P212" s="14">
        <v>22</v>
      </c>
      <c r="Q212" s="19">
        <v>69.819999999999993</v>
      </c>
      <c r="R212" s="14" t="b">
        <v>1</v>
      </c>
      <c r="S212" s="14" t="s">
        <v>8273</v>
      </c>
      <c r="T212" s="14" t="s">
        <v>8274</v>
      </c>
    </row>
    <row r="213" spans="1:20" ht="28.55" x14ac:dyDescent="0.25">
      <c r="A213" s="15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15">
        <v>223</v>
      </c>
      <c r="G213" s="15" t="s">
        <v>8218</v>
      </c>
      <c r="H213" s="15" t="s">
        <v>8223</v>
      </c>
      <c r="I213" s="15" t="s">
        <v>8245</v>
      </c>
      <c r="J213" s="15">
        <v>1407536880</v>
      </c>
      <c r="K213" s="25">
        <v>41859.936111111114</v>
      </c>
      <c r="L213" s="15">
        <v>1404997548</v>
      </c>
      <c r="M213" s="25">
        <v>41830.545694444445</v>
      </c>
      <c r="N213" s="26">
        <v>29</v>
      </c>
      <c r="O213" s="15" t="b">
        <v>0</v>
      </c>
      <c r="P213" s="15">
        <v>18</v>
      </c>
      <c r="Q213" s="24">
        <v>61.94</v>
      </c>
      <c r="R213" s="15" t="b">
        <v>1</v>
      </c>
      <c r="S213" s="15" t="s">
        <v>8273</v>
      </c>
      <c r="T213" s="15" t="s">
        <v>8274</v>
      </c>
    </row>
    <row r="214" spans="1:20" ht="28.55" x14ac:dyDescent="0.25">
      <c r="A214" s="14">
        <v>3393</v>
      </c>
      <c r="B214" s="17" t="s">
        <v>3392</v>
      </c>
      <c r="C214" s="17" t="s">
        <v>7503</v>
      </c>
      <c r="D214" s="18">
        <v>1500</v>
      </c>
      <c r="E214" s="19">
        <v>1587</v>
      </c>
      <c r="F214" s="14">
        <v>106</v>
      </c>
      <c r="G214" s="14" t="s">
        <v>8218</v>
      </c>
      <c r="H214" s="14" t="s">
        <v>8223</v>
      </c>
      <c r="I214" s="14" t="s">
        <v>8245</v>
      </c>
      <c r="J214" s="14">
        <v>1415234760</v>
      </c>
      <c r="K214" s="20">
        <v>41949.031944444447</v>
      </c>
      <c r="L214" s="14">
        <v>1413065230</v>
      </c>
      <c r="M214" s="20">
        <v>41923.921643518523</v>
      </c>
      <c r="N214" s="21">
        <v>25</v>
      </c>
      <c r="O214" s="14" t="b">
        <v>0</v>
      </c>
      <c r="P214" s="14">
        <v>44</v>
      </c>
      <c r="Q214" s="19">
        <v>36.07</v>
      </c>
      <c r="R214" s="14" t="b">
        <v>1</v>
      </c>
      <c r="S214" s="14" t="s">
        <v>8273</v>
      </c>
      <c r="T214" s="14" t="s">
        <v>8274</v>
      </c>
    </row>
    <row r="215" spans="1:20" ht="28.55" x14ac:dyDescent="0.25">
      <c r="A215" s="15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15">
        <v>104</v>
      </c>
      <c r="G215" s="15" t="s">
        <v>8218</v>
      </c>
      <c r="H215" s="15" t="s">
        <v>8223</v>
      </c>
      <c r="I215" s="15" t="s">
        <v>8245</v>
      </c>
      <c r="J215" s="15">
        <v>1401595140</v>
      </c>
      <c r="K215" s="25">
        <v>41791.165972222225</v>
      </c>
      <c r="L215" s="15">
        <v>1399286589</v>
      </c>
      <c r="M215" s="25">
        <v>41764.44663194444</v>
      </c>
      <c r="N215" s="26">
        <v>27</v>
      </c>
      <c r="O215" s="15" t="b">
        <v>0</v>
      </c>
      <c r="P215" s="15">
        <v>28</v>
      </c>
      <c r="Q215" s="24">
        <v>55.89</v>
      </c>
      <c r="R215" s="15" t="b">
        <v>1</v>
      </c>
      <c r="S215" s="15" t="s">
        <v>8273</v>
      </c>
      <c r="T215" s="15" t="s">
        <v>8274</v>
      </c>
    </row>
    <row r="216" spans="1:20" ht="42.8" x14ac:dyDescent="0.25">
      <c r="A216" s="14">
        <v>3398</v>
      </c>
      <c r="B216" s="17" t="s">
        <v>3397</v>
      </c>
      <c r="C216" s="17" t="s">
        <v>7508</v>
      </c>
      <c r="D216" s="18">
        <v>4000</v>
      </c>
      <c r="E216" s="19">
        <v>4443</v>
      </c>
      <c r="F216" s="14">
        <v>111</v>
      </c>
      <c r="G216" s="14" t="s">
        <v>8218</v>
      </c>
      <c r="H216" s="14" t="s">
        <v>8223</v>
      </c>
      <c r="I216" s="14" t="s">
        <v>8245</v>
      </c>
      <c r="J216" s="14">
        <v>1416589200</v>
      </c>
      <c r="K216" s="20">
        <v>41964.708333333328</v>
      </c>
      <c r="L216" s="14">
        <v>1414605776</v>
      </c>
      <c r="M216" s="20">
        <v>41941.75203703704</v>
      </c>
      <c r="N216" s="21">
        <v>23</v>
      </c>
      <c r="O216" s="14" t="b">
        <v>0</v>
      </c>
      <c r="P216" s="14">
        <v>65</v>
      </c>
      <c r="Q216" s="19">
        <v>68.349999999999994</v>
      </c>
      <c r="R216" s="14" t="b">
        <v>1</v>
      </c>
      <c r="S216" s="14" t="s">
        <v>8273</v>
      </c>
      <c r="T216" s="14" t="s">
        <v>8274</v>
      </c>
    </row>
    <row r="217" spans="1:20" ht="28.55" x14ac:dyDescent="0.25">
      <c r="A217" s="15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15">
        <v>100</v>
      </c>
      <c r="G217" s="15" t="s">
        <v>8218</v>
      </c>
      <c r="H217" s="15" t="s">
        <v>8223</v>
      </c>
      <c r="I217" s="15" t="s">
        <v>8245</v>
      </c>
      <c r="J217" s="15">
        <v>1409266414</v>
      </c>
      <c r="K217" s="25">
        <v>41879.953865740739</v>
      </c>
      <c r="L217" s="15">
        <v>1405378414</v>
      </c>
      <c r="M217" s="25">
        <v>41834.953865740739</v>
      </c>
      <c r="N217" s="26">
        <v>45</v>
      </c>
      <c r="O217" s="15" t="b">
        <v>0</v>
      </c>
      <c r="P217" s="15">
        <v>85</v>
      </c>
      <c r="Q217" s="24">
        <v>118.13</v>
      </c>
      <c r="R217" s="15" t="b">
        <v>1</v>
      </c>
      <c r="S217" s="15" t="s">
        <v>8273</v>
      </c>
      <c r="T217" s="15" t="s">
        <v>8274</v>
      </c>
    </row>
    <row r="218" spans="1:20" ht="28.55" x14ac:dyDescent="0.25">
      <c r="A218" s="14">
        <v>3402</v>
      </c>
      <c r="B218" s="17" t="s">
        <v>3401</v>
      </c>
      <c r="C218" s="17" t="s">
        <v>7512</v>
      </c>
      <c r="D218" s="18">
        <v>15000</v>
      </c>
      <c r="E218" s="19">
        <v>16465</v>
      </c>
      <c r="F218" s="14">
        <v>110</v>
      </c>
      <c r="G218" s="14" t="s">
        <v>8218</v>
      </c>
      <c r="H218" s="14" t="s">
        <v>8223</v>
      </c>
      <c r="I218" s="14" t="s">
        <v>8245</v>
      </c>
      <c r="J218" s="14">
        <v>1447295460</v>
      </c>
      <c r="K218" s="20">
        <v>42320.104861111111</v>
      </c>
      <c r="L218" s="14">
        <v>1444747843</v>
      </c>
      <c r="M218" s="20">
        <v>42290.61855324074</v>
      </c>
      <c r="N218" s="21">
        <v>29</v>
      </c>
      <c r="O218" s="14" t="b">
        <v>0</v>
      </c>
      <c r="P218" s="14">
        <v>165</v>
      </c>
      <c r="Q218" s="19">
        <v>99.79</v>
      </c>
      <c r="R218" s="14" t="b">
        <v>1</v>
      </c>
      <c r="S218" s="14" t="s">
        <v>8273</v>
      </c>
      <c r="T218" s="14" t="s">
        <v>8274</v>
      </c>
    </row>
    <row r="219" spans="1:20" ht="42.8" x14ac:dyDescent="0.25">
      <c r="A219" s="15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15">
        <v>122</v>
      </c>
      <c r="G219" s="15" t="s">
        <v>8218</v>
      </c>
      <c r="H219" s="15" t="s">
        <v>8223</v>
      </c>
      <c r="I219" s="15" t="s">
        <v>8245</v>
      </c>
      <c r="J219" s="15">
        <v>1434542702</v>
      </c>
      <c r="K219" s="25">
        <v>42172.503495370373</v>
      </c>
      <c r="L219" s="15">
        <v>1432814702</v>
      </c>
      <c r="M219" s="25">
        <v>42152.503495370373</v>
      </c>
      <c r="N219" s="26">
        <v>20</v>
      </c>
      <c r="O219" s="15" t="b">
        <v>0</v>
      </c>
      <c r="P219" s="15">
        <v>3</v>
      </c>
      <c r="Q219" s="24">
        <v>203.33</v>
      </c>
      <c r="R219" s="15" t="b">
        <v>1</v>
      </c>
      <c r="S219" s="15" t="s">
        <v>8273</v>
      </c>
      <c r="T219" s="15" t="s">
        <v>8274</v>
      </c>
    </row>
    <row r="220" spans="1:20" ht="28.55" x14ac:dyDescent="0.25">
      <c r="A220" s="14">
        <v>3406</v>
      </c>
      <c r="B220" s="17" t="s">
        <v>3405</v>
      </c>
      <c r="C220" s="17" t="s">
        <v>7516</v>
      </c>
      <c r="D220" s="18">
        <v>10000</v>
      </c>
      <c r="E220" s="19">
        <v>10031</v>
      </c>
      <c r="F220" s="14">
        <v>100</v>
      </c>
      <c r="G220" s="14" t="s">
        <v>8218</v>
      </c>
      <c r="H220" s="14" t="s">
        <v>8223</v>
      </c>
      <c r="I220" s="14" t="s">
        <v>8245</v>
      </c>
      <c r="J220" s="14">
        <v>1405511376</v>
      </c>
      <c r="K220" s="20">
        <v>41836.492777777778</v>
      </c>
      <c r="L220" s="14">
        <v>1401623376</v>
      </c>
      <c r="M220" s="20">
        <v>41791.492777777778</v>
      </c>
      <c r="N220" s="21">
        <v>45</v>
      </c>
      <c r="O220" s="14" t="b">
        <v>0</v>
      </c>
      <c r="P220" s="14">
        <v>91</v>
      </c>
      <c r="Q220" s="19">
        <v>110.23</v>
      </c>
      <c r="R220" s="14" t="b">
        <v>1</v>
      </c>
      <c r="S220" s="14" t="s">
        <v>8273</v>
      </c>
      <c r="T220" s="14" t="s">
        <v>8274</v>
      </c>
    </row>
    <row r="221" spans="1:20" ht="28.55" x14ac:dyDescent="0.25">
      <c r="A221" s="15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15">
        <v>211</v>
      </c>
      <c r="G221" s="15" t="s">
        <v>8218</v>
      </c>
      <c r="H221" s="15" t="s">
        <v>8223</v>
      </c>
      <c r="I221" s="15" t="s">
        <v>8245</v>
      </c>
      <c r="J221" s="15">
        <v>1405727304</v>
      </c>
      <c r="K221" s="25">
        <v>41838.991944444446</v>
      </c>
      <c r="L221" s="15">
        <v>1403135304</v>
      </c>
      <c r="M221" s="25">
        <v>41808.991944444446</v>
      </c>
      <c r="N221" s="26">
        <v>30</v>
      </c>
      <c r="O221" s="15" t="b">
        <v>0</v>
      </c>
      <c r="P221" s="15">
        <v>18</v>
      </c>
      <c r="Q221" s="24">
        <v>58.61</v>
      </c>
      <c r="R221" s="15" t="b">
        <v>1</v>
      </c>
      <c r="S221" s="15" t="s">
        <v>8273</v>
      </c>
      <c r="T221" s="15" t="s">
        <v>8274</v>
      </c>
    </row>
    <row r="222" spans="1:20" ht="28.55" x14ac:dyDescent="0.25">
      <c r="A222" s="14">
        <v>3410</v>
      </c>
      <c r="B222" s="17" t="s">
        <v>3409</v>
      </c>
      <c r="C222" s="17" t="s">
        <v>7520</v>
      </c>
      <c r="D222" s="18">
        <v>3000</v>
      </c>
      <c r="E222" s="19">
        <v>3255</v>
      </c>
      <c r="F222" s="14">
        <v>109</v>
      </c>
      <c r="G222" s="14" t="s">
        <v>8218</v>
      </c>
      <c r="H222" s="14" t="s">
        <v>8223</v>
      </c>
      <c r="I222" s="14" t="s">
        <v>8245</v>
      </c>
      <c r="J222" s="14">
        <v>1465196400</v>
      </c>
      <c r="K222" s="20">
        <v>42527.291666666672</v>
      </c>
      <c r="L222" s="14">
        <v>1462841990</v>
      </c>
      <c r="M222" s="20">
        <v>42500.041550925926</v>
      </c>
      <c r="N222" s="21">
        <v>27</v>
      </c>
      <c r="O222" s="14" t="b">
        <v>0</v>
      </c>
      <c r="P222" s="14">
        <v>40</v>
      </c>
      <c r="Q222" s="19">
        <v>81.38</v>
      </c>
      <c r="R222" s="14" t="b">
        <v>1</v>
      </c>
      <c r="S222" s="14" t="s">
        <v>8273</v>
      </c>
      <c r="T222" s="14" t="s">
        <v>8274</v>
      </c>
    </row>
    <row r="223" spans="1:20" ht="28.55" x14ac:dyDescent="0.25">
      <c r="A223" s="15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15">
        <v>104</v>
      </c>
      <c r="G223" s="15" t="s">
        <v>8218</v>
      </c>
      <c r="H223" s="15" t="s">
        <v>8223</v>
      </c>
      <c r="I223" s="15" t="s">
        <v>8245</v>
      </c>
      <c r="J223" s="15">
        <v>1444264372</v>
      </c>
      <c r="K223" s="25">
        <v>42285.022824074069</v>
      </c>
      <c r="L223" s="15">
        <v>1442536372</v>
      </c>
      <c r="M223" s="25">
        <v>42265.022824074069</v>
      </c>
      <c r="N223" s="26">
        <v>20</v>
      </c>
      <c r="O223" s="15" t="b">
        <v>0</v>
      </c>
      <c r="P223" s="15">
        <v>78</v>
      </c>
      <c r="Q223" s="24">
        <v>199.17</v>
      </c>
      <c r="R223" s="15" t="b">
        <v>1</v>
      </c>
      <c r="S223" s="15" t="s">
        <v>8273</v>
      </c>
      <c r="T223" s="15" t="s">
        <v>8274</v>
      </c>
    </row>
    <row r="224" spans="1:20" ht="28.55" x14ac:dyDescent="0.25">
      <c r="A224" s="14">
        <v>3413</v>
      </c>
      <c r="B224" s="17" t="s">
        <v>3412</v>
      </c>
      <c r="C224" s="17" t="s">
        <v>7523</v>
      </c>
      <c r="D224" s="18">
        <v>500</v>
      </c>
      <c r="E224" s="19">
        <v>650</v>
      </c>
      <c r="F224" s="14">
        <v>130</v>
      </c>
      <c r="G224" s="14" t="s">
        <v>8218</v>
      </c>
      <c r="H224" s="14" t="s">
        <v>8223</v>
      </c>
      <c r="I224" s="14" t="s">
        <v>8245</v>
      </c>
      <c r="J224" s="14">
        <v>1425099540</v>
      </c>
      <c r="K224" s="20">
        <v>42063.207638888889</v>
      </c>
      <c r="L224" s="14">
        <v>1424280938</v>
      </c>
      <c r="M224" s="20">
        <v>42053.733078703706</v>
      </c>
      <c r="N224" s="21">
        <v>9</v>
      </c>
      <c r="O224" s="14" t="b">
        <v>0</v>
      </c>
      <c r="P224" s="14">
        <v>14</v>
      </c>
      <c r="Q224" s="19">
        <v>46.43</v>
      </c>
      <c r="R224" s="14" t="b">
        <v>1</v>
      </c>
      <c r="S224" s="14" t="s">
        <v>8273</v>
      </c>
      <c r="T224" s="14" t="s">
        <v>8274</v>
      </c>
    </row>
    <row r="225" spans="1:20" ht="28.55" x14ac:dyDescent="0.25">
      <c r="A225" s="15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15">
        <v>104</v>
      </c>
      <c r="G225" s="15" t="s">
        <v>8218</v>
      </c>
      <c r="H225" s="15" t="s">
        <v>8223</v>
      </c>
      <c r="I225" s="15" t="s">
        <v>8245</v>
      </c>
      <c r="J225" s="15">
        <v>1480579140</v>
      </c>
      <c r="K225" s="25">
        <v>42705.332638888889</v>
      </c>
      <c r="L225" s="15">
        <v>1478030325</v>
      </c>
      <c r="M225" s="25">
        <v>42675.832465277781</v>
      </c>
      <c r="N225" s="26">
        <v>30</v>
      </c>
      <c r="O225" s="15" t="b">
        <v>0</v>
      </c>
      <c r="P225" s="15">
        <v>44</v>
      </c>
      <c r="Q225" s="24">
        <v>70.569999999999993</v>
      </c>
      <c r="R225" s="15" t="b">
        <v>1</v>
      </c>
      <c r="S225" s="15" t="s">
        <v>8273</v>
      </c>
      <c r="T225" s="15" t="s">
        <v>8274</v>
      </c>
    </row>
    <row r="226" spans="1:20" ht="28.55" x14ac:dyDescent="0.25">
      <c r="A226" s="14">
        <v>3415</v>
      </c>
      <c r="B226" s="17" t="s">
        <v>3414</v>
      </c>
      <c r="C226" s="17" t="s">
        <v>7525</v>
      </c>
      <c r="D226" s="18">
        <v>200</v>
      </c>
      <c r="E226" s="19">
        <v>200</v>
      </c>
      <c r="F226" s="14">
        <v>100</v>
      </c>
      <c r="G226" s="14" t="s">
        <v>8218</v>
      </c>
      <c r="H226" s="14" t="s">
        <v>8223</v>
      </c>
      <c r="I226" s="14" t="s">
        <v>8245</v>
      </c>
      <c r="J226" s="14">
        <v>1460935800</v>
      </c>
      <c r="K226" s="20">
        <v>42477.979166666672</v>
      </c>
      <c r="L226" s="14">
        <v>1459999656</v>
      </c>
      <c r="M226" s="20">
        <v>42467.144166666665</v>
      </c>
      <c r="N226" s="21">
        <v>11</v>
      </c>
      <c r="O226" s="14" t="b">
        <v>0</v>
      </c>
      <c r="P226" s="14">
        <v>9</v>
      </c>
      <c r="Q226" s="19">
        <v>22.22</v>
      </c>
      <c r="R226" s="14" t="b">
        <v>1</v>
      </c>
      <c r="S226" s="14" t="s">
        <v>8273</v>
      </c>
      <c r="T226" s="14" t="s">
        <v>8274</v>
      </c>
    </row>
    <row r="227" spans="1:20" ht="28.55" x14ac:dyDescent="0.25">
      <c r="A227" s="15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15">
        <v>100</v>
      </c>
      <c r="G227" s="15" t="s">
        <v>8218</v>
      </c>
      <c r="H227" s="15" t="s">
        <v>8223</v>
      </c>
      <c r="I227" s="15" t="s">
        <v>8245</v>
      </c>
      <c r="J227" s="15">
        <v>1414284180</v>
      </c>
      <c r="K227" s="25">
        <v>41938.029861111114</v>
      </c>
      <c r="L227" s="15">
        <v>1410558948</v>
      </c>
      <c r="M227" s="25">
        <v>41894.91375</v>
      </c>
      <c r="N227" s="26">
        <v>43</v>
      </c>
      <c r="O227" s="15" t="b">
        <v>0</v>
      </c>
      <c r="P227" s="15">
        <v>45</v>
      </c>
      <c r="Q227" s="24">
        <v>37.78</v>
      </c>
      <c r="R227" s="15" t="b">
        <v>1</v>
      </c>
      <c r="S227" s="15" t="s">
        <v>8273</v>
      </c>
      <c r="T227" s="15" t="s">
        <v>8274</v>
      </c>
    </row>
    <row r="228" spans="1:20" ht="28.55" x14ac:dyDescent="0.25">
      <c r="A228" s="14">
        <v>3418</v>
      </c>
      <c r="B228" s="17" t="s">
        <v>3417</v>
      </c>
      <c r="C228" s="17" t="s">
        <v>7528</v>
      </c>
      <c r="D228" s="18">
        <v>4000</v>
      </c>
      <c r="E228" s="19">
        <v>4035</v>
      </c>
      <c r="F228" s="14">
        <v>101</v>
      </c>
      <c r="G228" s="14" t="s">
        <v>8218</v>
      </c>
      <c r="H228" s="14" t="s">
        <v>8223</v>
      </c>
      <c r="I228" s="14" t="s">
        <v>8245</v>
      </c>
      <c r="J228" s="14">
        <v>1400875307</v>
      </c>
      <c r="K228" s="20">
        <v>41782.83457175926</v>
      </c>
      <c r="L228" s="14">
        <v>1398283307</v>
      </c>
      <c r="M228" s="20">
        <v>41752.83457175926</v>
      </c>
      <c r="N228" s="21">
        <v>30</v>
      </c>
      <c r="O228" s="14" t="b">
        <v>0</v>
      </c>
      <c r="P228" s="14">
        <v>56</v>
      </c>
      <c r="Q228" s="19">
        <v>72.05</v>
      </c>
      <c r="R228" s="14" t="b">
        <v>1</v>
      </c>
      <c r="S228" s="14" t="s">
        <v>8273</v>
      </c>
      <c r="T228" s="14" t="s">
        <v>8274</v>
      </c>
    </row>
    <row r="229" spans="1:20" ht="28.55" x14ac:dyDescent="0.25">
      <c r="A229" s="15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15">
        <v>101</v>
      </c>
      <c r="G229" s="15" t="s">
        <v>8218</v>
      </c>
      <c r="H229" s="15" t="s">
        <v>8223</v>
      </c>
      <c r="I229" s="15" t="s">
        <v>8245</v>
      </c>
      <c r="J229" s="15">
        <v>1425495563</v>
      </c>
      <c r="K229" s="25">
        <v>42067.791238425925</v>
      </c>
      <c r="L229" s="15">
        <v>1422903563</v>
      </c>
      <c r="M229" s="25">
        <v>42037.791238425925</v>
      </c>
      <c r="N229" s="26">
        <v>30</v>
      </c>
      <c r="O229" s="15" t="b">
        <v>0</v>
      </c>
      <c r="P229" s="15">
        <v>98</v>
      </c>
      <c r="Q229" s="24">
        <v>103.21</v>
      </c>
      <c r="R229" s="15" t="b">
        <v>1</v>
      </c>
      <c r="S229" s="15" t="s">
        <v>8273</v>
      </c>
      <c r="T229" s="15" t="s">
        <v>8274</v>
      </c>
    </row>
    <row r="230" spans="1:20" ht="28.55" x14ac:dyDescent="0.25">
      <c r="A230" s="14">
        <v>3423</v>
      </c>
      <c r="B230" s="17" t="s">
        <v>3422</v>
      </c>
      <c r="C230" s="17" t="s">
        <v>7533</v>
      </c>
      <c r="D230" s="18">
        <v>250</v>
      </c>
      <c r="E230" s="19">
        <v>350</v>
      </c>
      <c r="F230" s="14">
        <v>140</v>
      </c>
      <c r="G230" s="14" t="s">
        <v>8218</v>
      </c>
      <c r="H230" s="14" t="s">
        <v>8223</v>
      </c>
      <c r="I230" s="14" t="s">
        <v>8245</v>
      </c>
      <c r="J230" s="14">
        <v>1429912341</v>
      </c>
      <c r="K230" s="20">
        <v>42118.911354166667</v>
      </c>
      <c r="L230" s="14">
        <v>1427320341</v>
      </c>
      <c r="M230" s="20">
        <v>42088.911354166667</v>
      </c>
      <c r="N230" s="21">
        <v>30</v>
      </c>
      <c r="O230" s="14" t="b">
        <v>0</v>
      </c>
      <c r="P230" s="14">
        <v>10</v>
      </c>
      <c r="Q230" s="19">
        <v>35</v>
      </c>
      <c r="R230" s="14" t="b">
        <v>1</v>
      </c>
      <c r="S230" s="14" t="s">
        <v>8273</v>
      </c>
      <c r="T230" s="14" t="s">
        <v>8274</v>
      </c>
    </row>
    <row r="231" spans="1:20" ht="28.55" x14ac:dyDescent="0.25">
      <c r="A231" s="15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15">
        <v>104</v>
      </c>
      <c r="G231" s="15" t="s">
        <v>8218</v>
      </c>
      <c r="H231" s="15" t="s">
        <v>8223</v>
      </c>
      <c r="I231" s="15" t="s">
        <v>8245</v>
      </c>
      <c r="J231" s="15">
        <v>1423119540</v>
      </c>
      <c r="K231" s="25">
        <v>42040.290972222225</v>
      </c>
      <c r="L231" s="15">
        <v>1421252084</v>
      </c>
      <c r="M231" s="25">
        <v>42018.676898148144</v>
      </c>
      <c r="N231" s="26">
        <v>22</v>
      </c>
      <c r="O231" s="15" t="b">
        <v>0</v>
      </c>
      <c r="P231" s="15">
        <v>76</v>
      </c>
      <c r="Q231" s="24">
        <v>81.78</v>
      </c>
      <c r="R231" s="15" t="b">
        <v>1</v>
      </c>
      <c r="S231" s="15" t="s">
        <v>8273</v>
      </c>
      <c r="T231" s="15" t="s">
        <v>8274</v>
      </c>
    </row>
    <row r="232" spans="1:20" ht="28.55" x14ac:dyDescent="0.25">
      <c r="A232" s="14">
        <v>3425</v>
      </c>
      <c r="B232" s="17" t="s">
        <v>3424</v>
      </c>
      <c r="C232" s="17" t="s">
        <v>7535</v>
      </c>
      <c r="D232" s="18">
        <v>30000</v>
      </c>
      <c r="E232" s="19">
        <v>30891.1</v>
      </c>
      <c r="F232" s="14">
        <v>103</v>
      </c>
      <c r="G232" s="14" t="s">
        <v>8218</v>
      </c>
      <c r="H232" s="14" t="s">
        <v>8223</v>
      </c>
      <c r="I232" s="14" t="s">
        <v>8245</v>
      </c>
      <c r="J232" s="14">
        <v>1412434136</v>
      </c>
      <c r="K232" s="20">
        <v>41916.617314814815</v>
      </c>
      <c r="L232" s="14">
        <v>1409669336</v>
      </c>
      <c r="M232" s="20">
        <v>41884.617314814815</v>
      </c>
      <c r="N232" s="21">
        <v>32</v>
      </c>
      <c r="O232" s="14" t="b">
        <v>0</v>
      </c>
      <c r="P232" s="14">
        <v>104</v>
      </c>
      <c r="Q232" s="19">
        <v>297.02999999999997</v>
      </c>
      <c r="R232" s="14" t="b">
        <v>1</v>
      </c>
      <c r="S232" s="14" t="s">
        <v>8273</v>
      </c>
      <c r="T232" s="14" t="s">
        <v>8274</v>
      </c>
    </row>
    <row r="233" spans="1:20" ht="28.55" x14ac:dyDescent="0.25">
      <c r="A233" s="15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15">
        <v>108</v>
      </c>
      <c r="G233" s="15" t="s">
        <v>8218</v>
      </c>
      <c r="H233" s="15" t="s">
        <v>8223</v>
      </c>
      <c r="I233" s="15" t="s">
        <v>8245</v>
      </c>
      <c r="J233" s="15">
        <v>1411264800</v>
      </c>
      <c r="K233" s="25">
        <v>41903.083333333336</v>
      </c>
      <c r="L233" s="15">
        <v>1409620903</v>
      </c>
      <c r="M233" s="25">
        <v>41884.056747685187</v>
      </c>
      <c r="N233" s="26">
        <v>19</v>
      </c>
      <c r="O233" s="15" t="b">
        <v>0</v>
      </c>
      <c r="P233" s="15">
        <v>87</v>
      </c>
      <c r="Q233" s="24">
        <v>46.61</v>
      </c>
      <c r="R233" s="15" t="b">
        <v>1</v>
      </c>
      <c r="S233" s="15" t="s">
        <v>8273</v>
      </c>
      <c r="T233" s="15" t="s">
        <v>8274</v>
      </c>
    </row>
    <row r="234" spans="1:20" ht="28.55" x14ac:dyDescent="0.25">
      <c r="A234" s="14">
        <v>3431</v>
      </c>
      <c r="B234" s="17" t="s">
        <v>3430</v>
      </c>
      <c r="C234" s="17" t="s">
        <v>7541</v>
      </c>
      <c r="D234" s="18">
        <v>2000</v>
      </c>
      <c r="E234" s="19">
        <v>2000</v>
      </c>
      <c r="F234" s="14">
        <v>100</v>
      </c>
      <c r="G234" s="14" t="s">
        <v>8218</v>
      </c>
      <c r="H234" s="14" t="s">
        <v>8223</v>
      </c>
      <c r="I234" s="14" t="s">
        <v>8245</v>
      </c>
      <c r="J234" s="14">
        <v>1408383153</v>
      </c>
      <c r="K234" s="20">
        <v>41869.730937500004</v>
      </c>
      <c r="L234" s="14">
        <v>1405791153</v>
      </c>
      <c r="M234" s="20">
        <v>41839.730937500004</v>
      </c>
      <c r="N234" s="21">
        <v>30</v>
      </c>
      <c r="O234" s="14" t="b">
        <v>0</v>
      </c>
      <c r="P234" s="14">
        <v>21</v>
      </c>
      <c r="Q234" s="19">
        <v>95.24</v>
      </c>
      <c r="R234" s="14" t="b">
        <v>1</v>
      </c>
      <c r="S234" s="14" t="s">
        <v>8273</v>
      </c>
      <c r="T234" s="14" t="s">
        <v>8274</v>
      </c>
    </row>
    <row r="235" spans="1:20" ht="28.55" x14ac:dyDescent="0.25">
      <c r="A235" s="15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15">
        <v>110</v>
      </c>
      <c r="G235" s="15" t="s">
        <v>8218</v>
      </c>
      <c r="H235" s="15" t="s">
        <v>8223</v>
      </c>
      <c r="I235" s="15" t="s">
        <v>8245</v>
      </c>
      <c r="J235" s="15">
        <v>1454709600</v>
      </c>
      <c r="K235" s="25">
        <v>42405.916666666672</v>
      </c>
      <c r="L235" s="15">
        <v>1452520614</v>
      </c>
      <c r="M235" s="25">
        <v>42380.581180555557</v>
      </c>
      <c r="N235" s="26">
        <v>25</v>
      </c>
      <c r="O235" s="15" t="b">
        <v>0</v>
      </c>
      <c r="P235" s="15">
        <v>42</v>
      </c>
      <c r="Q235" s="24">
        <v>52.21</v>
      </c>
      <c r="R235" s="15" t="b">
        <v>1</v>
      </c>
      <c r="S235" s="15" t="s">
        <v>8273</v>
      </c>
      <c r="T235" s="15" t="s">
        <v>8274</v>
      </c>
    </row>
    <row r="236" spans="1:20" ht="28.55" x14ac:dyDescent="0.25">
      <c r="A236" s="14">
        <v>3433</v>
      </c>
      <c r="B236" s="17" t="s">
        <v>3432</v>
      </c>
      <c r="C236" s="17" t="s">
        <v>7543</v>
      </c>
      <c r="D236" s="18">
        <v>9500</v>
      </c>
      <c r="E236" s="19">
        <v>9525</v>
      </c>
      <c r="F236" s="14">
        <v>100</v>
      </c>
      <c r="G236" s="14" t="s">
        <v>8218</v>
      </c>
      <c r="H236" s="14" t="s">
        <v>8223</v>
      </c>
      <c r="I236" s="14" t="s">
        <v>8245</v>
      </c>
      <c r="J236" s="14">
        <v>1402974000</v>
      </c>
      <c r="K236" s="20">
        <v>41807.125</v>
      </c>
      <c r="L236" s="14">
        <v>1400290255</v>
      </c>
      <c r="M236" s="20">
        <v>41776.063136574077</v>
      </c>
      <c r="N236" s="21">
        <v>31</v>
      </c>
      <c r="O236" s="14" t="b">
        <v>0</v>
      </c>
      <c r="P236" s="14">
        <v>71</v>
      </c>
      <c r="Q236" s="19">
        <v>134.15</v>
      </c>
      <c r="R236" s="14" t="b">
        <v>1</v>
      </c>
      <c r="S236" s="14" t="s">
        <v>8273</v>
      </c>
      <c r="T236" s="14" t="s">
        <v>8274</v>
      </c>
    </row>
    <row r="237" spans="1:20" ht="28.55" x14ac:dyDescent="0.25">
      <c r="A237" s="15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15">
        <v>106</v>
      </c>
      <c r="G237" s="15" t="s">
        <v>8218</v>
      </c>
      <c r="H237" s="15" t="s">
        <v>8223</v>
      </c>
      <c r="I237" s="15" t="s">
        <v>8245</v>
      </c>
      <c r="J237" s="15">
        <v>1404983269</v>
      </c>
      <c r="K237" s="25">
        <v>41830.380428240744</v>
      </c>
      <c r="L237" s="15">
        <v>1402391269</v>
      </c>
      <c r="M237" s="25">
        <v>41800.380428240744</v>
      </c>
      <c r="N237" s="26">
        <v>30</v>
      </c>
      <c r="O237" s="15" t="b">
        <v>0</v>
      </c>
      <c r="P237" s="15">
        <v>168</v>
      </c>
      <c r="Q237" s="24">
        <v>62.83</v>
      </c>
      <c r="R237" s="15" t="b">
        <v>1</v>
      </c>
      <c r="S237" s="15" t="s">
        <v>8273</v>
      </c>
      <c r="T237" s="15" t="s">
        <v>8274</v>
      </c>
    </row>
    <row r="238" spans="1:20" ht="28.55" x14ac:dyDescent="0.25">
      <c r="A238" s="14">
        <v>3435</v>
      </c>
      <c r="B238" s="17" t="s">
        <v>3434</v>
      </c>
      <c r="C238" s="17" t="s">
        <v>7545</v>
      </c>
      <c r="D238" s="18">
        <v>1000</v>
      </c>
      <c r="E238" s="19">
        <v>1120</v>
      </c>
      <c r="F238" s="14">
        <v>112</v>
      </c>
      <c r="G238" s="14" t="s">
        <v>8218</v>
      </c>
      <c r="H238" s="14" t="s">
        <v>8223</v>
      </c>
      <c r="I238" s="14" t="s">
        <v>8245</v>
      </c>
      <c r="J238" s="14">
        <v>1470538800</v>
      </c>
      <c r="K238" s="20">
        <v>42589.125</v>
      </c>
      <c r="L238" s="14">
        <v>1469112493</v>
      </c>
      <c r="M238" s="20">
        <v>42572.61681712963</v>
      </c>
      <c r="N238" s="21">
        <v>17</v>
      </c>
      <c r="O238" s="14" t="b">
        <v>0</v>
      </c>
      <c r="P238" s="14">
        <v>19</v>
      </c>
      <c r="Q238" s="19">
        <v>58.95</v>
      </c>
      <c r="R238" s="14" t="b">
        <v>1</v>
      </c>
      <c r="S238" s="14" t="s">
        <v>8273</v>
      </c>
      <c r="T238" s="14" t="s">
        <v>8274</v>
      </c>
    </row>
    <row r="239" spans="1:20" ht="28.55" x14ac:dyDescent="0.25">
      <c r="A239" s="15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15">
        <v>106</v>
      </c>
      <c r="G239" s="15" t="s">
        <v>8218</v>
      </c>
      <c r="H239" s="15" t="s">
        <v>8223</v>
      </c>
      <c r="I239" s="15" t="s">
        <v>8245</v>
      </c>
      <c r="J239" s="15">
        <v>1408638480</v>
      </c>
      <c r="K239" s="25">
        <v>41872.686111111114</v>
      </c>
      <c r="L239" s="15">
        <v>1406811593</v>
      </c>
      <c r="M239" s="25">
        <v>41851.541585648149</v>
      </c>
      <c r="N239" s="26">
        <v>21</v>
      </c>
      <c r="O239" s="15" t="b">
        <v>0</v>
      </c>
      <c r="P239" s="15">
        <v>37</v>
      </c>
      <c r="Q239" s="24">
        <v>143.11000000000001</v>
      </c>
      <c r="R239" s="15" t="b">
        <v>1</v>
      </c>
      <c r="S239" s="15" t="s">
        <v>8273</v>
      </c>
      <c r="T239" s="15" t="s">
        <v>8274</v>
      </c>
    </row>
    <row r="240" spans="1:20" ht="28.55" x14ac:dyDescent="0.25">
      <c r="A240" s="14">
        <v>3437</v>
      </c>
      <c r="B240" s="17" t="s">
        <v>3436</v>
      </c>
      <c r="C240" s="17" t="s">
        <v>7547</v>
      </c>
      <c r="D240" s="18">
        <v>3000</v>
      </c>
      <c r="E240" s="19">
        <v>3030</v>
      </c>
      <c r="F240" s="14">
        <v>101</v>
      </c>
      <c r="G240" s="14" t="s">
        <v>8218</v>
      </c>
      <c r="H240" s="14" t="s">
        <v>8223</v>
      </c>
      <c r="I240" s="14" t="s">
        <v>8245</v>
      </c>
      <c r="J240" s="14">
        <v>1440003820</v>
      </c>
      <c r="K240" s="20">
        <v>42235.710879629631</v>
      </c>
      <c r="L240" s="14">
        <v>1437411820</v>
      </c>
      <c r="M240" s="20">
        <v>42205.710879629631</v>
      </c>
      <c r="N240" s="21">
        <v>30</v>
      </c>
      <c r="O240" s="14" t="b">
        <v>0</v>
      </c>
      <c r="P240" s="14">
        <v>36</v>
      </c>
      <c r="Q240" s="19">
        <v>84.17</v>
      </c>
      <c r="R240" s="14" t="b">
        <v>1</v>
      </c>
      <c r="S240" s="14" t="s">
        <v>8273</v>
      </c>
      <c r="T240" s="14" t="s">
        <v>8274</v>
      </c>
    </row>
    <row r="241" spans="1:20" ht="28.55" x14ac:dyDescent="0.25">
      <c r="A241" s="15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15">
        <v>135</v>
      </c>
      <c r="G241" s="15" t="s">
        <v>8218</v>
      </c>
      <c r="H241" s="15" t="s">
        <v>8223</v>
      </c>
      <c r="I241" s="15" t="s">
        <v>8245</v>
      </c>
      <c r="J241" s="15">
        <v>1453179540</v>
      </c>
      <c r="K241" s="25">
        <v>42388.207638888889</v>
      </c>
      <c r="L241" s="15">
        <v>1452030730</v>
      </c>
      <c r="M241" s="25">
        <v>42374.911226851851</v>
      </c>
      <c r="N241" s="26">
        <v>13</v>
      </c>
      <c r="O241" s="15" t="b">
        <v>0</v>
      </c>
      <c r="P241" s="15">
        <v>18</v>
      </c>
      <c r="Q241" s="24">
        <v>89.79</v>
      </c>
      <c r="R241" s="15" t="b">
        <v>1</v>
      </c>
      <c r="S241" s="15" t="s">
        <v>8273</v>
      </c>
      <c r="T241" s="15" t="s">
        <v>8274</v>
      </c>
    </row>
    <row r="242" spans="1:20" ht="28.55" x14ac:dyDescent="0.25">
      <c r="A242" s="14">
        <v>3440</v>
      </c>
      <c r="B242" s="17" t="s">
        <v>3439</v>
      </c>
      <c r="C242" s="17" t="s">
        <v>7550</v>
      </c>
      <c r="D242" s="18">
        <v>5000</v>
      </c>
      <c r="E242" s="19">
        <v>5260.92</v>
      </c>
      <c r="F242" s="14">
        <v>105</v>
      </c>
      <c r="G242" s="14" t="s">
        <v>8218</v>
      </c>
      <c r="H242" s="14" t="s">
        <v>8223</v>
      </c>
      <c r="I242" s="14" t="s">
        <v>8245</v>
      </c>
      <c r="J242" s="14">
        <v>1405095300</v>
      </c>
      <c r="K242" s="20">
        <v>41831.677083333336</v>
      </c>
      <c r="L242" s="14">
        <v>1403146628</v>
      </c>
      <c r="M242" s="20">
        <v>41809.12300925926</v>
      </c>
      <c r="N242" s="21">
        <v>23</v>
      </c>
      <c r="O242" s="14" t="b">
        <v>0</v>
      </c>
      <c r="P242" s="14">
        <v>82</v>
      </c>
      <c r="Q242" s="19">
        <v>64.16</v>
      </c>
      <c r="R242" s="14" t="b">
        <v>1</v>
      </c>
      <c r="S242" s="14" t="s">
        <v>8273</v>
      </c>
      <c r="T242" s="14" t="s">
        <v>8274</v>
      </c>
    </row>
    <row r="243" spans="1:20" ht="28.55" x14ac:dyDescent="0.25">
      <c r="A243" s="15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15">
        <v>103</v>
      </c>
      <c r="G243" s="15" t="s">
        <v>8218</v>
      </c>
      <c r="H243" s="15" t="s">
        <v>8223</v>
      </c>
      <c r="I243" s="15" t="s">
        <v>8245</v>
      </c>
      <c r="J243" s="15">
        <v>1447445820</v>
      </c>
      <c r="K243" s="25">
        <v>42321.845138888893</v>
      </c>
      <c r="L243" s="15">
        <v>1445077121</v>
      </c>
      <c r="M243" s="25">
        <v>42294.429641203707</v>
      </c>
      <c r="N243" s="26">
        <v>27</v>
      </c>
      <c r="O243" s="15" t="b">
        <v>0</v>
      </c>
      <c r="P243" s="15">
        <v>43</v>
      </c>
      <c r="Q243" s="24">
        <v>59.65</v>
      </c>
      <c r="R243" s="15" t="b">
        <v>1</v>
      </c>
      <c r="S243" s="15" t="s">
        <v>8273</v>
      </c>
      <c r="T243" s="15" t="s">
        <v>8274</v>
      </c>
    </row>
    <row r="244" spans="1:20" ht="42.8" x14ac:dyDescent="0.25">
      <c r="A244" s="14">
        <v>3442</v>
      </c>
      <c r="B244" s="17" t="s">
        <v>3441</v>
      </c>
      <c r="C244" s="17" t="s">
        <v>7552</v>
      </c>
      <c r="D244" s="18">
        <v>250</v>
      </c>
      <c r="E244" s="19">
        <v>250</v>
      </c>
      <c r="F244" s="14">
        <v>100</v>
      </c>
      <c r="G244" s="14" t="s">
        <v>8218</v>
      </c>
      <c r="H244" s="14" t="s">
        <v>8223</v>
      </c>
      <c r="I244" s="14" t="s">
        <v>8245</v>
      </c>
      <c r="J244" s="14">
        <v>1433016672</v>
      </c>
      <c r="K244" s="20">
        <v>42154.841111111105</v>
      </c>
      <c r="L244" s="14">
        <v>1430424672</v>
      </c>
      <c r="M244" s="20">
        <v>42124.841111111105</v>
      </c>
      <c r="N244" s="21">
        <v>30</v>
      </c>
      <c r="O244" s="14" t="b">
        <v>0</v>
      </c>
      <c r="P244" s="14">
        <v>8</v>
      </c>
      <c r="Q244" s="19">
        <v>31.25</v>
      </c>
      <c r="R244" s="14" t="b">
        <v>1</v>
      </c>
      <c r="S244" s="14" t="s">
        <v>8273</v>
      </c>
      <c r="T244" s="14" t="s">
        <v>8274</v>
      </c>
    </row>
    <row r="245" spans="1:20" ht="28.55" x14ac:dyDescent="0.25">
      <c r="A245" s="15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15">
        <v>186</v>
      </c>
      <c r="G245" s="15" t="s">
        <v>8218</v>
      </c>
      <c r="H245" s="15" t="s">
        <v>8223</v>
      </c>
      <c r="I245" s="15" t="s">
        <v>8245</v>
      </c>
      <c r="J245" s="15">
        <v>1410266146</v>
      </c>
      <c r="K245" s="25">
        <v>41891.524837962963</v>
      </c>
      <c r="L245" s="15">
        <v>1407674146</v>
      </c>
      <c r="M245" s="25">
        <v>41861.524837962963</v>
      </c>
      <c r="N245" s="26">
        <v>30</v>
      </c>
      <c r="O245" s="15" t="b">
        <v>0</v>
      </c>
      <c r="P245" s="15">
        <v>45</v>
      </c>
      <c r="Q245" s="24">
        <v>41.22</v>
      </c>
      <c r="R245" s="15" t="b">
        <v>1</v>
      </c>
      <c r="S245" s="15" t="s">
        <v>8273</v>
      </c>
      <c r="T245" s="15" t="s">
        <v>8274</v>
      </c>
    </row>
    <row r="246" spans="1:20" ht="28.55" x14ac:dyDescent="0.25">
      <c r="A246" s="14">
        <v>3447</v>
      </c>
      <c r="B246" s="17" t="s">
        <v>3446</v>
      </c>
      <c r="C246" s="17" t="s">
        <v>7557</v>
      </c>
      <c r="D246" s="18">
        <v>1000</v>
      </c>
      <c r="E246" s="19">
        <v>1078</v>
      </c>
      <c r="F246" s="14">
        <v>108</v>
      </c>
      <c r="G246" s="14" t="s">
        <v>8218</v>
      </c>
      <c r="H246" s="14" t="s">
        <v>8223</v>
      </c>
      <c r="I246" s="14" t="s">
        <v>8245</v>
      </c>
      <c r="J246" s="14">
        <v>1458332412</v>
      </c>
      <c r="K246" s="20">
        <v>42447.847361111111</v>
      </c>
      <c r="L246" s="14">
        <v>1454448012</v>
      </c>
      <c r="M246" s="20">
        <v>42402.889027777783</v>
      </c>
      <c r="N246" s="21">
        <v>45</v>
      </c>
      <c r="O246" s="14" t="b">
        <v>0</v>
      </c>
      <c r="P246" s="14">
        <v>14</v>
      </c>
      <c r="Q246" s="19">
        <v>77</v>
      </c>
      <c r="R246" s="14" t="b">
        <v>1</v>
      </c>
      <c r="S246" s="14" t="s">
        <v>8273</v>
      </c>
      <c r="T246" s="14" t="s">
        <v>8274</v>
      </c>
    </row>
    <row r="247" spans="1:20" ht="28.55" x14ac:dyDescent="0.25">
      <c r="A247" s="15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15">
        <v>110</v>
      </c>
      <c r="G247" s="15" t="s">
        <v>8218</v>
      </c>
      <c r="H247" s="15" t="s">
        <v>8223</v>
      </c>
      <c r="I247" s="15" t="s">
        <v>8245</v>
      </c>
      <c r="J247" s="15">
        <v>1418784689</v>
      </c>
      <c r="K247" s="25">
        <v>41990.119085648148</v>
      </c>
      <c r="L247" s="15">
        <v>1416192689</v>
      </c>
      <c r="M247" s="25">
        <v>41960.119085648148</v>
      </c>
      <c r="N247" s="26">
        <v>30</v>
      </c>
      <c r="O247" s="15" t="b">
        <v>0</v>
      </c>
      <c r="P247" s="15">
        <v>45</v>
      </c>
      <c r="Q247" s="24">
        <v>51.22</v>
      </c>
      <c r="R247" s="15" t="b">
        <v>1</v>
      </c>
      <c r="S247" s="15" t="s">
        <v>8273</v>
      </c>
      <c r="T247" s="15" t="s">
        <v>8274</v>
      </c>
    </row>
    <row r="248" spans="1:20" ht="28.55" x14ac:dyDescent="0.25">
      <c r="A248" s="14">
        <v>3449</v>
      </c>
      <c r="B248" s="17" t="s">
        <v>3448</v>
      </c>
      <c r="C248" s="17" t="s">
        <v>7559</v>
      </c>
      <c r="D248" s="18">
        <v>800</v>
      </c>
      <c r="E248" s="19">
        <v>1365</v>
      </c>
      <c r="F248" s="14">
        <v>171</v>
      </c>
      <c r="G248" s="14" t="s">
        <v>8218</v>
      </c>
      <c r="H248" s="14" t="s">
        <v>8223</v>
      </c>
      <c r="I248" s="14" t="s">
        <v>8245</v>
      </c>
      <c r="J248" s="14">
        <v>1468036800</v>
      </c>
      <c r="K248" s="20">
        <v>42560.166666666672</v>
      </c>
      <c r="L248" s="14">
        <v>1465607738</v>
      </c>
      <c r="M248" s="20">
        <v>42532.052523148144</v>
      </c>
      <c r="N248" s="21">
        <v>28</v>
      </c>
      <c r="O248" s="14" t="b">
        <v>0</v>
      </c>
      <c r="P248" s="14">
        <v>20</v>
      </c>
      <c r="Q248" s="19">
        <v>68.25</v>
      </c>
      <c r="R248" s="14" t="b">
        <v>1</v>
      </c>
      <c r="S248" s="14" t="s">
        <v>8273</v>
      </c>
      <c r="T248" s="14" t="s">
        <v>8274</v>
      </c>
    </row>
    <row r="249" spans="1:20" ht="28.55" x14ac:dyDescent="0.25">
      <c r="A249" s="15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15">
        <v>101</v>
      </c>
      <c r="G249" s="15" t="s">
        <v>8218</v>
      </c>
      <c r="H249" s="15" t="s">
        <v>8223</v>
      </c>
      <c r="I249" s="15" t="s">
        <v>8245</v>
      </c>
      <c r="J249" s="15">
        <v>1429636927</v>
      </c>
      <c r="K249" s="25">
        <v>42115.723692129628</v>
      </c>
      <c r="L249" s="15">
        <v>1427304127</v>
      </c>
      <c r="M249" s="25">
        <v>42088.723692129628</v>
      </c>
      <c r="N249" s="26">
        <v>27</v>
      </c>
      <c r="O249" s="15" t="b">
        <v>0</v>
      </c>
      <c r="P249" s="15">
        <v>16</v>
      </c>
      <c r="Q249" s="24">
        <v>41.13</v>
      </c>
      <c r="R249" s="15" t="b">
        <v>1</v>
      </c>
      <c r="S249" s="15" t="s">
        <v>8273</v>
      </c>
      <c r="T249" s="15" t="s">
        <v>8274</v>
      </c>
    </row>
    <row r="250" spans="1:20" ht="28.55" x14ac:dyDescent="0.25">
      <c r="A250" s="14">
        <v>3452</v>
      </c>
      <c r="B250" s="17" t="s">
        <v>3451</v>
      </c>
      <c r="C250" s="17" t="s">
        <v>7562</v>
      </c>
      <c r="D250" s="18">
        <v>1000</v>
      </c>
      <c r="E250" s="19">
        <v>1532</v>
      </c>
      <c r="F250" s="14">
        <v>153</v>
      </c>
      <c r="G250" s="14" t="s">
        <v>8218</v>
      </c>
      <c r="H250" s="14" t="s">
        <v>8223</v>
      </c>
      <c r="I250" s="14" t="s">
        <v>8245</v>
      </c>
      <c r="J250" s="14">
        <v>1406087940</v>
      </c>
      <c r="K250" s="20">
        <v>41843.165972222225</v>
      </c>
      <c r="L250" s="14">
        <v>1404141626</v>
      </c>
      <c r="M250" s="20">
        <v>41820.639189814814</v>
      </c>
      <c r="N250" s="21">
        <v>23</v>
      </c>
      <c r="O250" s="14" t="b">
        <v>0</v>
      </c>
      <c r="P250" s="14">
        <v>37</v>
      </c>
      <c r="Q250" s="19">
        <v>41.41</v>
      </c>
      <c r="R250" s="14" t="b">
        <v>1</v>
      </c>
      <c r="S250" s="14" t="s">
        <v>8273</v>
      </c>
      <c r="T250" s="14" t="s">
        <v>8274</v>
      </c>
    </row>
    <row r="251" spans="1:20" ht="42.8" x14ac:dyDescent="0.25">
      <c r="A251" s="15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15">
        <v>101</v>
      </c>
      <c r="G251" s="15" t="s">
        <v>8218</v>
      </c>
      <c r="H251" s="15" t="s">
        <v>8223</v>
      </c>
      <c r="I251" s="15" t="s">
        <v>8245</v>
      </c>
      <c r="J251" s="15">
        <v>1476381627</v>
      </c>
      <c r="K251" s="25">
        <v>42656.7503125</v>
      </c>
      <c r="L251" s="15">
        <v>1473789627</v>
      </c>
      <c r="M251" s="25">
        <v>42626.7503125</v>
      </c>
      <c r="N251" s="26">
        <v>30</v>
      </c>
      <c r="O251" s="15" t="b">
        <v>0</v>
      </c>
      <c r="P251" s="15">
        <v>69</v>
      </c>
      <c r="Q251" s="24">
        <v>145.87</v>
      </c>
      <c r="R251" s="15" t="b">
        <v>1</v>
      </c>
      <c r="S251" s="15" t="s">
        <v>8273</v>
      </c>
      <c r="T251" s="15" t="s">
        <v>8274</v>
      </c>
    </row>
    <row r="252" spans="1:20" ht="28.55" x14ac:dyDescent="0.25">
      <c r="A252" s="14">
        <v>3456</v>
      </c>
      <c r="B252" s="17" t="s">
        <v>3455</v>
      </c>
      <c r="C252" s="17" t="s">
        <v>7566</v>
      </c>
      <c r="D252" s="18">
        <v>3000</v>
      </c>
      <c r="E252" s="19">
        <v>5739</v>
      </c>
      <c r="F252" s="14">
        <v>191</v>
      </c>
      <c r="G252" s="14" t="s">
        <v>8218</v>
      </c>
      <c r="H252" s="14" t="s">
        <v>8223</v>
      </c>
      <c r="I252" s="14" t="s">
        <v>8245</v>
      </c>
      <c r="J252" s="14">
        <v>1406876340</v>
      </c>
      <c r="K252" s="20">
        <v>41852.290972222225</v>
      </c>
      <c r="L252" s="14">
        <v>1404190567</v>
      </c>
      <c r="M252" s="20">
        <v>41821.205636574072</v>
      </c>
      <c r="N252" s="21">
        <v>31</v>
      </c>
      <c r="O252" s="14" t="b">
        <v>0</v>
      </c>
      <c r="P252" s="14">
        <v>16</v>
      </c>
      <c r="Q252" s="19">
        <v>358.69</v>
      </c>
      <c r="R252" s="14" t="b">
        <v>1</v>
      </c>
      <c r="S252" s="14" t="s">
        <v>8273</v>
      </c>
      <c r="T252" s="14" t="s">
        <v>8274</v>
      </c>
    </row>
    <row r="253" spans="1:20" ht="28.55" x14ac:dyDescent="0.25">
      <c r="A253" s="15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15">
        <v>140</v>
      </c>
      <c r="G253" s="15" t="s">
        <v>8218</v>
      </c>
      <c r="H253" s="15" t="s">
        <v>8223</v>
      </c>
      <c r="I253" s="15" t="s">
        <v>8245</v>
      </c>
      <c r="J253" s="15">
        <v>1423720740</v>
      </c>
      <c r="K253" s="25">
        <v>42047.249305555553</v>
      </c>
      <c r="L253" s="15">
        <v>1421081857</v>
      </c>
      <c r="M253" s="25">
        <v>42016.706678240742</v>
      </c>
      <c r="N253" s="26">
        <v>31</v>
      </c>
      <c r="O253" s="15" t="b">
        <v>0</v>
      </c>
      <c r="P253" s="15">
        <v>55</v>
      </c>
      <c r="Q253" s="24">
        <v>50.98</v>
      </c>
      <c r="R253" s="15" t="b">
        <v>1</v>
      </c>
      <c r="S253" s="15" t="s">
        <v>8273</v>
      </c>
      <c r="T253" s="15" t="s">
        <v>8274</v>
      </c>
    </row>
    <row r="254" spans="1:20" ht="28.55" x14ac:dyDescent="0.25">
      <c r="A254" s="14">
        <v>3458</v>
      </c>
      <c r="B254" s="17" t="s">
        <v>3457</v>
      </c>
      <c r="C254" s="17" t="s">
        <v>7568</v>
      </c>
      <c r="D254" s="18">
        <v>978</v>
      </c>
      <c r="E254" s="19">
        <v>1216</v>
      </c>
      <c r="F254" s="14">
        <v>124</v>
      </c>
      <c r="G254" s="14" t="s">
        <v>8218</v>
      </c>
      <c r="H254" s="14" t="s">
        <v>8223</v>
      </c>
      <c r="I254" s="14" t="s">
        <v>8245</v>
      </c>
      <c r="J254" s="14">
        <v>1422937620</v>
      </c>
      <c r="K254" s="20">
        <v>42038.185416666667</v>
      </c>
      <c r="L254" s="14">
        <v>1420606303</v>
      </c>
      <c r="M254" s="20">
        <v>42011.202581018515</v>
      </c>
      <c r="N254" s="21">
        <v>27</v>
      </c>
      <c r="O254" s="14" t="b">
        <v>0</v>
      </c>
      <c r="P254" s="14">
        <v>27</v>
      </c>
      <c r="Q254" s="19">
        <v>45.04</v>
      </c>
      <c r="R254" s="14" t="b">
        <v>1</v>
      </c>
      <c r="S254" s="14" t="s">
        <v>8273</v>
      </c>
      <c r="T254" s="14" t="s">
        <v>8274</v>
      </c>
    </row>
    <row r="255" spans="1:20" ht="28.55" x14ac:dyDescent="0.25">
      <c r="A255" s="15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15">
        <v>139</v>
      </c>
      <c r="G255" s="15" t="s">
        <v>8218</v>
      </c>
      <c r="H255" s="15" t="s">
        <v>8223</v>
      </c>
      <c r="I255" s="15" t="s">
        <v>8245</v>
      </c>
      <c r="J255" s="15">
        <v>1477710000</v>
      </c>
      <c r="K255" s="25">
        <v>42672.125</v>
      </c>
      <c r="L255" s="15">
        <v>1475248279</v>
      </c>
      <c r="M255" s="25">
        <v>42643.632858796293</v>
      </c>
      <c r="N255" s="26">
        <v>28</v>
      </c>
      <c r="O255" s="15" t="b">
        <v>0</v>
      </c>
      <c r="P255" s="15">
        <v>12</v>
      </c>
      <c r="Q255" s="24">
        <v>57.92</v>
      </c>
      <c r="R255" s="15" t="b">
        <v>1</v>
      </c>
      <c r="S255" s="15" t="s">
        <v>8273</v>
      </c>
      <c r="T255" s="15" t="s">
        <v>8274</v>
      </c>
    </row>
    <row r="256" spans="1:20" ht="28.55" x14ac:dyDescent="0.25">
      <c r="A256" s="14">
        <v>3462</v>
      </c>
      <c r="B256" s="17" t="s">
        <v>3461</v>
      </c>
      <c r="C256" s="17" t="s">
        <v>7572</v>
      </c>
      <c r="D256" s="18">
        <v>250</v>
      </c>
      <c r="E256" s="19">
        <v>505</v>
      </c>
      <c r="F256" s="14">
        <v>202</v>
      </c>
      <c r="G256" s="14" t="s">
        <v>8218</v>
      </c>
      <c r="H256" s="14" t="s">
        <v>8223</v>
      </c>
      <c r="I256" s="14" t="s">
        <v>8245</v>
      </c>
      <c r="J256" s="14">
        <v>1436551200</v>
      </c>
      <c r="K256" s="20">
        <v>42195.75</v>
      </c>
      <c r="L256" s="14">
        <v>1435181628</v>
      </c>
      <c r="M256" s="20">
        <v>42179.898472222223</v>
      </c>
      <c r="N256" s="21">
        <v>16</v>
      </c>
      <c r="O256" s="14" t="b">
        <v>0</v>
      </c>
      <c r="P256" s="14">
        <v>17</v>
      </c>
      <c r="Q256" s="19">
        <v>29.71</v>
      </c>
      <c r="R256" s="14" t="b">
        <v>1</v>
      </c>
      <c r="S256" s="14" t="s">
        <v>8273</v>
      </c>
      <c r="T256" s="14" t="s">
        <v>8274</v>
      </c>
    </row>
    <row r="257" spans="1:20" ht="42.8" x14ac:dyDescent="0.25">
      <c r="A257" s="15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15">
        <v>102</v>
      </c>
      <c r="G257" s="15" t="s">
        <v>8218</v>
      </c>
      <c r="H257" s="15" t="s">
        <v>8223</v>
      </c>
      <c r="I257" s="15" t="s">
        <v>8245</v>
      </c>
      <c r="J257" s="15">
        <v>1471921637</v>
      </c>
      <c r="K257" s="25">
        <v>42605.130057870367</v>
      </c>
      <c r="L257" s="15">
        <v>1469329637</v>
      </c>
      <c r="M257" s="25">
        <v>42575.130057870367</v>
      </c>
      <c r="N257" s="26">
        <v>30</v>
      </c>
      <c r="O257" s="15" t="b">
        <v>0</v>
      </c>
      <c r="P257" s="15">
        <v>93</v>
      </c>
      <c r="Q257" s="24">
        <v>55.01</v>
      </c>
      <c r="R257" s="15" t="b">
        <v>1</v>
      </c>
      <c r="S257" s="15" t="s">
        <v>8273</v>
      </c>
      <c r="T257" s="15" t="s">
        <v>8274</v>
      </c>
    </row>
    <row r="258" spans="1:20" ht="28.55" x14ac:dyDescent="0.25">
      <c r="A258" s="14">
        <v>3466</v>
      </c>
      <c r="B258" s="17" t="s">
        <v>3465</v>
      </c>
      <c r="C258" s="17" t="s">
        <v>7576</v>
      </c>
      <c r="D258" s="18">
        <v>3500</v>
      </c>
      <c r="E258" s="19">
        <v>4450</v>
      </c>
      <c r="F258" s="14">
        <v>127</v>
      </c>
      <c r="G258" s="14" t="s">
        <v>8218</v>
      </c>
      <c r="H258" s="14" t="s">
        <v>8223</v>
      </c>
      <c r="I258" s="14" t="s">
        <v>8245</v>
      </c>
      <c r="J258" s="14">
        <v>1461108450</v>
      </c>
      <c r="K258" s="20">
        <v>42479.977430555555</v>
      </c>
      <c r="L258" s="14">
        <v>1455928050</v>
      </c>
      <c r="M258" s="20">
        <v>42420.019097222219</v>
      </c>
      <c r="N258" s="21">
        <v>60</v>
      </c>
      <c r="O258" s="14" t="b">
        <v>0</v>
      </c>
      <c r="P258" s="14">
        <v>61</v>
      </c>
      <c r="Q258" s="19">
        <v>72.95</v>
      </c>
      <c r="R258" s="14" t="b">
        <v>1</v>
      </c>
      <c r="S258" s="14" t="s">
        <v>8273</v>
      </c>
      <c r="T258" s="14" t="s">
        <v>8274</v>
      </c>
    </row>
    <row r="259" spans="1:20" x14ac:dyDescent="0.25">
      <c r="A259" s="15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15">
        <v>101</v>
      </c>
      <c r="G259" s="15" t="s">
        <v>8218</v>
      </c>
      <c r="H259" s="15" t="s">
        <v>8223</v>
      </c>
      <c r="I259" s="15" t="s">
        <v>8245</v>
      </c>
      <c r="J259" s="15">
        <v>1426864032</v>
      </c>
      <c r="K259" s="25">
        <v>42083.630000000005</v>
      </c>
      <c r="L259" s="15">
        <v>1424275632</v>
      </c>
      <c r="M259" s="25">
        <v>42053.671666666662</v>
      </c>
      <c r="N259" s="26">
        <v>30</v>
      </c>
      <c r="O259" s="15" t="b">
        <v>0</v>
      </c>
      <c r="P259" s="15">
        <v>47</v>
      </c>
      <c r="Q259" s="24">
        <v>64.47</v>
      </c>
      <c r="R259" s="15" t="b">
        <v>1</v>
      </c>
      <c r="S259" s="15" t="s">
        <v>8273</v>
      </c>
      <c r="T259" s="15" t="s">
        <v>8274</v>
      </c>
    </row>
    <row r="260" spans="1:20" ht="28.55" x14ac:dyDescent="0.25">
      <c r="A260" s="14">
        <v>3468</v>
      </c>
      <c r="B260" s="17" t="s">
        <v>3467</v>
      </c>
      <c r="C260" s="17" t="s">
        <v>7578</v>
      </c>
      <c r="D260" s="18">
        <v>10000</v>
      </c>
      <c r="E260" s="19">
        <v>12178</v>
      </c>
      <c r="F260" s="14">
        <v>122</v>
      </c>
      <c r="G260" s="14" t="s">
        <v>8218</v>
      </c>
      <c r="H260" s="14" t="s">
        <v>8223</v>
      </c>
      <c r="I260" s="14" t="s">
        <v>8245</v>
      </c>
      <c r="J260" s="14">
        <v>1474426800</v>
      </c>
      <c r="K260" s="20">
        <v>42634.125</v>
      </c>
      <c r="L260" s="14">
        <v>1471976529</v>
      </c>
      <c r="M260" s="20">
        <v>42605.765381944439</v>
      </c>
      <c r="N260" s="21">
        <v>28</v>
      </c>
      <c r="O260" s="14" t="b">
        <v>0</v>
      </c>
      <c r="P260" s="14">
        <v>17</v>
      </c>
      <c r="Q260" s="19">
        <v>716.35</v>
      </c>
      <c r="R260" s="14" t="b">
        <v>1</v>
      </c>
      <c r="S260" s="14" t="s">
        <v>8273</v>
      </c>
      <c r="T260" s="14" t="s">
        <v>8274</v>
      </c>
    </row>
    <row r="261" spans="1:20" ht="28.55" x14ac:dyDescent="0.25">
      <c r="A261" s="15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15">
        <v>113</v>
      </c>
      <c r="G261" s="15" t="s">
        <v>8218</v>
      </c>
      <c r="H261" s="15" t="s">
        <v>8223</v>
      </c>
      <c r="I261" s="15" t="s">
        <v>8245</v>
      </c>
      <c r="J261" s="15">
        <v>1461857045</v>
      </c>
      <c r="K261" s="25">
        <v>42488.641724537039</v>
      </c>
      <c r="L261" s="15">
        <v>1459265045</v>
      </c>
      <c r="M261" s="25">
        <v>42458.641724537039</v>
      </c>
      <c r="N261" s="26">
        <v>30</v>
      </c>
      <c r="O261" s="15" t="b">
        <v>0</v>
      </c>
      <c r="P261" s="15">
        <v>63</v>
      </c>
      <c r="Q261" s="24">
        <v>50.4</v>
      </c>
      <c r="R261" s="15" t="b">
        <v>1</v>
      </c>
      <c r="S261" s="15" t="s">
        <v>8273</v>
      </c>
      <c r="T261" s="15" t="s">
        <v>8274</v>
      </c>
    </row>
    <row r="262" spans="1:20" ht="28.55" x14ac:dyDescent="0.25">
      <c r="A262" s="14">
        <v>3470</v>
      </c>
      <c r="B262" s="17" t="s">
        <v>3469</v>
      </c>
      <c r="C262" s="17" t="s">
        <v>7580</v>
      </c>
      <c r="D262" s="18">
        <v>250</v>
      </c>
      <c r="E262" s="19">
        <v>375</v>
      </c>
      <c r="F262" s="14">
        <v>150</v>
      </c>
      <c r="G262" s="14" t="s">
        <v>8218</v>
      </c>
      <c r="H262" s="14" t="s">
        <v>8223</v>
      </c>
      <c r="I262" s="14" t="s">
        <v>8245</v>
      </c>
      <c r="J262" s="14">
        <v>1468618680</v>
      </c>
      <c r="K262" s="20">
        <v>42566.901388888888</v>
      </c>
      <c r="L262" s="14">
        <v>1465345902</v>
      </c>
      <c r="M262" s="20">
        <v>42529.022013888884</v>
      </c>
      <c r="N262" s="21">
        <v>38</v>
      </c>
      <c r="O262" s="14" t="b">
        <v>0</v>
      </c>
      <c r="P262" s="14">
        <v>9</v>
      </c>
      <c r="Q262" s="19">
        <v>41.67</v>
      </c>
      <c r="R262" s="14" t="b">
        <v>1</v>
      </c>
      <c r="S262" s="14" t="s">
        <v>8273</v>
      </c>
      <c r="T262" s="14" t="s">
        <v>8274</v>
      </c>
    </row>
    <row r="263" spans="1:20" ht="28.55" x14ac:dyDescent="0.25">
      <c r="A263" s="15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15">
        <v>102</v>
      </c>
      <c r="G263" s="15" t="s">
        <v>8218</v>
      </c>
      <c r="H263" s="15" t="s">
        <v>8223</v>
      </c>
      <c r="I263" s="15" t="s">
        <v>8245</v>
      </c>
      <c r="J263" s="15">
        <v>1415253540</v>
      </c>
      <c r="K263" s="25">
        <v>41949.249305555553</v>
      </c>
      <c r="L263" s="15">
        <v>1413432331</v>
      </c>
      <c r="M263" s="25">
        <v>41928.170497685183</v>
      </c>
      <c r="N263" s="26">
        <v>21</v>
      </c>
      <c r="O263" s="15" t="b">
        <v>0</v>
      </c>
      <c r="P263" s="15">
        <v>23</v>
      </c>
      <c r="Q263" s="24">
        <v>88.74</v>
      </c>
      <c r="R263" s="15" t="b">
        <v>1</v>
      </c>
      <c r="S263" s="15" t="s">
        <v>8273</v>
      </c>
      <c r="T263" s="15" t="s">
        <v>8274</v>
      </c>
    </row>
    <row r="264" spans="1:20" ht="28.55" x14ac:dyDescent="0.25">
      <c r="A264" s="14">
        <v>3473</v>
      </c>
      <c r="B264" s="17" t="s">
        <v>3472</v>
      </c>
      <c r="C264" s="17" t="s">
        <v>7583</v>
      </c>
      <c r="D264" s="18">
        <v>4900</v>
      </c>
      <c r="E264" s="19">
        <v>4900</v>
      </c>
      <c r="F264" s="14">
        <v>100</v>
      </c>
      <c r="G264" s="14" t="s">
        <v>8218</v>
      </c>
      <c r="H264" s="14" t="s">
        <v>8223</v>
      </c>
      <c r="I264" s="14" t="s">
        <v>8245</v>
      </c>
      <c r="J264" s="14">
        <v>1426883220</v>
      </c>
      <c r="K264" s="20">
        <v>42083.852083333331</v>
      </c>
      <c r="L264" s="14">
        <v>1425067296</v>
      </c>
      <c r="M264" s="20">
        <v>42062.834444444445</v>
      </c>
      <c r="N264" s="21">
        <v>21</v>
      </c>
      <c r="O264" s="14" t="b">
        <v>0</v>
      </c>
      <c r="P264" s="14">
        <v>33</v>
      </c>
      <c r="Q264" s="19">
        <v>148.47999999999999</v>
      </c>
      <c r="R264" s="14" t="b">
        <v>1</v>
      </c>
      <c r="S264" s="14" t="s">
        <v>8273</v>
      </c>
      <c r="T264" s="14" t="s">
        <v>8274</v>
      </c>
    </row>
    <row r="265" spans="1:20" ht="28.55" x14ac:dyDescent="0.25">
      <c r="A265" s="15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15">
        <v>104</v>
      </c>
      <c r="G265" s="15" t="s">
        <v>8218</v>
      </c>
      <c r="H265" s="15" t="s">
        <v>8223</v>
      </c>
      <c r="I265" s="15" t="s">
        <v>8245</v>
      </c>
      <c r="J265" s="15">
        <v>1414378800</v>
      </c>
      <c r="K265" s="25">
        <v>41939.125</v>
      </c>
      <c r="L265" s="15">
        <v>1412836990</v>
      </c>
      <c r="M265" s="25">
        <v>41921.279976851853</v>
      </c>
      <c r="N265" s="26">
        <v>18</v>
      </c>
      <c r="O265" s="15" t="b">
        <v>0</v>
      </c>
      <c r="P265" s="15">
        <v>6</v>
      </c>
      <c r="Q265" s="24">
        <v>52</v>
      </c>
      <c r="R265" s="15" t="b">
        <v>1</v>
      </c>
      <c r="S265" s="15" t="s">
        <v>8273</v>
      </c>
      <c r="T265" s="15" t="s">
        <v>8274</v>
      </c>
    </row>
    <row r="266" spans="1:20" ht="28.55" x14ac:dyDescent="0.25">
      <c r="A266" s="14">
        <v>3477</v>
      </c>
      <c r="B266" s="17" t="s">
        <v>3476</v>
      </c>
      <c r="C266" s="17" t="s">
        <v>7587</v>
      </c>
      <c r="D266" s="18">
        <v>1800</v>
      </c>
      <c r="E266" s="19">
        <v>2076</v>
      </c>
      <c r="F266" s="14">
        <v>115</v>
      </c>
      <c r="G266" s="14" t="s">
        <v>8218</v>
      </c>
      <c r="H266" s="14" t="s">
        <v>8223</v>
      </c>
      <c r="I266" s="14" t="s">
        <v>8245</v>
      </c>
      <c r="J266" s="14">
        <v>1431831600</v>
      </c>
      <c r="K266" s="20">
        <v>42141.125</v>
      </c>
      <c r="L266" s="14">
        <v>1430761243</v>
      </c>
      <c r="M266" s="20">
        <v>42128.736608796295</v>
      </c>
      <c r="N266" s="21">
        <v>12</v>
      </c>
      <c r="O266" s="14" t="b">
        <v>0</v>
      </c>
      <c r="P266" s="14">
        <v>39</v>
      </c>
      <c r="Q266" s="19">
        <v>53.23</v>
      </c>
      <c r="R266" s="14" t="b">
        <v>1</v>
      </c>
      <c r="S266" s="14" t="s">
        <v>8273</v>
      </c>
      <c r="T266" s="14" t="s">
        <v>8274</v>
      </c>
    </row>
    <row r="267" spans="1:20" ht="28.55" x14ac:dyDescent="0.25">
      <c r="A267" s="15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15">
        <v>113</v>
      </c>
      <c r="G267" s="15" t="s">
        <v>8218</v>
      </c>
      <c r="H267" s="15" t="s">
        <v>8223</v>
      </c>
      <c r="I267" s="15" t="s">
        <v>8245</v>
      </c>
      <c r="J267" s="15">
        <v>1426539600</v>
      </c>
      <c r="K267" s="25">
        <v>42079.875</v>
      </c>
      <c r="L267" s="15">
        <v>1424296822</v>
      </c>
      <c r="M267" s="25">
        <v>42053.916921296302</v>
      </c>
      <c r="N267" s="26">
        <v>26</v>
      </c>
      <c r="O267" s="15" t="b">
        <v>0</v>
      </c>
      <c r="P267" s="15">
        <v>57</v>
      </c>
      <c r="Q267" s="24">
        <v>39.6</v>
      </c>
      <c r="R267" s="15" t="b">
        <v>1</v>
      </c>
      <c r="S267" s="15" t="s">
        <v>8273</v>
      </c>
      <c r="T267" s="15" t="s">
        <v>8274</v>
      </c>
    </row>
    <row r="268" spans="1:20" ht="28.55" x14ac:dyDescent="0.25">
      <c r="A268" s="14">
        <v>3480</v>
      </c>
      <c r="B268" s="17" t="s">
        <v>3479</v>
      </c>
      <c r="C268" s="17" t="s">
        <v>7590</v>
      </c>
      <c r="D268" s="18">
        <v>1500</v>
      </c>
      <c r="E268" s="19">
        <v>2140</v>
      </c>
      <c r="F268" s="14">
        <v>143</v>
      </c>
      <c r="G268" s="14" t="s">
        <v>8218</v>
      </c>
      <c r="H268" s="14" t="s">
        <v>8223</v>
      </c>
      <c r="I268" s="14" t="s">
        <v>8245</v>
      </c>
      <c r="J268" s="14">
        <v>1436562000</v>
      </c>
      <c r="K268" s="20">
        <v>42195.875</v>
      </c>
      <c r="L268" s="14">
        <v>1434440227</v>
      </c>
      <c r="M268" s="20">
        <v>42171.317442129628</v>
      </c>
      <c r="N268" s="21">
        <v>25</v>
      </c>
      <c r="O268" s="14" t="b">
        <v>0</v>
      </c>
      <c r="P268" s="14">
        <v>13</v>
      </c>
      <c r="Q268" s="19">
        <v>164.62</v>
      </c>
      <c r="R268" s="14" t="b">
        <v>1</v>
      </c>
      <c r="S268" s="14" t="s">
        <v>8273</v>
      </c>
      <c r="T268" s="14" t="s">
        <v>8274</v>
      </c>
    </row>
    <row r="269" spans="1:20" ht="28.55" x14ac:dyDescent="0.25">
      <c r="A269" s="15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15">
        <v>160</v>
      </c>
      <c r="G269" s="15" t="s">
        <v>8218</v>
      </c>
      <c r="H269" s="15" t="s">
        <v>8223</v>
      </c>
      <c r="I269" s="15" t="s">
        <v>8245</v>
      </c>
      <c r="J269" s="15">
        <v>1404403381</v>
      </c>
      <c r="K269" s="25">
        <v>41823.668761574074</v>
      </c>
      <c r="L269" s="15">
        <v>1401811381</v>
      </c>
      <c r="M269" s="25">
        <v>41793.668761574074</v>
      </c>
      <c r="N269" s="26">
        <v>30</v>
      </c>
      <c r="O269" s="15" t="b">
        <v>0</v>
      </c>
      <c r="P269" s="15">
        <v>133</v>
      </c>
      <c r="Q269" s="24">
        <v>40.29</v>
      </c>
      <c r="R269" s="15" t="b">
        <v>1</v>
      </c>
      <c r="S269" s="15" t="s">
        <v>8273</v>
      </c>
      <c r="T269" s="15" t="s">
        <v>8274</v>
      </c>
    </row>
    <row r="270" spans="1:20" ht="42.8" x14ac:dyDescent="0.25">
      <c r="A270" s="14">
        <v>3484</v>
      </c>
      <c r="B270" s="17" t="s">
        <v>3483</v>
      </c>
      <c r="C270" s="17" t="s">
        <v>7594</v>
      </c>
      <c r="D270" s="18">
        <v>2500</v>
      </c>
      <c r="E270" s="19">
        <v>2856</v>
      </c>
      <c r="F270" s="14">
        <v>114</v>
      </c>
      <c r="G270" s="14" t="s">
        <v>8218</v>
      </c>
      <c r="H270" s="14" t="s">
        <v>8223</v>
      </c>
      <c r="I270" s="14" t="s">
        <v>8245</v>
      </c>
      <c r="J270" s="14">
        <v>1466014499</v>
      </c>
      <c r="K270" s="20">
        <v>42536.760405092587</v>
      </c>
      <c r="L270" s="14">
        <v>1463422499</v>
      </c>
      <c r="M270" s="20">
        <v>42506.760405092587</v>
      </c>
      <c r="N270" s="21">
        <v>30</v>
      </c>
      <c r="O270" s="14" t="b">
        <v>0</v>
      </c>
      <c r="P270" s="14">
        <v>44</v>
      </c>
      <c r="Q270" s="19">
        <v>64.91</v>
      </c>
      <c r="R270" s="14" t="b">
        <v>1</v>
      </c>
      <c r="S270" s="14" t="s">
        <v>8273</v>
      </c>
      <c r="T270" s="14" t="s">
        <v>8274</v>
      </c>
    </row>
    <row r="271" spans="1:20" ht="28.55" x14ac:dyDescent="0.25">
      <c r="A271" s="15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15">
        <v>101</v>
      </c>
      <c r="G271" s="15" t="s">
        <v>8218</v>
      </c>
      <c r="H271" s="15" t="s">
        <v>8223</v>
      </c>
      <c r="I271" s="15" t="s">
        <v>8245</v>
      </c>
      <c r="J271" s="15">
        <v>1454431080</v>
      </c>
      <c r="K271" s="25">
        <v>42402.693055555559</v>
      </c>
      <c r="L271" s="15">
        <v>1451839080</v>
      </c>
      <c r="M271" s="25">
        <v>42372.693055555559</v>
      </c>
      <c r="N271" s="26">
        <v>30</v>
      </c>
      <c r="O271" s="15" t="b">
        <v>0</v>
      </c>
      <c r="P271" s="15">
        <v>30</v>
      </c>
      <c r="Q271" s="24">
        <v>55.33</v>
      </c>
      <c r="R271" s="15" t="b">
        <v>1</v>
      </c>
      <c r="S271" s="15" t="s">
        <v>8273</v>
      </c>
      <c r="T271" s="15" t="s">
        <v>8274</v>
      </c>
    </row>
    <row r="272" spans="1:20" ht="28.55" x14ac:dyDescent="0.25">
      <c r="A272" s="14">
        <v>3486</v>
      </c>
      <c r="B272" s="17" t="s">
        <v>3485</v>
      </c>
      <c r="C272" s="17" t="s">
        <v>7596</v>
      </c>
      <c r="D272" s="18">
        <v>3000</v>
      </c>
      <c r="E272" s="19">
        <v>4656</v>
      </c>
      <c r="F272" s="14">
        <v>155</v>
      </c>
      <c r="G272" s="14" t="s">
        <v>8218</v>
      </c>
      <c r="H272" s="14" t="s">
        <v>8223</v>
      </c>
      <c r="I272" s="14" t="s">
        <v>8245</v>
      </c>
      <c r="J272" s="14">
        <v>1433314740</v>
      </c>
      <c r="K272" s="20">
        <v>42158.290972222225</v>
      </c>
      <c r="L272" s="14">
        <v>1430600401</v>
      </c>
      <c r="M272" s="20">
        <v>42126.87501157407</v>
      </c>
      <c r="N272" s="21">
        <v>31</v>
      </c>
      <c r="O272" s="14" t="b">
        <v>0</v>
      </c>
      <c r="P272" s="14">
        <v>56</v>
      </c>
      <c r="Q272" s="19">
        <v>83.14</v>
      </c>
      <c r="R272" s="14" t="b">
        <v>1</v>
      </c>
      <c r="S272" s="14" t="s">
        <v>8273</v>
      </c>
      <c r="T272" s="14" t="s">
        <v>8274</v>
      </c>
    </row>
    <row r="273" spans="1:20" ht="28.55" x14ac:dyDescent="0.25">
      <c r="A273" s="15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15">
        <v>121</v>
      </c>
      <c r="G273" s="15" t="s">
        <v>8218</v>
      </c>
      <c r="H273" s="15" t="s">
        <v>8223</v>
      </c>
      <c r="I273" s="15" t="s">
        <v>8245</v>
      </c>
      <c r="J273" s="15">
        <v>1429286400</v>
      </c>
      <c r="K273" s="25">
        <v>42111.666666666672</v>
      </c>
      <c r="L273" s="15">
        <v>1427221560</v>
      </c>
      <c r="M273" s="25">
        <v>42087.768055555556</v>
      </c>
      <c r="N273" s="26">
        <v>24</v>
      </c>
      <c r="O273" s="15" t="b">
        <v>0</v>
      </c>
      <c r="P273" s="15">
        <v>29</v>
      </c>
      <c r="Q273" s="24">
        <v>125.38</v>
      </c>
      <c r="R273" s="15" t="b">
        <v>1</v>
      </c>
      <c r="S273" s="15" t="s">
        <v>8273</v>
      </c>
      <c r="T273" s="15" t="s">
        <v>8274</v>
      </c>
    </row>
    <row r="274" spans="1:20" ht="28.55" x14ac:dyDescent="0.25">
      <c r="A274" s="14">
        <v>3490</v>
      </c>
      <c r="B274" s="17" t="s">
        <v>3489</v>
      </c>
      <c r="C274" s="17" t="s">
        <v>7600</v>
      </c>
      <c r="D274" s="18">
        <v>1000</v>
      </c>
      <c r="E274" s="19">
        <v>1275</v>
      </c>
      <c r="F274" s="14">
        <v>128</v>
      </c>
      <c r="G274" s="14" t="s">
        <v>8218</v>
      </c>
      <c r="H274" s="14" t="s">
        <v>8223</v>
      </c>
      <c r="I274" s="14" t="s">
        <v>8245</v>
      </c>
      <c r="J274" s="14">
        <v>1460574924</v>
      </c>
      <c r="K274" s="20">
        <v>42473.802361111113</v>
      </c>
      <c r="L274" s="14">
        <v>1457982924</v>
      </c>
      <c r="M274" s="20">
        <v>42443.802361111113</v>
      </c>
      <c r="N274" s="21">
        <v>30</v>
      </c>
      <c r="O274" s="14" t="b">
        <v>0</v>
      </c>
      <c r="P274" s="14">
        <v>27</v>
      </c>
      <c r="Q274" s="19">
        <v>47.22</v>
      </c>
      <c r="R274" s="14" t="b">
        <v>1</v>
      </c>
      <c r="S274" s="14" t="s">
        <v>8273</v>
      </c>
      <c r="T274" s="14" t="s">
        <v>8274</v>
      </c>
    </row>
    <row r="275" spans="1:20" ht="28.55" x14ac:dyDescent="0.25">
      <c r="A275" s="15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15">
        <v>158</v>
      </c>
      <c r="G275" s="15" t="s">
        <v>8218</v>
      </c>
      <c r="H275" s="15" t="s">
        <v>8223</v>
      </c>
      <c r="I275" s="15" t="s">
        <v>8245</v>
      </c>
      <c r="J275" s="15">
        <v>1431928784</v>
      </c>
      <c r="K275" s="25">
        <v>42142.249814814815</v>
      </c>
      <c r="L275" s="15">
        <v>1430114384</v>
      </c>
      <c r="M275" s="25">
        <v>42121.249814814815</v>
      </c>
      <c r="N275" s="26">
        <v>21</v>
      </c>
      <c r="O275" s="15" t="b">
        <v>0</v>
      </c>
      <c r="P275" s="15">
        <v>10</v>
      </c>
      <c r="Q275" s="24">
        <v>79.099999999999994</v>
      </c>
      <c r="R275" s="15" t="b">
        <v>1</v>
      </c>
      <c r="S275" s="15" t="s">
        <v>8273</v>
      </c>
      <c r="T275" s="15" t="s">
        <v>8274</v>
      </c>
    </row>
    <row r="276" spans="1:20" ht="28.55" x14ac:dyDescent="0.25">
      <c r="A276" s="14">
        <v>3492</v>
      </c>
      <c r="B276" s="17" t="s">
        <v>3491</v>
      </c>
      <c r="C276" s="17" t="s">
        <v>7602</v>
      </c>
      <c r="D276" s="18">
        <v>3800</v>
      </c>
      <c r="E276" s="19">
        <v>4000.22</v>
      </c>
      <c r="F276" s="14">
        <v>105</v>
      </c>
      <c r="G276" s="14" t="s">
        <v>8218</v>
      </c>
      <c r="H276" s="14" t="s">
        <v>8223</v>
      </c>
      <c r="I276" s="14" t="s">
        <v>8245</v>
      </c>
      <c r="J276" s="14">
        <v>1445818397</v>
      </c>
      <c r="K276" s="20">
        <v>42303.009224537032</v>
      </c>
      <c r="L276" s="14">
        <v>1442794397</v>
      </c>
      <c r="M276" s="20">
        <v>42268.009224537032</v>
      </c>
      <c r="N276" s="21">
        <v>35</v>
      </c>
      <c r="O276" s="14" t="b">
        <v>0</v>
      </c>
      <c r="P276" s="14">
        <v>35</v>
      </c>
      <c r="Q276" s="19">
        <v>114.29</v>
      </c>
      <c r="R276" s="14" t="b">
        <v>1</v>
      </c>
      <c r="S276" s="14" t="s">
        <v>8273</v>
      </c>
      <c r="T276" s="14" t="s">
        <v>8274</v>
      </c>
    </row>
    <row r="277" spans="1:20" ht="42.8" x14ac:dyDescent="0.25">
      <c r="A277" s="15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15">
        <v>100</v>
      </c>
      <c r="G277" s="15" t="s">
        <v>8218</v>
      </c>
      <c r="H277" s="15" t="s">
        <v>8223</v>
      </c>
      <c r="I277" s="15" t="s">
        <v>8245</v>
      </c>
      <c r="J277" s="15">
        <v>1408252260</v>
      </c>
      <c r="K277" s="25">
        <v>41868.21597222222</v>
      </c>
      <c r="L277" s="15">
        <v>1406580436</v>
      </c>
      <c r="M277" s="25">
        <v>41848.866157407407</v>
      </c>
      <c r="N277" s="26">
        <v>19</v>
      </c>
      <c r="O277" s="15" t="b">
        <v>0</v>
      </c>
      <c r="P277" s="15">
        <v>29</v>
      </c>
      <c r="Q277" s="24">
        <v>51.72</v>
      </c>
      <c r="R277" s="15" t="b">
        <v>1</v>
      </c>
      <c r="S277" s="15" t="s">
        <v>8273</v>
      </c>
      <c r="T277" s="15" t="s">
        <v>8274</v>
      </c>
    </row>
    <row r="278" spans="1:20" ht="28.55" x14ac:dyDescent="0.25">
      <c r="A278" s="14">
        <v>3494</v>
      </c>
      <c r="B278" s="17" t="s">
        <v>3493</v>
      </c>
      <c r="C278" s="17" t="s">
        <v>7604</v>
      </c>
      <c r="D278" s="18">
        <v>400</v>
      </c>
      <c r="E278" s="19">
        <v>400</v>
      </c>
      <c r="F278" s="14">
        <v>100</v>
      </c>
      <c r="G278" s="14" t="s">
        <v>8218</v>
      </c>
      <c r="H278" s="14" t="s">
        <v>8223</v>
      </c>
      <c r="I278" s="14" t="s">
        <v>8245</v>
      </c>
      <c r="J278" s="14">
        <v>1480140000</v>
      </c>
      <c r="K278" s="20">
        <v>42700.25</v>
      </c>
      <c r="L278" s="14">
        <v>1479186575</v>
      </c>
      <c r="M278" s="20">
        <v>42689.214988425927</v>
      </c>
      <c r="N278" s="21">
        <v>11</v>
      </c>
      <c r="O278" s="14" t="b">
        <v>0</v>
      </c>
      <c r="P278" s="14">
        <v>13</v>
      </c>
      <c r="Q278" s="19">
        <v>30.77</v>
      </c>
      <c r="R278" s="14" t="b">
        <v>1</v>
      </c>
      <c r="S278" s="14" t="s">
        <v>8273</v>
      </c>
      <c r="T278" s="14" t="s">
        <v>8274</v>
      </c>
    </row>
    <row r="279" spans="1:20" ht="42.8" x14ac:dyDescent="0.25">
      <c r="A279" s="15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15">
        <v>124</v>
      </c>
      <c r="G279" s="15" t="s">
        <v>8218</v>
      </c>
      <c r="H279" s="15" t="s">
        <v>8223</v>
      </c>
      <c r="I279" s="15" t="s">
        <v>8245</v>
      </c>
      <c r="J279" s="15">
        <v>1473625166</v>
      </c>
      <c r="K279" s="25">
        <v>42624.846828703703</v>
      </c>
      <c r="L279" s="15">
        <v>1470169166</v>
      </c>
      <c r="M279" s="25">
        <v>42584.846828703703</v>
      </c>
      <c r="N279" s="26">
        <v>40</v>
      </c>
      <c r="O279" s="15" t="b">
        <v>0</v>
      </c>
      <c r="P279" s="15">
        <v>78</v>
      </c>
      <c r="Q279" s="24">
        <v>47.85</v>
      </c>
      <c r="R279" s="15" t="b">
        <v>1</v>
      </c>
      <c r="S279" s="15" t="s">
        <v>8273</v>
      </c>
      <c r="T279" s="15" t="s">
        <v>8274</v>
      </c>
    </row>
    <row r="280" spans="1:20" ht="28.55" x14ac:dyDescent="0.25">
      <c r="A280" s="14">
        <v>3497</v>
      </c>
      <c r="B280" s="17" t="s">
        <v>3496</v>
      </c>
      <c r="C280" s="17" t="s">
        <v>7607</v>
      </c>
      <c r="D280" s="18">
        <v>1551</v>
      </c>
      <c r="E280" s="19">
        <v>1686</v>
      </c>
      <c r="F280" s="14">
        <v>109</v>
      </c>
      <c r="G280" s="14" t="s">
        <v>8218</v>
      </c>
      <c r="H280" s="14" t="s">
        <v>8223</v>
      </c>
      <c r="I280" s="14" t="s">
        <v>8245</v>
      </c>
      <c r="J280" s="14">
        <v>1464904800</v>
      </c>
      <c r="K280" s="20">
        <v>42523.916666666672</v>
      </c>
      <c r="L280" s="14">
        <v>1463852904</v>
      </c>
      <c r="M280" s="20">
        <v>42511.741944444439</v>
      </c>
      <c r="N280" s="21">
        <v>12</v>
      </c>
      <c r="O280" s="14" t="b">
        <v>0</v>
      </c>
      <c r="P280" s="14">
        <v>49</v>
      </c>
      <c r="Q280" s="19">
        <v>34.409999999999997</v>
      </c>
      <c r="R280" s="14" t="b">
        <v>1</v>
      </c>
      <c r="S280" s="14" t="s">
        <v>8273</v>
      </c>
      <c r="T280" s="14" t="s">
        <v>8274</v>
      </c>
    </row>
    <row r="281" spans="1:20" ht="28.55" x14ac:dyDescent="0.25">
      <c r="A281" s="15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15">
        <v>106</v>
      </c>
      <c r="G281" s="15" t="s">
        <v>8218</v>
      </c>
      <c r="H281" s="15" t="s">
        <v>8223</v>
      </c>
      <c r="I281" s="15" t="s">
        <v>8245</v>
      </c>
      <c r="J281" s="15">
        <v>1435733940</v>
      </c>
      <c r="K281" s="25">
        <v>42186.290972222225</v>
      </c>
      <c r="L281" s="15">
        <v>1431046325</v>
      </c>
      <c r="M281" s="25">
        <v>42132.036168981482</v>
      </c>
      <c r="N281" s="26">
        <v>54</v>
      </c>
      <c r="O281" s="15" t="b">
        <v>0</v>
      </c>
      <c r="P281" s="15">
        <v>35</v>
      </c>
      <c r="Q281" s="24">
        <v>60.29</v>
      </c>
      <c r="R281" s="15" t="b">
        <v>1</v>
      </c>
      <c r="S281" s="15" t="s">
        <v>8273</v>
      </c>
      <c r="T281" s="15" t="s">
        <v>8274</v>
      </c>
    </row>
    <row r="282" spans="1:20" ht="28.55" x14ac:dyDescent="0.25">
      <c r="A282" s="14">
        <v>3500</v>
      </c>
      <c r="B282" s="17" t="s">
        <v>3499</v>
      </c>
      <c r="C282" s="17" t="s">
        <v>7610</v>
      </c>
      <c r="D282" s="18">
        <v>1000</v>
      </c>
      <c r="E282" s="19">
        <v>1063</v>
      </c>
      <c r="F282" s="14">
        <v>106</v>
      </c>
      <c r="G282" s="14" t="s">
        <v>8218</v>
      </c>
      <c r="H282" s="14" t="s">
        <v>8223</v>
      </c>
      <c r="I282" s="14" t="s">
        <v>8245</v>
      </c>
      <c r="J282" s="14">
        <v>1457326740</v>
      </c>
      <c r="K282" s="20">
        <v>42436.207638888889</v>
      </c>
      <c r="L282" s="14">
        <v>1455919438</v>
      </c>
      <c r="M282" s="20">
        <v>42419.91942129629</v>
      </c>
      <c r="N282" s="21">
        <v>16</v>
      </c>
      <c r="O282" s="14" t="b">
        <v>0</v>
      </c>
      <c r="P282" s="14">
        <v>42</v>
      </c>
      <c r="Q282" s="19">
        <v>25.31</v>
      </c>
      <c r="R282" s="14" t="b">
        <v>1</v>
      </c>
      <c r="S282" s="14" t="s">
        <v>8273</v>
      </c>
      <c r="T282" s="14" t="s">
        <v>8274</v>
      </c>
    </row>
    <row r="283" spans="1:20" ht="28.55" x14ac:dyDescent="0.25">
      <c r="A283" s="15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15">
        <v>105</v>
      </c>
      <c r="G283" s="15" t="s">
        <v>8218</v>
      </c>
      <c r="H283" s="15" t="s">
        <v>8223</v>
      </c>
      <c r="I283" s="15" t="s">
        <v>8245</v>
      </c>
      <c r="J283" s="15">
        <v>1458100740</v>
      </c>
      <c r="K283" s="25">
        <v>42445.165972222225</v>
      </c>
      <c r="L283" s="15">
        <v>1456862924</v>
      </c>
      <c r="M283" s="25">
        <v>42430.839398148149</v>
      </c>
      <c r="N283" s="26">
        <v>14</v>
      </c>
      <c r="O283" s="15" t="b">
        <v>0</v>
      </c>
      <c r="P283" s="15">
        <v>31</v>
      </c>
      <c r="Q283" s="24">
        <v>136</v>
      </c>
      <c r="R283" s="15" t="b">
        <v>1</v>
      </c>
      <c r="S283" s="15" t="s">
        <v>8273</v>
      </c>
      <c r="T283" s="15" t="s">
        <v>8274</v>
      </c>
    </row>
    <row r="284" spans="1:20" ht="42.8" x14ac:dyDescent="0.25">
      <c r="A284" s="14">
        <v>3504</v>
      </c>
      <c r="B284" s="17" t="s">
        <v>3503</v>
      </c>
      <c r="C284" s="17" t="s">
        <v>7614</v>
      </c>
      <c r="D284" s="18">
        <v>1000</v>
      </c>
      <c r="E284" s="19">
        <v>1000</v>
      </c>
      <c r="F284" s="14">
        <v>100</v>
      </c>
      <c r="G284" s="14" t="s">
        <v>8218</v>
      </c>
      <c r="H284" s="14" t="s">
        <v>8223</v>
      </c>
      <c r="I284" s="14" t="s">
        <v>8245</v>
      </c>
      <c r="J284" s="14">
        <v>1447959491</v>
      </c>
      <c r="K284" s="20">
        <v>42327.790405092594</v>
      </c>
      <c r="L284" s="14">
        <v>1445363891</v>
      </c>
      <c r="M284" s="20">
        <v>42297.748738425929</v>
      </c>
      <c r="N284" s="21">
        <v>30</v>
      </c>
      <c r="O284" s="14" t="b">
        <v>0</v>
      </c>
      <c r="P284" s="14">
        <v>8</v>
      </c>
      <c r="Q284" s="19">
        <v>125</v>
      </c>
      <c r="R284" s="14" t="b">
        <v>1</v>
      </c>
      <c r="S284" s="14" t="s">
        <v>8273</v>
      </c>
      <c r="T284" s="14" t="s">
        <v>8274</v>
      </c>
    </row>
    <row r="285" spans="1:20" ht="85.6" x14ac:dyDescent="0.25">
      <c r="A285" s="15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15">
        <v>104</v>
      </c>
      <c r="G285" s="15" t="s">
        <v>8218</v>
      </c>
      <c r="H285" s="15" t="s">
        <v>8223</v>
      </c>
      <c r="I285" s="15" t="s">
        <v>8245</v>
      </c>
      <c r="J285" s="15">
        <v>1399953600</v>
      </c>
      <c r="K285" s="25">
        <v>41772.166666666664</v>
      </c>
      <c r="L285" s="15">
        <v>1398983245</v>
      </c>
      <c r="M285" s="25">
        <v>41760.935706018521</v>
      </c>
      <c r="N285" s="26">
        <v>11</v>
      </c>
      <c r="O285" s="15" t="b">
        <v>0</v>
      </c>
      <c r="P285" s="15">
        <v>39</v>
      </c>
      <c r="Q285" s="24">
        <v>66.510000000000005</v>
      </c>
      <c r="R285" s="15" t="b">
        <v>1</v>
      </c>
      <c r="S285" s="15" t="s">
        <v>8273</v>
      </c>
      <c r="T285" s="15" t="s">
        <v>8274</v>
      </c>
    </row>
    <row r="286" spans="1:20" ht="28.55" x14ac:dyDescent="0.25">
      <c r="A286" s="14">
        <v>3506</v>
      </c>
      <c r="B286" s="17" t="s">
        <v>3505</v>
      </c>
      <c r="C286" s="17" t="s">
        <v>7616</v>
      </c>
      <c r="D286" s="18">
        <v>3000</v>
      </c>
      <c r="E286" s="19">
        <v>3045</v>
      </c>
      <c r="F286" s="14">
        <v>102</v>
      </c>
      <c r="G286" s="14" t="s">
        <v>8218</v>
      </c>
      <c r="H286" s="14" t="s">
        <v>8223</v>
      </c>
      <c r="I286" s="14" t="s">
        <v>8245</v>
      </c>
      <c r="J286" s="14">
        <v>1408815440</v>
      </c>
      <c r="K286" s="20">
        <v>41874.734259259261</v>
      </c>
      <c r="L286" s="14">
        <v>1404927440</v>
      </c>
      <c r="M286" s="20">
        <v>41829.734259259261</v>
      </c>
      <c r="N286" s="21">
        <v>45</v>
      </c>
      <c r="O286" s="14" t="b">
        <v>0</v>
      </c>
      <c r="P286" s="14">
        <v>29</v>
      </c>
      <c r="Q286" s="19">
        <v>105</v>
      </c>
      <c r="R286" s="14" t="b">
        <v>1</v>
      </c>
      <c r="S286" s="14" t="s">
        <v>8273</v>
      </c>
      <c r="T286" s="14" t="s">
        <v>8274</v>
      </c>
    </row>
    <row r="287" spans="1:20" ht="28.55" x14ac:dyDescent="0.25">
      <c r="A287" s="15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15">
        <v>104</v>
      </c>
      <c r="G287" s="15" t="s">
        <v>8218</v>
      </c>
      <c r="H287" s="15" t="s">
        <v>8223</v>
      </c>
      <c r="I287" s="15" t="s">
        <v>8245</v>
      </c>
      <c r="J287" s="15">
        <v>1464732537</v>
      </c>
      <c r="K287" s="25">
        <v>42521.92288194444</v>
      </c>
      <c r="L287" s="15">
        <v>1462140537</v>
      </c>
      <c r="M287" s="25">
        <v>42491.92288194444</v>
      </c>
      <c r="N287" s="26">
        <v>30</v>
      </c>
      <c r="O287" s="15" t="b">
        <v>0</v>
      </c>
      <c r="P287" s="15">
        <v>72</v>
      </c>
      <c r="Q287" s="24">
        <v>145</v>
      </c>
      <c r="R287" s="15" t="b">
        <v>1</v>
      </c>
      <c r="S287" s="15" t="s">
        <v>8273</v>
      </c>
      <c r="T287" s="15" t="s">
        <v>8274</v>
      </c>
    </row>
    <row r="288" spans="1:20" ht="28.55" x14ac:dyDescent="0.25">
      <c r="A288" s="14">
        <v>3509</v>
      </c>
      <c r="B288" s="17" t="s">
        <v>3508</v>
      </c>
      <c r="C288" s="17" t="s">
        <v>7619</v>
      </c>
      <c r="D288" s="18">
        <v>3000</v>
      </c>
      <c r="E288" s="19">
        <v>3190</v>
      </c>
      <c r="F288" s="14">
        <v>106</v>
      </c>
      <c r="G288" s="14" t="s">
        <v>8218</v>
      </c>
      <c r="H288" s="14" t="s">
        <v>8223</v>
      </c>
      <c r="I288" s="14" t="s">
        <v>8245</v>
      </c>
      <c r="J288" s="14">
        <v>1416545700</v>
      </c>
      <c r="K288" s="20">
        <v>41964.204861111109</v>
      </c>
      <c r="L288" s="14">
        <v>1415392666</v>
      </c>
      <c r="M288" s="20">
        <v>41950.859560185185</v>
      </c>
      <c r="N288" s="21">
        <v>13</v>
      </c>
      <c r="O288" s="14" t="b">
        <v>0</v>
      </c>
      <c r="P288" s="14">
        <v>33</v>
      </c>
      <c r="Q288" s="19">
        <v>96.67</v>
      </c>
      <c r="R288" s="14" t="b">
        <v>1</v>
      </c>
      <c r="S288" s="14" t="s">
        <v>8273</v>
      </c>
      <c r="T288" s="14" t="s">
        <v>8274</v>
      </c>
    </row>
    <row r="289" spans="1:20" ht="28.55" x14ac:dyDescent="0.25">
      <c r="A289" s="15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15">
        <v>101</v>
      </c>
      <c r="G289" s="15" t="s">
        <v>8218</v>
      </c>
      <c r="H289" s="15" t="s">
        <v>8223</v>
      </c>
      <c r="I289" s="15" t="s">
        <v>8245</v>
      </c>
      <c r="J289" s="15">
        <v>1404312846</v>
      </c>
      <c r="K289" s="25">
        <v>41822.62090277778</v>
      </c>
      <c r="L289" s="15">
        <v>1402584846</v>
      </c>
      <c r="M289" s="25">
        <v>41802.62090277778</v>
      </c>
      <c r="N289" s="26">
        <v>20</v>
      </c>
      <c r="O289" s="15" t="b">
        <v>0</v>
      </c>
      <c r="P289" s="15">
        <v>15</v>
      </c>
      <c r="Q289" s="24">
        <v>60.33</v>
      </c>
      <c r="R289" s="15" t="b">
        <v>1</v>
      </c>
      <c r="S289" s="15" t="s">
        <v>8273</v>
      </c>
      <c r="T289" s="15" t="s">
        <v>8274</v>
      </c>
    </row>
    <row r="290" spans="1:20" ht="42.8" x14ac:dyDescent="0.25">
      <c r="A290" s="14">
        <v>3513</v>
      </c>
      <c r="B290" s="17" t="s">
        <v>3512</v>
      </c>
      <c r="C290" s="17" t="s">
        <v>7623</v>
      </c>
      <c r="D290" s="18">
        <v>2800</v>
      </c>
      <c r="E290" s="19">
        <v>3315</v>
      </c>
      <c r="F290" s="14">
        <v>118</v>
      </c>
      <c r="G290" s="14" t="s">
        <v>8218</v>
      </c>
      <c r="H290" s="14" t="s">
        <v>8223</v>
      </c>
      <c r="I290" s="14" t="s">
        <v>8245</v>
      </c>
      <c r="J290" s="14">
        <v>1401857940</v>
      </c>
      <c r="K290" s="20">
        <v>41794.207638888889</v>
      </c>
      <c r="L290" s="14">
        <v>1400725112</v>
      </c>
      <c r="M290" s="20">
        <v>41781.096203703702</v>
      </c>
      <c r="N290" s="21">
        <v>13</v>
      </c>
      <c r="O290" s="14" t="b">
        <v>0</v>
      </c>
      <c r="P290" s="14">
        <v>44</v>
      </c>
      <c r="Q290" s="19">
        <v>75.34</v>
      </c>
      <c r="R290" s="14" t="b">
        <v>1</v>
      </c>
      <c r="S290" s="14" t="s">
        <v>8273</v>
      </c>
      <c r="T290" s="14" t="s">
        <v>8274</v>
      </c>
    </row>
    <row r="291" spans="1:20" ht="28.55" x14ac:dyDescent="0.25">
      <c r="A291" s="15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15">
        <v>110</v>
      </c>
      <c r="G291" s="15" t="s">
        <v>8218</v>
      </c>
      <c r="H291" s="15" t="s">
        <v>8223</v>
      </c>
      <c r="I291" s="15" t="s">
        <v>8245</v>
      </c>
      <c r="J291" s="15">
        <v>1422853140</v>
      </c>
      <c r="K291" s="25">
        <v>42037.207638888889</v>
      </c>
      <c r="L291" s="15">
        <v>1421439552</v>
      </c>
      <c r="M291" s="25">
        <v>42020.846666666665</v>
      </c>
      <c r="N291" s="26">
        <v>16</v>
      </c>
      <c r="O291" s="15" t="b">
        <v>0</v>
      </c>
      <c r="P291" s="15">
        <v>10</v>
      </c>
      <c r="Q291" s="24">
        <v>55</v>
      </c>
      <c r="R291" s="15" t="b">
        <v>1</v>
      </c>
      <c r="S291" s="15" t="s">
        <v>8273</v>
      </c>
      <c r="T291" s="15" t="s">
        <v>8274</v>
      </c>
    </row>
    <row r="292" spans="1:20" ht="28.55" x14ac:dyDescent="0.25">
      <c r="A292" s="14">
        <v>3515</v>
      </c>
      <c r="B292" s="17" t="s">
        <v>3514</v>
      </c>
      <c r="C292" s="17" t="s">
        <v>7625</v>
      </c>
      <c r="D292" s="18">
        <v>3000</v>
      </c>
      <c r="E292" s="19">
        <v>3080</v>
      </c>
      <c r="F292" s="14">
        <v>103</v>
      </c>
      <c r="G292" s="14" t="s">
        <v>8218</v>
      </c>
      <c r="H292" s="14" t="s">
        <v>8223</v>
      </c>
      <c r="I292" s="14" t="s">
        <v>8245</v>
      </c>
      <c r="J292" s="14">
        <v>1433097171</v>
      </c>
      <c r="K292" s="20">
        <v>42155.772812499999</v>
      </c>
      <c r="L292" s="14">
        <v>1430505171</v>
      </c>
      <c r="M292" s="20">
        <v>42125.772812499999</v>
      </c>
      <c r="N292" s="21">
        <v>30</v>
      </c>
      <c r="O292" s="14" t="b">
        <v>0</v>
      </c>
      <c r="P292" s="14">
        <v>46</v>
      </c>
      <c r="Q292" s="19">
        <v>66.959999999999994</v>
      </c>
      <c r="R292" s="14" t="b">
        <v>1</v>
      </c>
      <c r="S292" s="14" t="s">
        <v>8273</v>
      </c>
      <c r="T292" s="14" t="s">
        <v>8274</v>
      </c>
    </row>
    <row r="293" spans="1:20" ht="28.55" x14ac:dyDescent="0.25">
      <c r="A293" s="15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15">
        <v>100</v>
      </c>
      <c r="G293" s="15" t="s">
        <v>8218</v>
      </c>
      <c r="H293" s="15" t="s">
        <v>8223</v>
      </c>
      <c r="I293" s="15" t="s">
        <v>8245</v>
      </c>
      <c r="J293" s="15">
        <v>1410145200</v>
      </c>
      <c r="K293" s="25">
        <v>41890.125</v>
      </c>
      <c r="L293" s="15">
        <v>1407197670</v>
      </c>
      <c r="M293" s="25">
        <v>41856.010069444441</v>
      </c>
      <c r="N293" s="26">
        <v>34</v>
      </c>
      <c r="O293" s="15" t="b">
        <v>0</v>
      </c>
      <c r="P293" s="15">
        <v>11</v>
      </c>
      <c r="Q293" s="24">
        <v>227.27</v>
      </c>
      <c r="R293" s="15" t="b">
        <v>1</v>
      </c>
      <c r="S293" s="15" t="s">
        <v>8273</v>
      </c>
      <c r="T293" s="15" t="s">
        <v>8274</v>
      </c>
    </row>
    <row r="294" spans="1:20" ht="28.55" x14ac:dyDescent="0.25">
      <c r="A294" s="14">
        <v>3518</v>
      </c>
      <c r="B294" s="17" t="s">
        <v>3517</v>
      </c>
      <c r="C294" s="17" t="s">
        <v>7628</v>
      </c>
      <c r="D294" s="18">
        <v>1500</v>
      </c>
      <c r="E294" s="19">
        <v>1650.69</v>
      </c>
      <c r="F294" s="14">
        <v>110</v>
      </c>
      <c r="G294" s="14" t="s">
        <v>8218</v>
      </c>
      <c r="H294" s="14" t="s">
        <v>8223</v>
      </c>
      <c r="I294" s="14" t="s">
        <v>8245</v>
      </c>
      <c r="J294" s="14">
        <v>1412259660</v>
      </c>
      <c r="K294" s="20">
        <v>41914.597916666666</v>
      </c>
      <c r="L294" s="14">
        <v>1410461299</v>
      </c>
      <c r="M294" s="20">
        <v>41893.783553240741</v>
      </c>
      <c r="N294" s="21">
        <v>21</v>
      </c>
      <c r="O294" s="14" t="b">
        <v>0</v>
      </c>
      <c r="P294" s="14">
        <v>33</v>
      </c>
      <c r="Q294" s="19">
        <v>50.02</v>
      </c>
      <c r="R294" s="14" t="b">
        <v>1</v>
      </c>
      <c r="S294" s="14" t="s">
        <v>8273</v>
      </c>
      <c r="T294" s="14" t="s">
        <v>8274</v>
      </c>
    </row>
    <row r="295" spans="1:20" ht="28.55" x14ac:dyDescent="0.25">
      <c r="A295" s="15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15">
        <v>169</v>
      </c>
      <c r="G295" s="15" t="s">
        <v>8218</v>
      </c>
      <c r="H295" s="15" t="s">
        <v>8223</v>
      </c>
      <c r="I295" s="15" t="s">
        <v>8245</v>
      </c>
      <c r="J295" s="15">
        <v>1411980020</v>
      </c>
      <c r="K295" s="25">
        <v>41911.361342592594</v>
      </c>
      <c r="L295" s="15">
        <v>1409388020</v>
      </c>
      <c r="M295" s="25">
        <v>41881.361342592594</v>
      </c>
      <c r="N295" s="26">
        <v>30</v>
      </c>
      <c r="O295" s="15" t="b">
        <v>0</v>
      </c>
      <c r="P295" s="15">
        <v>13</v>
      </c>
      <c r="Q295" s="24">
        <v>45.62</v>
      </c>
      <c r="R295" s="15" t="b">
        <v>1</v>
      </c>
      <c r="S295" s="15" t="s">
        <v>8273</v>
      </c>
      <c r="T295" s="15" t="s">
        <v>8274</v>
      </c>
    </row>
    <row r="296" spans="1:20" ht="42.8" x14ac:dyDescent="0.25">
      <c r="A296" s="14">
        <v>3524</v>
      </c>
      <c r="B296" s="17" t="s">
        <v>3523</v>
      </c>
      <c r="C296" s="17" t="s">
        <v>7634</v>
      </c>
      <c r="D296" s="18">
        <v>10000</v>
      </c>
      <c r="E296" s="19">
        <v>10156</v>
      </c>
      <c r="F296" s="14">
        <v>102</v>
      </c>
      <c r="G296" s="14" t="s">
        <v>8218</v>
      </c>
      <c r="H296" s="14" t="s">
        <v>8223</v>
      </c>
      <c r="I296" s="14" t="s">
        <v>8245</v>
      </c>
      <c r="J296" s="14">
        <v>1410580800</v>
      </c>
      <c r="K296" s="20">
        <v>41895.166666666664</v>
      </c>
      <c r="L296" s="14">
        <v>1409336373</v>
      </c>
      <c r="M296" s="20">
        <v>41880.76357638889</v>
      </c>
      <c r="N296" s="21">
        <v>14</v>
      </c>
      <c r="O296" s="14" t="b">
        <v>0</v>
      </c>
      <c r="P296" s="14">
        <v>74</v>
      </c>
      <c r="Q296" s="19">
        <v>137.24</v>
      </c>
      <c r="R296" s="14" t="b">
        <v>1</v>
      </c>
      <c r="S296" s="14" t="s">
        <v>8273</v>
      </c>
      <c r="T296" s="14" t="s">
        <v>8274</v>
      </c>
    </row>
    <row r="297" spans="1:20" ht="28.55" x14ac:dyDescent="0.25">
      <c r="A297" s="15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15">
        <v>106</v>
      </c>
      <c r="G297" s="15" t="s">
        <v>8218</v>
      </c>
      <c r="H297" s="15" t="s">
        <v>8223</v>
      </c>
      <c r="I297" s="15" t="s">
        <v>8245</v>
      </c>
      <c r="J297" s="15">
        <v>1439136000</v>
      </c>
      <c r="K297" s="25">
        <v>42225.666666666672</v>
      </c>
      <c r="L297" s="15">
        <v>1438188106</v>
      </c>
      <c r="M297" s="25">
        <v>42214.6956712963</v>
      </c>
      <c r="N297" s="26">
        <v>11</v>
      </c>
      <c r="O297" s="15" t="b">
        <v>0</v>
      </c>
      <c r="P297" s="15">
        <v>7</v>
      </c>
      <c r="Q297" s="24">
        <v>75.709999999999994</v>
      </c>
      <c r="R297" s="15" t="b">
        <v>1</v>
      </c>
      <c r="S297" s="15" t="s">
        <v>8273</v>
      </c>
      <c r="T297" s="15" t="s">
        <v>8274</v>
      </c>
    </row>
    <row r="298" spans="1:20" ht="28.55" x14ac:dyDescent="0.25">
      <c r="A298" s="14">
        <v>3526</v>
      </c>
      <c r="B298" s="17" t="s">
        <v>3525</v>
      </c>
      <c r="C298" s="17" t="s">
        <v>7636</v>
      </c>
      <c r="D298" s="18">
        <v>3300</v>
      </c>
      <c r="E298" s="19">
        <v>3366</v>
      </c>
      <c r="F298" s="14">
        <v>102</v>
      </c>
      <c r="G298" s="14" t="s">
        <v>8218</v>
      </c>
      <c r="H298" s="14" t="s">
        <v>8223</v>
      </c>
      <c r="I298" s="14" t="s">
        <v>8245</v>
      </c>
      <c r="J298" s="14">
        <v>1461823140</v>
      </c>
      <c r="K298" s="20">
        <v>42488.249305555553</v>
      </c>
      <c r="L298" s="14">
        <v>1459411371</v>
      </c>
      <c r="M298" s="20">
        <v>42460.335312499999</v>
      </c>
      <c r="N298" s="21">
        <v>28</v>
      </c>
      <c r="O298" s="14" t="b">
        <v>0</v>
      </c>
      <c r="P298" s="14">
        <v>34</v>
      </c>
      <c r="Q298" s="19">
        <v>99</v>
      </c>
      <c r="R298" s="14" t="b">
        <v>1</v>
      </c>
      <c r="S298" s="14" t="s">
        <v>8273</v>
      </c>
      <c r="T298" s="14" t="s">
        <v>8274</v>
      </c>
    </row>
    <row r="299" spans="1:20" ht="28.55" x14ac:dyDescent="0.25">
      <c r="A299" s="15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15">
        <v>117</v>
      </c>
      <c r="G299" s="15" t="s">
        <v>8218</v>
      </c>
      <c r="H299" s="15" t="s">
        <v>8223</v>
      </c>
      <c r="I299" s="15" t="s">
        <v>8245</v>
      </c>
      <c r="J299" s="15">
        <v>1436587140</v>
      </c>
      <c r="K299" s="25">
        <v>42196.165972222225</v>
      </c>
      <c r="L299" s="15">
        <v>1434069205</v>
      </c>
      <c r="M299" s="25">
        <v>42167.023206018523</v>
      </c>
      <c r="N299" s="26">
        <v>29</v>
      </c>
      <c r="O299" s="15" t="b">
        <v>0</v>
      </c>
      <c r="P299" s="15">
        <v>86</v>
      </c>
      <c r="Q299" s="24">
        <v>81.569999999999993</v>
      </c>
      <c r="R299" s="15" t="b">
        <v>1</v>
      </c>
      <c r="S299" s="15" t="s">
        <v>8273</v>
      </c>
      <c r="T299" s="15" t="s">
        <v>8274</v>
      </c>
    </row>
    <row r="300" spans="1:20" ht="42.8" x14ac:dyDescent="0.25">
      <c r="A300" s="14">
        <v>3529</v>
      </c>
      <c r="B300" s="17" t="s">
        <v>3528</v>
      </c>
      <c r="C300" s="17" t="s">
        <v>7639</v>
      </c>
      <c r="D300" s="18">
        <v>500</v>
      </c>
      <c r="E300" s="19">
        <v>660</v>
      </c>
      <c r="F300" s="14">
        <v>132</v>
      </c>
      <c r="G300" s="14" t="s">
        <v>8218</v>
      </c>
      <c r="H300" s="14" t="s">
        <v>8223</v>
      </c>
      <c r="I300" s="14" t="s">
        <v>8245</v>
      </c>
      <c r="J300" s="14">
        <v>1436749200</v>
      </c>
      <c r="K300" s="20">
        <v>42198.041666666672</v>
      </c>
      <c r="L300" s="14">
        <v>1434997018</v>
      </c>
      <c r="M300" s="20">
        <v>42177.761782407411</v>
      </c>
      <c r="N300" s="21">
        <v>20</v>
      </c>
      <c r="O300" s="14" t="b">
        <v>0</v>
      </c>
      <c r="P300" s="14">
        <v>18</v>
      </c>
      <c r="Q300" s="19">
        <v>36.67</v>
      </c>
      <c r="R300" s="14" t="b">
        <v>1</v>
      </c>
      <c r="S300" s="14" t="s">
        <v>8273</v>
      </c>
      <c r="T300" s="14" t="s">
        <v>8274</v>
      </c>
    </row>
    <row r="301" spans="1:20" x14ac:dyDescent="0.25">
      <c r="A301" s="15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15">
        <v>128</v>
      </c>
      <c r="G301" s="15" t="s">
        <v>8218</v>
      </c>
      <c r="H301" s="15" t="s">
        <v>8223</v>
      </c>
      <c r="I301" s="15" t="s">
        <v>8245</v>
      </c>
      <c r="J301" s="15">
        <v>1467301334</v>
      </c>
      <c r="K301" s="25">
        <v>42551.654328703706</v>
      </c>
      <c r="L301" s="15">
        <v>1464709334</v>
      </c>
      <c r="M301" s="25">
        <v>42521.654328703706</v>
      </c>
      <c r="N301" s="26">
        <v>30</v>
      </c>
      <c r="O301" s="15" t="b">
        <v>0</v>
      </c>
      <c r="P301" s="15">
        <v>26</v>
      </c>
      <c r="Q301" s="24">
        <v>49.23</v>
      </c>
      <c r="R301" s="15" t="b">
        <v>1</v>
      </c>
      <c r="S301" s="15" t="s">
        <v>8273</v>
      </c>
      <c r="T301" s="15" t="s">
        <v>8274</v>
      </c>
    </row>
    <row r="302" spans="1:20" ht="28.55" x14ac:dyDescent="0.25">
      <c r="A302" s="14">
        <v>3532</v>
      </c>
      <c r="B302" s="17" t="s">
        <v>3531</v>
      </c>
      <c r="C302" s="17" t="s">
        <v>7642</v>
      </c>
      <c r="D302" s="18">
        <v>960</v>
      </c>
      <c r="E302" s="19">
        <v>1142</v>
      </c>
      <c r="F302" s="14">
        <v>119</v>
      </c>
      <c r="G302" s="14" t="s">
        <v>8218</v>
      </c>
      <c r="H302" s="14" t="s">
        <v>8223</v>
      </c>
      <c r="I302" s="14" t="s">
        <v>8245</v>
      </c>
      <c r="J302" s="14">
        <v>1411012740</v>
      </c>
      <c r="K302" s="20">
        <v>41900.165972222225</v>
      </c>
      <c r="L302" s="14">
        <v>1409667827</v>
      </c>
      <c r="M302" s="20">
        <v>41884.599849537037</v>
      </c>
      <c r="N302" s="21">
        <v>16</v>
      </c>
      <c r="O302" s="14" t="b">
        <v>0</v>
      </c>
      <c r="P302" s="14">
        <v>27</v>
      </c>
      <c r="Q302" s="19">
        <v>42.3</v>
      </c>
      <c r="R302" s="14" t="b">
        <v>1</v>
      </c>
      <c r="S302" s="14" t="s">
        <v>8273</v>
      </c>
      <c r="T302" s="14" t="s">
        <v>8274</v>
      </c>
    </row>
    <row r="303" spans="1:20" ht="42.8" x14ac:dyDescent="0.25">
      <c r="A303" s="15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15">
        <v>126</v>
      </c>
      <c r="G303" s="15" t="s">
        <v>8218</v>
      </c>
      <c r="H303" s="15" t="s">
        <v>8223</v>
      </c>
      <c r="I303" s="15" t="s">
        <v>8245</v>
      </c>
      <c r="J303" s="15">
        <v>1447269367</v>
      </c>
      <c r="K303" s="25">
        <v>42319.802858796291</v>
      </c>
      <c r="L303" s="15">
        <v>1444673767</v>
      </c>
      <c r="M303" s="25">
        <v>42289.761192129634</v>
      </c>
      <c r="N303" s="26">
        <v>30</v>
      </c>
      <c r="O303" s="15" t="b">
        <v>0</v>
      </c>
      <c r="P303" s="15">
        <v>8</v>
      </c>
      <c r="Q303" s="24">
        <v>78.88</v>
      </c>
      <c r="R303" s="15" t="b">
        <v>1</v>
      </c>
      <c r="S303" s="15" t="s">
        <v>8273</v>
      </c>
      <c r="T303" s="15" t="s">
        <v>8274</v>
      </c>
    </row>
    <row r="304" spans="1:20" ht="28.55" x14ac:dyDescent="0.25">
      <c r="A304" s="14">
        <v>3534</v>
      </c>
      <c r="B304" s="17" t="s">
        <v>3533</v>
      </c>
      <c r="C304" s="17" t="s">
        <v>7644</v>
      </c>
      <c r="D304" s="18">
        <v>5000</v>
      </c>
      <c r="E304" s="19">
        <v>7810</v>
      </c>
      <c r="F304" s="14">
        <v>156</v>
      </c>
      <c r="G304" s="14" t="s">
        <v>8218</v>
      </c>
      <c r="H304" s="14" t="s">
        <v>8223</v>
      </c>
      <c r="I304" s="14" t="s">
        <v>8245</v>
      </c>
      <c r="J304" s="14">
        <v>1443711623</v>
      </c>
      <c r="K304" s="20">
        <v>42278.6252662037</v>
      </c>
      <c r="L304" s="14">
        <v>1440687623</v>
      </c>
      <c r="M304" s="20">
        <v>42243.6252662037</v>
      </c>
      <c r="N304" s="21">
        <v>35</v>
      </c>
      <c r="O304" s="14" t="b">
        <v>0</v>
      </c>
      <c r="P304" s="14">
        <v>204</v>
      </c>
      <c r="Q304" s="19">
        <v>38.28</v>
      </c>
      <c r="R304" s="14" t="b">
        <v>1</v>
      </c>
      <c r="S304" s="14" t="s">
        <v>8273</v>
      </c>
      <c r="T304" s="14" t="s">
        <v>8274</v>
      </c>
    </row>
    <row r="305" spans="1:20" ht="28.55" x14ac:dyDescent="0.25">
      <c r="A305" s="15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15">
        <v>120</v>
      </c>
      <c r="G305" s="15" t="s">
        <v>8218</v>
      </c>
      <c r="H305" s="15" t="s">
        <v>8223</v>
      </c>
      <c r="I305" s="15" t="s">
        <v>8245</v>
      </c>
      <c r="J305" s="15">
        <v>1473358122</v>
      </c>
      <c r="K305" s="25">
        <v>42621.756041666667</v>
      </c>
      <c r="L305" s="15">
        <v>1471543722</v>
      </c>
      <c r="M305" s="25">
        <v>42600.756041666667</v>
      </c>
      <c r="N305" s="26">
        <v>21</v>
      </c>
      <c r="O305" s="15" t="b">
        <v>0</v>
      </c>
      <c r="P305" s="15">
        <v>13</v>
      </c>
      <c r="Q305" s="24">
        <v>55.23</v>
      </c>
      <c r="R305" s="15" t="b">
        <v>1</v>
      </c>
      <c r="S305" s="15" t="s">
        <v>8273</v>
      </c>
      <c r="T305" s="15" t="s">
        <v>8274</v>
      </c>
    </row>
    <row r="306" spans="1:20" ht="28.55" x14ac:dyDescent="0.25">
      <c r="A306" s="14">
        <v>3542</v>
      </c>
      <c r="B306" s="17" t="s">
        <v>3541</v>
      </c>
      <c r="C306" s="17" t="s">
        <v>7652</v>
      </c>
      <c r="D306" s="18">
        <v>5500</v>
      </c>
      <c r="E306" s="19">
        <v>5623</v>
      </c>
      <c r="F306" s="14">
        <v>102</v>
      </c>
      <c r="G306" s="14" t="s">
        <v>8218</v>
      </c>
      <c r="H306" s="14" t="s">
        <v>8223</v>
      </c>
      <c r="I306" s="14" t="s">
        <v>8245</v>
      </c>
      <c r="J306" s="14">
        <v>1410099822</v>
      </c>
      <c r="K306" s="20">
        <v>41889.599791666667</v>
      </c>
      <c r="L306" s="14">
        <v>1404915822</v>
      </c>
      <c r="M306" s="20">
        <v>41829.599791666667</v>
      </c>
      <c r="N306" s="21">
        <v>60</v>
      </c>
      <c r="O306" s="14" t="b">
        <v>0</v>
      </c>
      <c r="P306" s="14">
        <v>85</v>
      </c>
      <c r="Q306" s="19">
        <v>66.150000000000006</v>
      </c>
      <c r="R306" s="14" t="b">
        <v>1</v>
      </c>
      <c r="S306" s="14" t="s">
        <v>8273</v>
      </c>
      <c r="T306" s="14" t="s">
        <v>8274</v>
      </c>
    </row>
    <row r="307" spans="1:20" ht="28.55" x14ac:dyDescent="0.25">
      <c r="A307" s="15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15">
        <v>100</v>
      </c>
      <c r="G307" s="15" t="s">
        <v>8218</v>
      </c>
      <c r="H307" s="15" t="s">
        <v>8223</v>
      </c>
      <c r="I307" s="15" t="s">
        <v>8245</v>
      </c>
      <c r="J307" s="15">
        <v>1425758257</v>
      </c>
      <c r="K307" s="25">
        <v>42070.831678240742</v>
      </c>
      <c r="L307" s="15">
        <v>1423166257</v>
      </c>
      <c r="M307" s="25">
        <v>42040.831678240742</v>
      </c>
      <c r="N307" s="26">
        <v>30</v>
      </c>
      <c r="O307" s="15" t="b">
        <v>0</v>
      </c>
      <c r="P307" s="15">
        <v>24</v>
      </c>
      <c r="Q307" s="24">
        <v>104.17</v>
      </c>
      <c r="R307" s="15" t="b">
        <v>1</v>
      </c>
      <c r="S307" s="15" t="s">
        <v>8273</v>
      </c>
      <c r="T307" s="15" t="s">
        <v>8274</v>
      </c>
    </row>
    <row r="308" spans="1:20" ht="28.55" x14ac:dyDescent="0.25">
      <c r="A308" s="14">
        <v>3545</v>
      </c>
      <c r="B308" s="17" t="s">
        <v>3544</v>
      </c>
      <c r="C308" s="17" t="s">
        <v>7655</v>
      </c>
      <c r="D308" s="18">
        <v>250</v>
      </c>
      <c r="E308" s="19">
        <v>251</v>
      </c>
      <c r="F308" s="14">
        <v>100</v>
      </c>
      <c r="G308" s="14" t="s">
        <v>8218</v>
      </c>
      <c r="H308" s="14" t="s">
        <v>8223</v>
      </c>
      <c r="I308" s="14" t="s">
        <v>8245</v>
      </c>
      <c r="J308" s="14">
        <v>1428780159</v>
      </c>
      <c r="K308" s="20">
        <v>42105.807395833333</v>
      </c>
      <c r="L308" s="14">
        <v>1426188159</v>
      </c>
      <c r="M308" s="20">
        <v>42075.807395833333</v>
      </c>
      <c r="N308" s="21">
        <v>30</v>
      </c>
      <c r="O308" s="14" t="b">
        <v>0</v>
      </c>
      <c r="P308" s="14">
        <v>8</v>
      </c>
      <c r="Q308" s="19">
        <v>31.38</v>
      </c>
      <c r="R308" s="14" t="b">
        <v>1</v>
      </c>
      <c r="S308" s="14" t="s">
        <v>8273</v>
      </c>
      <c r="T308" s="14" t="s">
        <v>8274</v>
      </c>
    </row>
    <row r="309" spans="1:20" ht="28.55" x14ac:dyDescent="0.25">
      <c r="A309" s="15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15">
        <v>102</v>
      </c>
      <c r="G309" s="15" t="s">
        <v>8218</v>
      </c>
      <c r="H309" s="15" t="s">
        <v>8223</v>
      </c>
      <c r="I309" s="15" t="s">
        <v>8245</v>
      </c>
      <c r="J309" s="15">
        <v>1427860740</v>
      </c>
      <c r="K309" s="25">
        <v>42095.165972222225</v>
      </c>
      <c r="L309" s="15">
        <v>1426002684</v>
      </c>
      <c r="M309" s="25">
        <v>42073.660694444443</v>
      </c>
      <c r="N309" s="26">
        <v>22</v>
      </c>
      <c r="O309" s="15" t="b">
        <v>0</v>
      </c>
      <c r="P309" s="15">
        <v>19</v>
      </c>
      <c r="Q309" s="24">
        <v>59.21</v>
      </c>
      <c r="R309" s="15" t="b">
        <v>1</v>
      </c>
      <c r="S309" s="15" t="s">
        <v>8273</v>
      </c>
      <c r="T309" s="15" t="s">
        <v>8274</v>
      </c>
    </row>
    <row r="310" spans="1:20" ht="28.55" x14ac:dyDescent="0.25">
      <c r="A310" s="14">
        <v>3547</v>
      </c>
      <c r="B310" s="17" t="s">
        <v>3546</v>
      </c>
      <c r="C310" s="17" t="s">
        <v>7657</v>
      </c>
      <c r="D310" s="18">
        <v>35000</v>
      </c>
      <c r="E310" s="19">
        <v>40043.25</v>
      </c>
      <c r="F310" s="14">
        <v>114</v>
      </c>
      <c r="G310" s="14" t="s">
        <v>8218</v>
      </c>
      <c r="H310" s="14" t="s">
        <v>8223</v>
      </c>
      <c r="I310" s="14" t="s">
        <v>8245</v>
      </c>
      <c r="J310" s="14">
        <v>1463198340</v>
      </c>
      <c r="K310" s="20">
        <v>42504.165972222225</v>
      </c>
      <c r="L310" s="14">
        <v>1461117201</v>
      </c>
      <c r="M310" s="20">
        <v>42480.078715277778</v>
      </c>
      <c r="N310" s="21">
        <v>24</v>
      </c>
      <c r="O310" s="14" t="b">
        <v>0</v>
      </c>
      <c r="P310" s="14">
        <v>336</v>
      </c>
      <c r="Q310" s="19">
        <v>119.18</v>
      </c>
      <c r="R310" s="14" t="b">
        <v>1</v>
      </c>
      <c r="S310" s="14" t="s">
        <v>8273</v>
      </c>
      <c r="T310" s="14" t="s">
        <v>8274</v>
      </c>
    </row>
    <row r="311" spans="1:20" ht="28.55" x14ac:dyDescent="0.25">
      <c r="A311" s="15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15">
        <v>102</v>
      </c>
      <c r="G311" s="15" t="s">
        <v>8218</v>
      </c>
      <c r="H311" s="15" t="s">
        <v>8223</v>
      </c>
      <c r="I311" s="15" t="s">
        <v>8245</v>
      </c>
      <c r="J311" s="15">
        <v>1457139600</v>
      </c>
      <c r="K311" s="25">
        <v>42434.041666666672</v>
      </c>
      <c r="L311" s="15">
        <v>1455230214</v>
      </c>
      <c r="M311" s="25">
        <v>42411.942291666666</v>
      </c>
      <c r="N311" s="26">
        <v>22</v>
      </c>
      <c r="O311" s="15" t="b">
        <v>0</v>
      </c>
      <c r="P311" s="15">
        <v>13</v>
      </c>
      <c r="Q311" s="24">
        <v>164.62</v>
      </c>
      <c r="R311" s="15" t="b">
        <v>1</v>
      </c>
      <c r="S311" s="15" t="s">
        <v>8273</v>
      </c>
      <c r="T311" s="15" t="s">
        <v>8274</v>
      </c>
    </row>
    <row r="312" spans="1:20" ht="28.55" x14ac:dyDescent="0.25">
      <c r="A312" s="14">
        <v>3551</v>
      </c>
      <c r="B312" s="17" t="s">
        <v>3550</v>
      </c>
      <c r="C312" s="17" t="s">
        <v>7661</v>
      </c>
      <c r="D312" s="18">
        <v>1500</v>
      </c>
      <c r="E312" s="19">
        <v>1527.5</v>
      </c>
      <c r="F312" s="14">
        <v>102</v>
      </c>
      <c r="G312" s="14" t="s">
        <v>8218</v>
      </c>
      <c r="H312" s="14" t="s">
        <v>8223</v>
      </c>
      <c r="I312" s="14" t="s">
        <v>8245</v>
      </c>
      <c r="J312" s="14">
        <v>1400796420</v>
      </c>
      <c r="K312" s="20">
        <v>41781.921527777777</v>
      </c>
      <c r="L312" s="14">
        <v>1398342170</v>
      </c>
      <c r="M312" s="20">
        <v>41753.515856481477</v>
      </c>
      <c r="N312" s="21">
        <v>28</v>
      </c>
      <c r="O312" s="14" t="b">
        <v>0</v>
      </c>
      <c r="P312" s="14">
        <v>25</v>
      </c>
      <c r="Q312" s="19">
        <v>61.1</v>
      </c>
      <c r="R312" s="14" t="b">
        <v>1</v>
      </c>
      <c r="S312" s="14" t="s">
        <v>8273</v>
      </c>
      <c r="T312" s="14" t="s">
        <v>8274</v>
      </c>
    </row>
    <row r="313" spans="1:20" ht="28.55" x14ac:dyDescent="0.25">
      <c r="A313" s="15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15">
        <v>106</v>
      </c>
      <c r="G313" s="15" t="s">
        <v>8218</v>
      </c>
      <c r="H313" s="15" t="s">
        <v>8223</v>
      </c>
      <c r="I313" s="15" t="s">
        <v>8245</v>
      </c>
      <c r="J313" s="15">
        <v>1439337600</v>
      </c>
      <c r="K313" s="25">
        <v>42228</v>
      </c>
      <c r="L313" s="15">
        <v>1436575280</v>
      </c>
      <c r="M313" s="25">
        <v>42196.028703703705</v>
      </c>
      <c r="N313" s="26">
        <v>32</v>
      </c>
      <c r="O313" s="15" t="b">
        <v>0</v>
      </c>
      <c r="P313" s="15">
        <v>104</v>
      </c>
      <c r="Q313" s="24">
        <v>56.2</v>
      </c>
      <c r="R313" s="15" t="b">
        <v>1</v>
      </c>
      <c r="S313" s="15" t="s">
        <v>8273</v>
      </c>
      <c r="T313" s="15" t="s">
        <v>8274</v>
      </c>
    </row>
    <row r="314" spans="1:20" ht="28.55" x14ac:dyDescent="0.25">
      <c r="A314" s="14">
        <v>3554</v>
      </c>
      <c r="B314" s="17" t="s">
        <v>3553</v>
      </c>
      <c r="C314" s="17" t="s">
        <v>7664</v>
      </c>
      <c r="D314" s="18">
        <v>5000</v>
      </c>
      <c r="E314" s="19">
        <v>5671.11</v>
      </c>
      <c r="F314" s="14">
        <v>113</v>
      </c>
      <c r="G314" s="14" t="s">
        <v>8218</v>
      </c>
      <c r="H314" s="14" t="s">
        <v>8223</v>
      </c>
      <c r="I314" s="14" t="s">
        <v>8245</v>
      </c>
      <c r="J314" s="14">
        <v>1423674000</v>
      </c>
      <c r="K314" s="20">
        <v>42046.708333333328</v>
      </c>
      <c r="L314" s="14">
        <v>1421025159</v>
      </c>
      <c r="M314" s="20">
        <v>42016.050451388888</v>
      </c>
      <c r="N314" s="21">
        <v>31</v>
      </c>
      <c r="O314" s="14" t="b">
        <v>0</v>
      </c>
      <c r="P314" s="14">
        <v>53</v>
      </c>
      <c r="Q314" s="19">
        <v>107</v>
      </c>
      <c r="R314" s="14" t="b">
        <v>1</v>
      </c>
      <c r="S314" s="14" t="s">
        <v>8273</v>
      </c>
      <c r="T314" s="14" t="s">
        <v>8274</v>
      </c>
    </row>
    <row r="315" spans="1:20" ht="42.8" x14ac:dyDescent="0.25">
      <c r="A315" s="15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15">
        <v>100</v>
      </c>
      <c r="G315" s="15" t="s">
        <v>8218</v>
      </c>
      <c r="H315" s="15" t="s">
        <v>8223</v>
      </c>
      <c r="I315" s="15" t="s">
        <v>8245</v>
      </c>
      <c r="J315" s="15">
        <v>1399271911</v>
      </c>
      <c r="K315" s="25">
        <v>41764.276747685188</v>
      </c>
      <c r="L315" s="15">
        <v>1396334311</v>
      </c>
      <c r="M315" s="25">
        <v>41730.276747685188</v>
      </c>
      <c r="N315" s="26">
        <v>34</v>
      </c>
      <c r="O315" s="15" t="b">
        <v>0</v>
      </c>
      <c r="P315" s="15">
        <v>558</v>
      </c>
      <c r="Q315" s="24">
        <v>179.28</v>
      </c>
      <c r="R315" s="15" t="b">
        <v>1</v>
      </c>
      <c r="S315" s="15" t="s">
        <v>8273</v>
      </c>
      <c r="T315" s="15" t="s">
        <v>8274</v>
      </c>
    </row>
    <row r="316" spans="1:20" ht="99.85" x14ac:dyDescent="0.25">
      <c r="A316" s="14">
        <v>3561</v>
      </c>
      <c r="B316" s="17" t="s">
        <v>3560</v>
      </c>
      <c r="C316" s="17" t="s">
        <v>7671</v>
      </c>
      <c r="D316" s="18">
        <v>2500</v>
      </c>
      <c r="E316" s="19">
        <v>2560</v>
      </c>
      <c r="F316" s="14">
        <v>102</v>
      </c>
      <c r="G316" s="14" t="s">
        <v>8218</v>
      </c>
      <c r="H316" s="14" t="s">
        <v>8223</v>
      </c>
      <c r="I316" s="14" t="s">
        <v>8245</v>
      </c>
      <c r="J316" s="14">
        <v>1438799760</v>
      </c>
      <c r="K316" s="20">
        <v>42221.774999999994</v>
      </c>
      <c r="L316" s="14">
        <v>1437236378</v>
      </c>
      <c r="M316" s="20">
        <v>42203.680300925931</v>
      </c>
      <c r="N316" s="21">
        <v>18</v>
      </c>
      <c r="O316" s="14" t="b">
        <v>0</v>
      </c>
      <c r="P316" s="14">
        <v>54</v>
      </c>
      <c r="Q316" s="19">
        <v>47.41</v>
      </c>
      <c r="R316" s="14" t="b">
        <v>1</v>
      </c>
      <c r="S316" s="14" t="s">
        <v>8273</v>
      </c>
      <c r="T316" s="14" t="s">
        <v>8274</v>
      </c>
    </row>
    <row r="317" spans="1:20" ht="28.55" x14ac:dyDescent="0.25">
      <c r="A317" s="15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15">
        <v>131</v>
      </c>
      <c r="G317" s="15" t="s">
        <v>8218</v>
      </c>
      <c r="H317" s="15" t="s">
        <v>8223</v>
      </c>
      <c r="I317" s="15" t="s">
        <v>8245</v>
      </c>
      <c r="J317" s="15">
        <v>1420048208</v>
      </c>
      <c r="K317" s="25">
        <v>42004.743148148147</v>
      </c>
      <c r="L317" s="15">
        <v>1417456208</v>
      </c>
      <c r="M317" s="25">
        <v>41974.743148148147</v>
      </c>
      <c r="N317" s="26">
        <v>30</v>
      </c>
      <c r="O317" s="15" t="b">
        <v>0</v>
      </c>
      <c r="P317" s="15">
        <v>12</v>
      </c>
      <c r="Q317" s="24">
        <v>97.92</v>
      </c>
      <c r="R317" s="15" t="b">
        <v>1</v>
      </c>
      <c r="S317" s="15" t="s">
        <v>8273</v>
      </c>
      <c r="T317" s="15" t="s">
        <v>8274</v>
      </c>
    </row>
    <row r="318" spans="1:20" ht="42.8" x14ac:dyDescent="0.25">
      <c r="A318" s="14">
        <v>3568</v>
      </c>
      <c r="B318" s="17" t="s">
        <v>3567</v>
      </c>
      <c r="C318" s="17" t="s">
        <v>7678</v>
      </c>
      <c r="D318" s="18">
        <v>1000</v>
      </c>
      <c r="E318" s="19">
        <v>1110</v>
      </c>
      <c r="F318" s="14">
        <v>111</v>
      </c>
      <c r="G318" s="14" t="s">
        <v>8218</v>
      </c>
      <c r="H318" s="14" t="s">
        <v>8223</v>
      </c>
      <c r="I318" s="14" t="s">
        <v>8245</v>
      </c>
      <c r="J318" s="14">
        <v>1410975994</v>
      </c>
      <c r="K318" s="20">
        <v>41899.740671296298</v>
      </c>
      <c r="L318" s="14">
        <v>1408383994</v>
      </c>
      <c r="M318" s="20">
        <v>41869.740671296298</v>
      </c>
      <c r="N318" s="21">
        <v>30</v>
      </c>
      <c r="O318" s="14" t="b">
        <v>0</v>
      </c>
      <c r="P318" s="14">
        <v>19</v>
      </c>
      <c r="Q318" s="19">
        <v>58.42</v>
      </c>
      <c r="R318" s="14" t="b">
        <v>1</v>
      </c>
      <c r="S318" s="14" t="s">
        <v>8273</v>
      </c>
      <c r="T318" s="14" t="s">
        <v>8274</v>
      </c>
    </row>
    <row r="319" spans="1:20" ht="28.55" x14ac:dyDescent="0.25">
      <c r="A319" s="15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15">
        <v>100</v>
      </c>
      <c r="G319" s="15" t="s">
        <v>8218</v>
      </c>
      <c r="H319" s="15" t="s">
        <v>8223</v>
      </c>
      <c r="I319" s="15" t="s">
        <v>8245</v>
      </c>
      <c r="J319" s="15">
        <v>1420734696</v>
      </c>
      <c r="K319" s="25">
        <v>42012.688611111109</v>
      </c>
      <c r="L319" s="15">
        <v>1418142696</v>
      </c>
      <c r="M319" s="25">
        <v>41982.688611111109</v>
      </c>
      <c r="N319" s="26">
        <v>30</v>
      </c>
      <c r="O319" s="15" t="b">
        <v>0</v>
      </c>
      <c r="P319" s="15">
        <v>41</v>
      </c>
      <c r="Q319" s="24">
        <v>122.54</v>
      </c>
      <c r="R319" s="15" t="b">
        <v>1</v>
      </c>
      <c r="S319" s="15" t="s">
        <v>8273</v>
      </c>
      <c r="T319" s="15" t="s">
        <v>8274</v>
      </c>
    </row>
    <row r="320" spans="1:20" ht="28.55" x14ac:dyDescent="0.25">
      <c r="A320" s="14">
        <v>3570</v>
      </c>
      <c r="B320" s="17" t="s">
        <v>3569</v>
      </c>
      <c r="C320" s="17" t="s">
        <v>7680</v>
      </c>
      <c r="D320" s="18">
        <v>2000</v>
      </c>
      <c r="E320" s="19">
        <v>2287</v>
      </c>
      <c r="F320" s="14">
        <v>114</v>
      </c>
      <c r="G320" s="14" t="s">
        <v>8218</v>
      </c>
      <c r="H320" s="14" t="s">
        <v>8223</v>
      </c>
      <c r="I320" s="14" t="s">
        <v>8245</v>
      </c>
      <c r="J320" s="14">
        <v>1420009200</v>
      </c>
      <c r="K320" s="20">
        <v>42004.291666666672</v>
      </c>
      <c r="L320" s="14">
        <v>1417593483</v>
      </c>
      <c r="M320" s="20">
        <v>41976.331979166673</v>
      </c>
      <c r="N320" s="21">
        <v>28</v>
      </c>
      <c r="O320" s="14" t="b">
        <v>0</v>
      </c>
      <c r="P320" s="14">
        <v>26</v>
      </c>
      <c r="Q320" s="19">
        <v>87.96</v>
      </c>
      <c r="R320" s="14" t="b">
        <v>1</v>
      </c>
      <c r="S320" s="14" t="s">
        <v>8273</v>
      </c>
      <c r="T320" s="14" t="s">
        <v>8274</v>
      </c>
    </row>
    <row r="321" spans="1:20" ht="28.55" x14ac:dyDescent="0.25">
      <c r="A321" s="15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15">
        <v>106</v>
      </c>
      <c r="G321" s="15" t="s">
        <v>8218</v>
      </c>
      <c r="H321" s="15" t="s">
        <v>8223</v>
      </c>
      <c r="I321" s="15" t="s">
        <v>8245</v>
      </c>
      <c r="J321" s="15">
        <v>1415921848</v>
      </c>
      <c r="K321" s="25">
        <v>41956.984351851846</v>
      </c>
      <c r="L321" s="15">
        <v>1413326248</v>
      </c>
      <c r="M321" s="25">
        <v>41926.942685185182</v>
      </c>
      <c r="N321" s="26">
        <v>30</v>
      </c>
      <c r="O321" s="15" t="b">
        <v>0</v>
      </c>
      <c r="P321" s="15">
        <v>45</v>
      </c>
      <c r="Q321" s="24">
        <v>136.78</v>
      </c>
      <c r="R321" s="15" t="b">
        <v>1</v>
      </c>
      <c r="S321" s="15" t="s">
        <v>8273</v>
      </c>
      <c r="T321" s="15" t="s">
        <v>8274</v>
      </c>
    </row>
    <row r="322" spans="1:20" ht="28.55" x14ac:dyDescent="0.25">
      <c r="A322" s="14">
        <v>3575</v>
      </c>
      <c r="B322" s="17" t="s">
        <v>3574</v>
      </c>
      <c r="C322" s="17" t="s">
        <v>7685</v>
      </c>
      <c r="D322" s="18">
        <v>10000</v>
      </c>
      <c r="E322" s="19">
        <v>10133</v>
      </c>
      <c r="F322" s="14">
        <v>101</v>
      </c>
      <c r="G322" s="14" t="s">
        <v>8218</v>
      </c>
      <c r="H322" s="14" t="s">
        <v>8223</v>
      </c>
      <c r="I322" s="14" t="s">
        <v>8245</v>
      </c>
      <c r="J322" s="14">
        <v>1470887940</v>
      </c>
      <c r="K322" s="20">
        <v>42593.165972222225</v>
      </c>
      <c r="L322" s="14">
        <v>1468176527</v>
      </c>
      <c r="M322" s="20">
        <v>42561.783877314811</v>
      </c>
      <c r="N322" s="21">
        <v>31</v>
      </c>
      <c r="O322" s="14" t="b">
        <v>0</v>
      </c>
      <c r="P322" s="14">
        <v>102</v>
      </c>
      <c r="Q322" s="19">
        <v>99.34</v>
      </c>
      <c r="R322" s="14" t="b">
        <v>1</v>
      </c>
      <c r="S322" s="14" t="s">
        <v>8273</v>
      </c>
      <c r="T322" s="14" t="s">
        <v>8274</v>
      </c>
    </row>
    <row r="323" spans="1:20" ht="28.55" x14ac:dyDescent="0.25">
      <c r="A323" s="15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15">
        <v>100</v>
      </c>
      <c r="G323" s="15" t="s">
        <v>8218</v>
      </c>
      <c r="H323" s="15" t="s">
        <v>8223</v>
      </c>
      <c r="I323" s="15" t="s">
        <v>8245</v>
      </c>
      <c r="J323" s="15">
        <v>1480947054</v>
      </c>
      <c r="K323" s="25">
        <v>42709.590902777782</v>
      </c>
      <c r="L323" s="15">
        <v>1475759454</v>
      </c>
      <c r="M323" s="25">
        <v>42649.54923611111</v>
      </c>
      <c r="N323" s="26">
        <v>60</v>
      </c>
      <c r="O323" s="15" t="b">
        <v>0</v>
      </c>
      <c r="P323" s="15">
        <v>5</v>
      </c>
      <c r="Q323" s="24">
        <v>20</v>
      </c>
      <c r="R323" s="15" t="b">
        <v>1</v>
      </c>
      <c r="S323" s="15" t="s">
        <v>8273</v>
      </c>
      <c r="T323" s="15" t="s">
        <v>8274</v>
      </c>
    </row>
    <row r="324" spans="1:20" ht="28.55" x14ac:dyDescent="0.25">
      <c r="A324" s="14">
        <v>3577</v>
      </c>
      <c r="B324" s="17" t="s">
        <v>3576</v>
      </c>
      <c r="C324" s="17" t="s">
        <v>7687</v>
      </c>
      <c r="D324" s="18">
        <v>600</v>
      </c>
      <c r="E324" s="19">
        <v>780</v>
      </c>
      <c r="F324" s="14">
        <v>130</v>
      </c>
      <c r="G324" s="14" t="s">
        <v>8218</v>
      </c>
      <c r="H324" s="14" t="s">
        <v>8223</v>
      </c>
      <c r="I324" s="14" t="s">
        <v>8245</v>
      </c>
      <c r="J324" s="14">
        <v>1430029680</v>
      </c>
      <c r="K324" s="20">
        <v>42120.26944444445</v>
      </c>
      <c r="L324" s="14">
        <v>1427741583</v>
      </c>
      <c r="M324" s="20">
        <v>42093.786840277782</v>
      </c>
      <c r="N324" s="21">
        <v>26</v>
      </c>
      <c r="O324" s="14" t="b">
        <v>0</v>
      </c>
      <c r="P324" s="14">
        <v>27</v>
      </c>
      <c r="Q324" s="19">
        <v>28.89</v>
      </c>
      <c r="R324" s="14" t="b">
        <v>1</v>
      </c>
      <c r="S324" s="14" t="s">
        <v>8273</v>
      </c>
      <c r="T324" s="14" t="s">
        <v>8274</v>
      </c>
    </row>
    <row r="325" spans="1:20" ht="28.55" x14ac:dyDescent="0.25">
      <c r="A325" s="15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15">
        <v>114</v>
      </c>
      <c r="G325" s="15" t="s">
        <v>8218</v>
      </c>
      <c r="H325" s="15" t="s">
        <v>8223</v>
      </c>
      <c r="I325" s="15" t="s">
        <v>8245</v>
      </c>
      <c r="J325" s="15">
        <v>1425185940</v>
      </c>
      <c r="K325" s="25">
        <v>42064.207638888889</v>
      </c>
      <c r="L325" s="15">
        <v>1421900022</v>
      </c>
      <c r="M325" s="25">
        <v>42026.176180555558</v>
      </c>
      <c r="N325" s="26">
        <v>38</v>
      </c>
      <c r="O325" s="15" t="b">
        <v>0</v>
      </c>
      <c r="P325" s="15">
        <v>27</v>
      </c>
      <c r="Q325" s="24">
        <v>37.96</v>
      </c>
      <c r="R325" s="15" t="b">
        <v>1</v>
      </c>
      <c r="S325" s="15" t="s">
        <v>8273</v>
      </c>
      <c r="T325" s="15" t="s">
        <v>8274</v>
      </c>
    </row>
    <row r="326" spans="1:20" ht="28.55" x14ac:dyDescent="0.25">
      <c r="A326" s="14">
        <v>3582</v>
      </c>
      <c r="B326" s="17" t="s">
        <v>3581</v>
      </c>
      <c r="C326" s="17" t="s">
        <v>7692</v>
      </c>
      <c r="D326" s="18">
        <v>1000</v>
      </c>
      <c r="E326" s="19">
        <v>2870</v>
      </c>
      <c r="F326" s="14">
        <v>287</v>
      </c>
      <c r="G326" s="14" t="s">
        <v>8218</v>
      </c>
      <c r="H326" s="14" t="s">
        <v>8223</v>
      </c>
      <c r="I326" s="14" t="s">
        <v>8245</v>
      </c>
      <c r="J326" s="14">
        <v>1459822682</v>
      </c>
      <c r="K326" s="20">
        <v>42465.095856481479</v>
      </c>
      <c r="L326" s="14">
        <v>1458613082</v>
      </c>
      <c r="M326" s="20">
        <v>42451.095856481479</v>
      </c>
      <c r="N326" s="21">
        <v>14</v>
      </c>
      <c r="O326" s="14" t="b">
        <v>0</v>
      </c>
      <c r="P326" s="14">
        <v>49</v>
      </c>
      <c r="Q326" s="19">
        <v>58.57</v>
      </c>
      <c r="R326" s="14" t="b">
        <v>1</v>
      </c>
      <c r="S326" s="14" t="s">
        <v>8273</v>
      </c>
      <c r="T326" s="14" t="s">
        <v>8274</v>
      </c>
    </row>
    <row r="327" spans="1:20" ht="28.55" x14ac:dyDescent="0.25">
      <c r="A327" s="15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15">
        <v>109</v>
      </c>
      <c r="G327" s="15" t="s">
        <v>8218</v>
      </c>
      <c r="H327" s="15" t="s">
        <v>8223</v>
      </c>
      <c r="I327" s="15" t="s">
        <v>8245</v>
      </c>
      <c r="J327" s="15">
        <v>1460970805</v>
      </c>
      <c r="K327" s="25">
        <v>42478.384317129632</v>
      </c>
      <c r="L327" s="15">
        <v>1455790405</v>
      </c>
      <c r="M327" s="25">
        <v>42418.425983796296</v>
      </c>
      <c r="N327" s="26">
        <v>60</v>
      </c>
      <c r="O327" s="15" t="b">
        <v>0</v>
      </c>
      <c r="P327" s="15">
        <v>24</v>
      </c>
      <c r="Q327" s="24">
        <v>135.63</v>
      </c>
      <c r="R327" s="15" t="b">
        <v>1</v>
      </c>
      <c r="S327" s="15" t="s">
        <v>8273</v>
      </c>
      <c r="T327" s="15" t="s">
        <v>8274</v>
      </c>
    </row>
    <row r="328" spans="1:20" ht="28.55" x14ac:dyDescent="0.25">
      <c r="A328" s="14">
        <v>3585</v>
      </c>
      <c r="B328" s="17" t="s">
        <v>3584</v>
      </c>
      <c r="C328" s="17" t="s">
        <v>7695</v>
      </c>
      <c r="D328" s="18">
        <v>3400</v>
      </c>
      <c r="E328" s="19">
        <v>4050</v>
      </c>
      <c r="F328" s="14">
        <v>119</v>
      </c>
      <c r="G328" s="14" t="s">
        <v>8218</v>
      </c>
      <c r="H328" s="14" t="s">
        <v>8223</v>
      </c>
      <c r="I328" s="14" t="s">
        <v>8245</v>
      </c>
      <c r="J328" s="14">
        <v>1419181890</v>
      </c>
      <c r="K328" s="20">
        <v>41994.716319444444</v>
      </c>
      <c r="L328" s="14">
        <v>1416589890</v>
      </c>
      <c r="M328" s="20">
        <v>41964.716319444444</v>
      </c>
      <c r="N328" s="21">
        <v>30</v>
      </c>
      <c r="O328" s="14" t="b">
        <v>0</v>
      </c>
      <c r="P328" s="14">
        <v>23</v>
      </c>
      <c r="Q328" s="19">
        <v>176.09</v>
      </c>
      <c r="R328" s="14" t="b">
        <v>1</v>
      </c>
      <c r="S328" s="14" t="s">
        <v>8273</v>
      </c>
      <c r="T328" s="14" t="s">
        <v>8274</v>
      </c>
    </row>
    <row r="329" spans="1:20" ht="28.55" x14ac:dyDescent="0.25">
      <c r="A329" s="15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15">
        <v>109</v>
      </c>
      <c r="G329" s="15" t="s">
        <v>8218</v>
      </c>
      <c r="H329" s="15" t="s">
        <v>8223</v>
      </c>
      <c r="I329" s="15" t="s">
        <v>8245</v>
      </c>
      <c r="J329" s="15">
        <v>1474649070</v>
      </c>
      <c r="K329" s="25">
        <v>42636.697569444441</v>
      </c>
      <c r="L329" s="15">
        <v>1469465070</v>
      </c>
      <c r="M329" s="25">
        <v>42576.697569444441</v>
      </c>
      <c r="N329" s="26">
        <v>60</v>
      </c>
      <c r="O329" s="15" t="b">
        <v>0</v>
      </c>
      <c r="P329" s="15">
        <v>54</v>
      </c>
      <c r="Q329" s="24">
        <v>151.97999999999999</v>
      </c>
      <c r="R329" s="15" t="b">
        <v>1</v>
      </c>
      <c r="S329" s="15" t="s">
        <v>8273</v>
      </c>
      <c r="T329" s="15" t="s">
        <v>8274</v>
      </c>
    </row>
    <row r="330" spans="1:20" ht="28.55" x14ac:dyDescent="0.25">
      <c r="A330" s="14">
        <v>3589</v>
      </c>
      <c r="B330" s="17" t="s">
        <v>3588</v>
      </c>
      <c r="C330" s="17" t="s">
        <v>7699</v>
      </c>
      <c r="D330" s="18">
        <v>4000</v>
      </c>
      <c r="E330" s="19">
        <v>5100</v>
      </c>
      <c r="F330" s="14">
        <v>128</v>
      </c>
      <c r="G330" s="14" t="s">
        <v>8218</v>
      </c>
      <c r="H330" s="14" t="s">
        <v>8223</v>
      </c>
      <c r="I330" s="14" t="s">
        <v>8245</v>
      </c>
      <c r="J330" s="14">
        <v>1432654347</v>
      </c>
      <c r="K330" s="20">
        <v>42150.647534722222</v>
      </c>
      <c r="L330" s="14">
        <v>1430494347</v>
      </c>
      <c r="M330" s="20">
        <v>42125.647534722222</v>
      </c>
      <c r="N330" s="21">
        <v>25</v>
      </c>
      <c r="O330" s="14" t="b">
        <v>0</v>
      </c>
      <c r="P330" s="14">
        <v>62</v>
      </c>
      <c r="Q330" s="19">
        <v>82.26</v>
      </c>
      <c r="R330" s="14" t="b">
        <v>1</v>
      </c>
      <c r="S330" s="14" t="s">
        <v>8273</v>
      </c>
      <c r="T330" s="14" t="s">
        <v>8274</v>
      </c>
    </row>
    <row r="331" spans="1:20" ht="28.55" x14ac:dyDescent="0.25">
      <c r="A331" s="15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15">
        <v>175</v>
      </c>
      <c r="G331" s="15" t="s">
        <v>8218</v>
      </c>
      <c r="H331" s="15" t="s">
        <v>8223</v>
      </c>
      <c r="I331" s="15" t="s">
        <v>8245</v>
      </c>
      <c r="J331" s="15">
        <v>1422075540</v>
      </c>
      <c r="K331" s="25">
        <v>42028.207638888889</v>
      </c>
      <c r="L331" s="15">
        <v>1419979544</v>
      </c>
      <c r="M331" s="25">
        <v>42003.948425925926</v>
      </c>
      <c r="N331" s="26">
        <v>24</v>
      </c>
      <c r="O331" s="15" t="b">
        <v>0</v>
      </c>
      <c r="P331" s="15">
        <v>18</v>
      </c>
      <c r="Q331" s="24">
        <v>68.06</v>
      </c>
      <c r="R331" s="15" t="b">
        <v>1</v>
      </c>
      <c r="S331" s="15" t="s">
        <v>8273</v>
      </c>
      <c r="T331" s="15" t="s">
        <v>8274</v>
      </c>
    </row>
    <row r="332" spans="1:20" ht="28.55" x14ac:dyDescent="0.25">
      <c r="A332" s="14">
        <v>3592</v>
      </c>
      <c r="B332" s="17" t="s">
        <v>3591</v>
      </c>
      <c r="C332" s="17" t="s">
        <v>7702</v>
      </c>
      <c r="D332" s="18">
        <v>2000</v>
      </c>
      <c r="E332" s="19">
        <v>2545</v>
      </c>
      <c r="F332" s="14">
        <v>127</v>
      </c>
      <c r="G332" s="14" t="s">
        <v>8218</v>
      </c>
      <c r="H332" s="14" t="s">
        <v>8223</v>
      </c>
      <c r="I332" s="14" t="s">
        <v>8245</v>
      </c>
      <c r="J332" s="14">
        <v>1423630740</v>
      </c>
      <c r="K332" s="20">
        <v>42046.207638888889</v>
      </c>
      <c r="L332" s="14">
        <v>1418673307</v>
      </c>
      <c r="M332" s="20">
        <v>41988.829942129625</v>
      </c>
      <c r="N332" s="21">
        <v>57</v>
      </c>
      <c r="O332" s="14" t="b">
        <v>0</v>
      </c>
      <c r="P332" s="14">
        <v>35</v>
      </c>
      <c r="Q332" s="19">
        <v>72.709999999999994</v>
      </c>
      <c r="R332" s="14" t="b">
        <v>1</v>
      </c>
      <c r="S332" s="14" t="s">
        <v>8273</v>
      </c>
      <c r="T332" s="14" t="s">
        <v>8274</v>
      </c>
    </row>
    <row r="333" spans="1:20" ht="28.55" x14ac:dyDescent="0.25">
      <c r="A333" s="15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15">
        <v>111</v>
      </c>
      <c r="G333" s="15" t="s">
        <v>8218</v>
      </c>
      <c r="H333" s="15" t="s">
        <v>8223</v>
      </c>
      <c r="I333" s="15" t="s">
        <v>8245</v>
      </c>
      <c r="J333" s="15">
        <v>1420489560</v>
      </c>
      <c r="K333" s="25">
        <v>42009.851388888885</v>
      </c>
      <c r="L333" s="15">
        <v>1417469639</v>
      </c>
      <c r="M333" s="25">
        <v>41974.898599537039</v>
      </c>
      <c r="N333" s="26">
        <v>35</v>
      </c>
      <c r="O333" s="15" t="b">
        <v>0</v>
      </c>
      <c r="P333" s="15">
        <v>43</v>
      </c>
      <c r="Q333" s="24">
        <v>77.19</v>
      </c>
      <c r="R333" s="15" t="b">
        <v>1</v>
      </c>
      <c r="S333" s="15" t="s">
        <v>8273</v>
      </c>
      <c r="T333" s="15" t="s">
        <v>8274</v>
      </c>
    </row>
    <row r="334" spans="1:20" ht="28.55" x14ac:dyDescent="0.25">
      <c r="A334" s="14">
        <v>3594</v>
      </c>
      <c r="B334" s="17" t="s">
        <v>3593</v>
      </c>
      <c r="C334" s="17" t="s">
        <v>7704</v>
      </c>
      <c r="D334" s="18">
        <v>1600</v>
      </c>
      <c r="E334" s="19">
        <v>2015</v>
      </c>
      <c r="F334" s="14">
        <v>126</v>
      </c>
      <c r="G334" s="14" t="s">
        <v>8218</v>
      </c>
      <c r="H334" s="14" t="s">
        <v>8223</v>
      </c>
      <c r="I334" s="14" t="s">
        <v>8245</v>
      </c>
      <c r="J334" s="14">
        <v>1472952982</v>
      </c>
      <c r="K334" s="20">
        <v>42617.066921296297</v>
      </c>
      <c r="L334" s="14">
        <v>1470792982</v>
      </c>
      <c r="M334" s="20">
        <v>42592.066921296297</v>
      </c>
      <c r="N334" s="21">
        <v>25</v>
      </c>
      <c r="O334" s="14" t="b">
        <v>0</v>
      </c>
      <c r="P334" s="14">
        <v>36</v>
      </c>
      <c r="Q334" s="19">
        <v>55.97</v>
      </c>
      <c r="R334" s="14" t="b">
        <v>1</v>
      </c>
      <c r="S334" s="14" t="s">
        <v>8273</v>
      </c>
      <c r="T334" s="14" t="s">
        <v>8274</v>
      </c>
    </row>
    <row r="335" spans="1:20" x14ac:dyDescent="0.25">
      <c r="A335" s="15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15">
        <v>119</v>
      </c>
      <c r="G335" s="15" t="s">
        <v>8218</v>
      </c>
      <c r="H335" s="15" t="s">
        <v>8223</v>
      </c>
      <c r="I335" s="15" t="s">
        <v>8245</v>
      </c>
      <c r="J335" s="15">
        <v>1426229940</v>
      </c>
      <c r="K335" s="25">
        <v>42076.290972222225</v>
      </c>
      <c r="L335" s="15">
        <v>1423959123</v>
      </c>
      <c r="M335" s="25">
        <v>42050.008368055554</v>
      </c>
      <c r="N335" s="26">
        <v>26</v>
      </c>
      <c r="O335" s="15" t="b">
        <v>0</v>
      </c>
      <c r="P335" s="15">
        <v>62</v>
      </c>
      <c r="Q335" s="24">
        <v>49.69</v>
      </c>
      <c r="R335" s="15" t="b">
        <v>1</v>
      </c>
      <c r="S335" s="15" t="s">
        <v>8273</v>
      </c>
      <c r="T335" s="15" t="s">
        <v>8274</v>
      </c>
    </row>
    <row r="336" spans="1:20" ht="28.55" x14ac:dyDescent="0.25">
      <c r="A336" s="14">
        <v>3597</v>
      </c>
      <c r="B336" s="17" t="s">
        <v>3596</v>
      </c>
      <c r="C336" s="17" t="s">
        <v>7707</v>
      </c>
      <c r="D336" s="18">
        <v>2500</v>
      </c>
      <c r="E336" s="19">
        <v>2565</v>
      </c>
      <c r="F336" s="14">
        <v>103</v>
      </c>
      <c r="G336" s="14" t="s">
        <v>8218</v>
      </c>
      <c r="H336" s="14" t="s">
        <v>8223</v>
      </c>
      <c r="I336" s="14" t="s">
        <v>8245</v>
      </c>
      <c r="J336" s="14">
        <v>1456984740</v>
      </c>
      <c r="K336" s="20">
        <v>42432.249305555553</v>
      </c>
      <c r="L336" s="14">
        <v>1455717790</v>
      </c>
      <c r="M336" s="20">
        <v>42417.585532407407</v>
      </c>
      <c r="N336" s="21">
        <v>15</v>
      </c>
      <c r="O336" s="14" t="b">
        <v>0</v>
      </c>
      <c r="P336" s="14">
        <v>33</v>
      </c>
      <c r="Q336" s="19">
        <v>77.73</v>
      </c>
      <c r="R336" s="14" t="b">
        <v>1</v>
      </c>
      <c r="S336" s="14" t="s">
        <v>8273</v>
      </c>
      <c r="T336" s="14" t="s">
        <v>8274</v>
      </c>
    </row>
    <row r="337" spans="1:20" ht="28.55" x14ac:dyDescent="0.25">
      <c r="A337" s="15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15">
        <v>110</v>
      </c>
      <c r="G337" s="15" t="s">
        <v>8218</v>
      </c>
      <c r="H337" s="15" t="s">
        <v>8223</v>
      </c>
      <c r="I337" s="15" t="s">
        <v>8245</v>
      </c>
      <c r="J337" s="15">
        <v>1409720340</v>
      </c>
      <c r="K337" s="25">
        <v>41885.207638888889</v>
      </c>
      <c r="L337" s="15">
        <v>1408129822</v>
      </c>
      <c r="M337" s="25">
        <v>41866.79886574074</v>
      </c>
      <c r="N337" s="26">
        <v>18</v>
      </c>
      <c r="O337" s="15" t="b">
        <v>0</v>
      </c>
      <c r="P337" s="15">
        <v>27</v>
      </c>
      <c r="Q337" s="24">
        <v>40.78</v>
      </c>
      <c r="R337" s="15" t="b">
        <v>1</v>
      </c>
      <c r="S337" s="15" t="s">
        <v>8273</v>
      </c>
      <c r="T337" s="15" t="s">
        <v>8274</v>
      </c>
    </row>
    <row r="338" spans="1:20" ht="28.55" x14ac:dyDescent="0.25">
      <c r="A338" s="14">
        <v>3599</v>
      </c>
      <c r="B338" s="17" t="s">
        <v>3598</v>
      </c>
      <c r="C338" s="17" t="s">
        <v>7709</v>
      </c>
      <c r="D338" s="18">
        <v>500</v>
      </c>
      <c r="E338" s="19">
        <v>1010</v>
      </c>
      <c r="F338" s="14">
        <v>202</v>
      </c>
      <c r="G338" s="14" t="s">
        <v>8218</v>
      </c>
      <c r="H338" s="14" t="s">
        <v>8223</v>
      </c>
      <c r="I338" s="14" t="s">
        <v>8245</v>
      </c>
      <c r="J338" s="14">
        <v>1440892800</v>
      </c>
      <c r="K338" s="20">
        <v>42246</v>
      </c>
      <c r="L338" s="14">
        <v>1438715077</v>
      </c>
      <c r="M338" s="20">
        <v>42220.79487268519</v>
      </c>
      <c r="N338" s="21">
        <v>25</v>
      </c>
      <c r="O338" s="14" t="b">
        <v>0</v>
      </c>
      <c r="P338" s="14">
        <v>17</v>
      </c>
      <c r="Q338" s="19">
        <v>59.41</v>
      </c>
      <c r="R338" s="14" t="b">
        <v>1</v>
      </c>
      <c r="S338" s="14" t="s">
        <v>8273</v>
      </c>
      <c r="T338" s="14" t="s">
        <v>8274</v>
      </c>
    </row>
    <row r="339" spans="1:20" x14ac:dyDescent="0.25">
      <c r="A339" s="15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15">
        <v>130</v>
      </c>
      <c r="G339" s="15" t="s">
        <v>8218</v>
      </c>
      <c r="H339" s="15" t="s">
        <v>8223</v>
      </c>
      <c r="I339" s="15" t="s">
        <v>8245</v>
      </c>
      <c r="J339" s="15">
        <v>1476390164</v>
      </c>
      <c r="K339" s="25">
        <v>42656.849120370374</v>
      </c>
      <c r="L339" s="15">
        <v>1473970964</v>
      </c>
      <c r="M339" s="25">
        <v>42628.849120370374</v>
      </c>
      <c r="N339" s="26">
        <v>28</v>
      </c>
      <c r="O339" s="15" t="b">
        <v>0</v>
      </c>
      <c r="P339" s="15">
        <v>4</v>
      </c>
      <c r="Q339" s="24">
        <v>3.25</v>
      </c>
      <c r="R339" s="15" t="b">
        <v>1</v>
      </c>
      <c r="S339" s="15" t="s">
        <v>8273</v>
      </c>
      <c r="T339" s="15" t="s">
        <v>8274</v>
      </c>
    </row>
    <row r="340" spans="1:20" ht="42.8" x14ac:dyDescent="0.25">
      <c r="A340" s="14">
        <v>3602</v>
      </c>
      <c r="B340" s="17" t="s">
        <v>3601</v>
      </c>
      <c r="C340" s="17" t="s">
        <v>7712</v>
      </c>
      <c r="D340" s="18">
        <v>4000</v>
      </c>
      <c r="E340" s="19">
        <v>4002</v>
      </c>
      <c r="F340" s="14">
        <v>100</v>
      </c>
      <c r="G340" s="14" t="s">
        <v>8218</v>
      </c>
      <c r="H340" s="14" t="s">
        <v>8223</v>
      </c>
      <c r="I340" s="14" t="s">
        <v>8245</v>
      </c>
      <c r="J340" s="14">
        <v>1463520479</v>
      </c>
      <c r="K340" s="20">
        <v>42507.894432870366</v>
      </c>
      <c r="L340" s="14">
        <v>1458336479</v>
      </c>
      <c r="M340" s="20">
        <v>42447.894432870366</v>
      </c>
      <c r="N340" s="21">
        <v>60</v>
      </c>
      <c r="O340" s="14" t="b">
        <v>0</v>
      </c>
      <c r="P340" s="14">
        <v>49</v>
      </c>
      <c r="Q340" s="19">
        <v>81.67</v>
      </c>
      <c r="R340" s="14" t="b">
        <v>1</v>
      </c>
      <c r="S340" s="14" t="s">
        <v>8273</v>
      </c>
      <c r="T340" s="14" t="s">
        <v>8274</v>
      </c>
    </row>
    <row r="341" spans="1:20" ht="28.55" x14ac:dyDescent="0.25">
      <c r="A341" s="15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15">
        <v>171</v>
      </c>
      <c r="G341" s="15" t="s">
        <v>8218</v>
      </c>
      <c r="H341" s="15" t="s">
        <v>8223</v>
      </c>
      <c r="I341" s="15" t="s">
        <v>8245</v>
      </c>
      <c r="J341" s="15">
        <v>1446759880</v>
      </c>
      <c r="K341" s="25">
        <v>42313.906018518523</v>
      </c>
      <c r="L341" s="15">
        <v>1444164280</v>
      </c>
      <c r="M341" s="25">
        <v>42283.864351851851</v>
      </c>
      <c r="N341" s="26">
        <v>30</v>
      </c>
      <c r="O341" s="15" t="b">
        <v>0</v>
      </c>
      <c r="P341" s="15">
        <v>57</v>
      </c>
      <c r="Q341" s="24">
        <v>44.91</v>
      </c>
      <c r="R341" s="15" t="b">
        <v>1</v>
      </c>
      <c r="S341" s="15" t="s">
        <v>8273</v>
      </c>
      <c r="T341" s="15" t="s">
        <v>8274</v>
      </c>
    </row>
    <row r="342" spans="1:20" ht="28.55" x14ac:dyDescent="0.25">
      <c r="A342" s="14">
        <v>3604</v>
      </c>
      <c r="B342" s="17" t="s">
        <v>3603</v>
      </c>
      <c r="C342" s="17" t="s">
        <v>7714</v>
      </c>
      <c r="D342" s="18">
        <v>3000</v>
      </c>
      <c r="E342" s="19">
        <v>3385</v>
      </c>
      <c r="F342" s="14">
        <v>113</v>
      </c>
      <c r="G342" s="14" t="s">
        <v>8218</v>
      </c>
      <c r="H342" s="14" t="s">
        <v>8223</v>
      </c>
      <c r="I342" s="14" t="s">
        <v>8245</v>
      </c>
      <c r="J342" s="14">
        <v>1461913140</v>
      </c>
      <c r="K342" s="20">
        <v>42489.290972222225</v>
      </c>
      <c r="L342" s="14">
        <v>1461370956</v>
      </c>
      <c r="M342" s="20">
        <v>42483.015694444446</v>
      </c>
      <c r="N342" s="21">
        <v>6</v>
      </c>
      <c r="O342" s="14" t="b">
        <v>0</v>
      </c>
      <c r="P342" s="14">
        <v>69</v>
      </c>
      <c r="Q342" s="19">
        <v>49.06</v>
      </c>
      <c r="R342" s="14" t="b">
        <v>1</v>
      </c>
      <c r="S342" s="14" t="s">
        <v>8273</v>
      </c>
      <c r="T342" s="14" t="s">
        <v>8274</v>
      </c>
    </row>
    <row r="343" spans="1:20" ht="28.55" x14ac:dyDescent="0.25">
      <c r="A343" s="15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15">
        <v>100</v>
      </c>
      <c r="G343" s="15" t="s">
        <v>8218</v>
      </c>
      <c r="H343" s="15" t="s">
        <v>8223</v>
      </c>
      <c r="I343" s="15" t="s">
        <v>8245</v>
      </c>
      <c r="J343" s="15">
        <v>1403964574</v>
      </c>
      <c r="K343" s="25">
        <v>41818.58997685185</v>
      </c>
      <c r="L343" s="15">
        <v>1401372574</v>
      </c>
      <c r="M343" s="25">
        <v>41788.58997685185</v>
      </c>
      <c r="N343" s="26">
        <v>30</v>
      </c>
      <c r="O343" s="15" t="b">
        <v>0</v>
      </c>
      <c r="P343" s="15">
        <v>20</v>
      </c>
      <c r="Q343" s="24">
        <v>62.5</v>
      </c>
      <c r="R343" s="15" t="b">
        <v>1</v>
      </c>
      <c r="S343" s="15" t="s">
        <v>8273</v>
      </c>
      <c r="T343" s="15" t="s">
        <v>8274</v>
      </c>
    </row>
    <row r="344" spans="1:20" ht="28.55" x14ac:dyDescent="0.25">
      <c r="A344" s="14">
        <v>3614</v>
      </c>
      <c r="B344" s="17" t="s">
        <v>3439</v>
      </c>
      <c r="C344" s="17" t="s">
        <v>7724</v>
      </c>
      <c r="D344" s="18">
        <v>2500</v>
      </c>
      <c r="E344" s="19">
        <v>2520</v>
      </c>
      <c r="F344" s="14">
        <v>101</v>
      </c>
      <c r="G344" s="14" t="s">
        <v>8218</v>
      </c>
      <c r="H344" s="14" t="s">
        <v>8223</v>
      </c>
      <c r="I344" s="14" t="s">
        <v>8245</v>
      </c>
      <c r="J344" s="14">
        <v>1434675616</v>
      </c>
      <c r="K344" s="20">
        <v>42174.041851851856</v>
      </c>
      <c r="L344" s="14">
        <v>1432083616</v>
      </c>
      <c r="M344" s="20">
        <v>42144.041851851856</v>
      </c>
      <c r="N344" s="21">
        <v>30</v>
      </c>
      <c r="O344" s="14" t="b">
        <v>0</v>
      </c>
      <c r="P344" s="14">
        <v>71</v>
      </c>
      <c r="Q344" s="19">
        <v>35.49</v>
      </c>
      <c r="R344" s="14" t="b">
        <v>1</v>
      </c>
      <c r="S344" s="14" t="s">
        <v>8273</v>
      </c>
      <c r="T344" s="14" t="s">
        <v>8274</v>
      </c>
    </row>
    <row r="345" spans="1:20" ht="28.55" x14ac:dyDescent="0.25">
      <c r="A345" s="15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15">
        <v>113</v>
      </c>
      <c r="G345" s="15" t="s">
        <v>8218</v>
      </c>
      <c r="H345" s="15" t="s">
        <v>8223</v>
      </c>
      <c r="I345" s="15" t="s">
        <v>8245</v>
      </c>
      <c r="J345" s="15">
        <v>1479592800</v>
      </c>
      <c r="K345" s="25">
        <v>42693.916666666672</v>
      </c>
      <c r="L345" s="15">
        <v>1476760226</v>
      </c>
      <c r="M345" s="25">
        <v>42661.132245370376</v>
      </c>
      <c r="N345" s="26">
        <v>33</v>
      </c>
      <c r="O345" s="15" t="b">
        <v>0</v>
      </c>
      <c r="P345" s="15">
        <v>17</v>
      </c>
      <c r="Q345" s="24">
        <v>66.47</v>
      </c>
      <c r="R345" s="15" t="b">
        <v>1</v>
      </c>
      <c r="S345" s="15" t="s">
        <v>8273</v>
      </c>
      <c r="T345" s="15" t="s">
        <v>8274</v>
      </c>
    </row>
    <row r="346" spans="1:20" ht="28.55" x14ac:dyDescent="0.25">
      <c r="A346" s="14">
        <v>3620</v>
      </c>
      <c r="B346" s="17" t="s">
        <v>3618</v>
      </c>
      <c r="C346" s="17" t="s">
        <v>7730</v>
      </c>
      <c r="D346" s="18">
        <v>10500</v>
      </c>
      <c r="E346" s="19">
        <v>11045</v>
      </c>
      <c r="F346" s="14">
        <v>105</v>
      </c>
      <c r="G346" s="14" t="s">
        <v>8218</v>
      </c>
      <c r="H346" s="14" t="s">
        <v>8223</v>
      </c>
      <c r="I346" s="14" t="s">
        <v>8245</v>
      </c>
      <c r="J346" s="14">
        <v>1425528000</v>
      </c>
      <c r="K346" s="20">
        <v>42068.166666666672</v>
      </c>
      <c r="L346" s="14">
        <v>1422916261</v>
      </c>
      <c r="M346" s="20">
        <v>42037.938206018516</v>
      </c>
      <c r="N346" s="21">
        <v>30</v>
      </c>
      <c r="O346" s="14" t="b">
        <v>0</v>
      </c>
      <c r="P346" s="14">
        <v>197</v>
      </c>
      <c r="Q346" s="19">
        <v>56.07</v>
      </c>
      <c r="R346" s="14" t="b">
        <v>1</v>
      </c>
      <c r="S346" s="14" t="s">
        <v>8273</v>
      </c>
      <c r="T346" s="14" t="s">
        <v>8274</v>
      </c>
    </row>
    <row r="347" spans="1:20" ht="28.55" x14ac:dyDescent="0.25">
      <c r="A347" s="15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15">
        <v>110</v>
      </c>
      <c r="G347" s="15" t="s">
        <v>8218</v>
      </c>
      <c r="H347" s="15" t="s">
        <v>8223</v>
      </c>
      <c r="I347" s="15" t="s">
        <v>8245</v>
      </c>
      <c r="J347" s="15">
        <v>1475269200</v>
      </c>
      <c r="K347" s="25">
        <v>42643.875</v>
      </c>
      <c r="L347" s="15">
        <v>1473200844</v>
      </c>
      <c r="M347" s="25">
        <v>42619.935694444444</v>
      </c>
      <c r="N347" s="26">
        <v>24</v>
      </c>
      <c r="O347" s="15" t="b">
        <v>0</v>
      </c>
      <c r="P347" s="15">
        <v>70</v>
      </c>
      <c r="Q347" s="24">
        <v>47.03</v>
      </c>
      <c r="R347" s="15" t="b">
        <v>1</v>
      </c>
      <c r="S347" s="15" t="s">
        <v>8273</v>
      </c>
      <c r="T347" s="15" t="s">
        <v>8274</v>
      </c>
    </row>
    <row r="348" spans="1:20" ht="28.55" x14ac:dyDescent="0.25">
      <c r="A348" s="14">
        <v>3622</v>
      </c>
      <c r="B348" s="17" t="s">
        <v>3620</v>
      </c>
      <c r="C348" s="17" t="s">
        <v>7732</v>
      </c>
      <c r="D348" s="18">
        <v>1000</v>
      </c>
      <c r="E348" s="19">
        <v>1000.99</v>
      </c>
      <c r="F348" s="14">
        <v>100</v>
      </c>
      <c r="G348" s="14" t="s">
        <v>8218</v>
      </c>
      <c r="H348" s="14" t="s">
        <v>8223</v>
      </c>
      <c r="I348" s="14" t="s">
        <v>8245</v>
      </c>
      <c r="J348" s="14">
        <v>1411874580</v>
      </c>
      <c r="K348" s="20">
        <v>41910.140972222223</v>
      </c>
      <c r="L348" s="14">
        <v>1409030371</v>
      </c>
      <c r="M348" s="20">
        <v>41877.221886574072</v>
      </c>
      <c r="N348" s="21">
        <v>33</v>
      </c>
      <c r="O348" s="14" t="b">
        <v>0</v>
      </c>
      <c r="P348" s="14">
        <v>21</v>
      </c>
      <c r="Q348" s="19">
        <v>47.67</v>
      </c>
      <c r="R348" s="14" t="b">
        <v>1</v>
      </c>
      <c r="S348" s="14" t="s">
        <v>8273</v>
      </c>
      <c r="T348" s="14" t="s">
        <v>8274</v>
      </c>
    </row>
    <row r="349" spans="1:20" ht="28.55" x14ac:dyDescent="0.25">
      <c r="A349" s="15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15">
        <v>120</v>
      </c>
      <c r="G349" s="15" t="s">
        <v>8218</v>
      </c>
      <c r="H349" s="15" t="s">
        <v>8223</v>
      </c>
      <c r="I349" s="15" t="s">
        <v>8245</v>
      </c>
      <c r="J349" s="15">
        <v>1406358000</v>
      </c>
      <c r="K349" s="25">
        <v>41846.291666666664</v>
      </c>
      <c r="L349" s="15">
        <v>1404841270</v>
      </c>
      <c r="M349" s="25">
        <v>41828.736921296295</v>
      </c>
      <c r="N349" s="26">
        <v>18</v>
      </c>
      <c r="O349" s="15" t="b">
        <v>0</v>
      </c>
      <c r="P349" s="15">
        <v>34</v>
      </c>
      <c r="Q349" s="24">
        <v>88.24</v>
      </c>
      <c r="R349" s="15" t="b">
        <v>1</v>
      </c>
      <c r="S349" s="15" t="s">
        <v>8273</v>
      </c>
      <c r="T349" s="15" t="s">
        <v>8274</v>
      </c>
    </row>
    <row r="350" spans="1:20" ht="57.1" x14ac:dyDescent="0.25">
      <c r="A350" s="14">
        <v>3624</v>
      </c>
      <c r="B350" s="17" t="s">
        <v>3622</v>
      </c>
      <c r="C350" s="17" t="s">
        <v>7734</v>
      </c>
      <c r="D350" s="18">
        <v>3000</v>
      </c>
      <c r="E350" s="19">
        <v>3148</v>
      </c>
      <c r="F350" s="14">
        <v>105</v>
      </c>
      <c r="G350" s="14" t="s">
        <v>8218</v>
      </c>
      <c r="H350" s="14" t="s">
        <v>8223</v>
      </c>
      <c r="I350" s="14" t="s">
        <v>8245</v>
      </c>
      <c r="J350" s="14">
        <v>1471977290</v>
      </c>
      <c r="K350" s="20">
        <v>42605.774189814809</v>
      </c>
      <c r="L350" s="14">
        <v>1466793290</v>
      </c>
      <c r="M350" s="20">
        <v>42545.774189814809</v>
      </c>
      <c r="N350" s="21">
        <v>60</v>
      </c>
      <c r="O350" s="14" t="b">
        <v>0</v>
      </c>
      <c r="P350" s="14">
        <v>39</v>
      </c>
      <c r="Q350" s="19">
        <v>80.72</v>
      </c>
      <c r="R350" s="14" t="b">
        <v>1</v>
      </c>
      <c r="S350" s="14" t="s">
        <v>8273</v>
      </c>
      <c r="T350" s="14" t="s">
        <v>8274</v>
      </c>
    </row>
    <row r="351" spans="1:20" ht="42.8" x14ac:dyDescent="0.25">
      <c r="A351" s="15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15">
        <v>100</v>
      </c>
      <c r="G351" s="15" t="s">
        <v>8218</v>
      </c>
      <c r="H351" s="15" t="s">
        <v>8223</v>
      </c>
      <c r="I351" s="15" t="s">
        <v>8245</v>
      </c>
      <c r="J351" s="15">
        <v>1463803140</v>
      </c>
      <c r="K351" s="25">
        <v>42511.165972222225</v>
      </c>
      <c r="L351" s="15">
        <v>1459446487</v>
      </c>
      <c r="M351" s="25">
        <v>42460.741747685184</v>
      </c>
      <c r="N351" s="26">
        <v>50</v>
      </c>
      <c r="O351" s="15" t="b">
        <v>0</v>
      </c>
      <c r="P351" s="15">
        <v>29</v>
      </c>
      <c r="Q351" s="24">
        <v>68.97</v>
      </c>
      <c r="R351" s="15" t="b">
        <v>1</v>
      </c>
      <c r="S351" s="15" t="s">
        <v>8273</v>
      </c>
      <c r="T351" s="15" t="s">
        <v>8274</v>
      </c>
    </row>
    <row r="352" spans="1:20" ht="28.55" x14ac:dyDescent="0.25">
      <c r="A352" s="14">
        <v>3648</v>
      </c>
      <c r="B352" s="17" t="s">
        <v>3646</v>
      </c>
      <c r="C352" s="17" t="s">
        <v>7758</v>
      </c>
      <c r="D352" s="18">
        <v>40000</v>
      </c>
      <c r="E352" s="19">
        <v>40153</v>
      </c>
      <c r="F352" s="14">
        <v>100</v>
      </c>
      <c r="G352" s="14" t="s">
        <v>8218</v>
      </c>
      <c r="H352" s="14" t="s">
        <v>8223</v>
      </c>
      <c r="I352" s="14" t="s">
        <v>8245</v>
      </c>
      <c r="J352" s="14">
        <v>1412492445</v>
      </c>
      <c r="K352" s="20">
        <v>41917.292187500003</v>
      </c>
      <c r="L352" s="14">
        <v>1409900445</v>
      </c>
      <c r="M352" s="20">
        <v>41887.292187500003</v>
      </c>
      <c r="N352" s="21">
        <v>30</v>
      </c>
      <c r="O352" s="14" t="b">
        <v>0</v>
      </c>
      <c r="P352" s="14">
        <v>73</v>
      </c>
      <c r="Q352" s="19">
        <v>550.04</v>
      </c>
      <c r="R352" s="14" t="b">
        <v>1</v>
      </c>
      <c r="S352" s="14" t="s">
        <v>8273</v>
      </c>
      <c r="T352" s="14" t="s">
        <v>8274</v>
      </c>
    </row>
    <row r="353" spans="1:20" ht="28.55" x14ac:dyDescent="0.25">
      <c r="A353" s="15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15">
        <v>104</v>
      </c>
      <c r="G353" s="15" t="s">
        <v>8218</v>
      </c>
      <c r="H353" s="15" t="s">
        <v>8223</v>
      </c>
      <c r="I353" s="15" t="s">
        <v>8245</v>
      </c>
      <c r="J353" s="15">
        <v>1407686340</v>
      </c>
      <c r="K353" s="25">
        <v>41861.665972222225</v>
      </c>
      <c r="L353" s="15">
        <v>1404833442</v>
      </c>
      <c r="M353" s="25">
        <v>41828.646319444444</v>
      </c>
      <c r="N353" s="26">
        <v>33</v>
      </c>
      <c r="O353" s="15" t="b">
        <v>0</v>
      </c>
      <c r="P353" s="15">
        <v>9</v>
      </c>
      <c r="Q353" s="24">
        <v>57.78</v>
      </c>
      <c r="R353" s="15" t="b">
        <v>1</v>
      </c>
      <c r="S353" s="15" t="s">
        <v>8273</v>
      </c>
      <c r="T353" s="15" t="s">
        <v>8274</v>
      </c>
    </row>
    <row r="354" spans="1:20" ht="28.55" x14ac:dyDescent="0.25">
      <c r="A354" s="14">
        <v>3655</v>
      </c>
      <c r="B354" s="17" t="s">
        <v>3652</v>
      </c>
      <c r="C354" s="17" t="s">
        <v>7765</v>
      </c>
      <c r="D354" s="18">
        <v>5000</v>
      </c>
      <c r="E354" s="19">
        <v>5813</v>
      </c>
      <c r="F354" s="14">
        <v>116</v>
      </c>
      <c r="G354" s="14" t="s">
        <v>8218</v>
      </c>
      <c r="H354" s="14" t="s">
        <v>8223</v>
      </c>
      <c r="I354" s="14" t="s">
        <v>8245</v>
      </c>
      <c r="J354" s="14">
        <v>1437202740</v>
      </c>
      <c r="K354" s="20">
        <v>42203.290972222225</v>
      </c>
      <c r="L354" s="14">
        <v>1434654998</v>
      </c>
      <c r="M354" s="20">
        <v>42173.803217592591</v>
      </c>
      <c r="N354" s="21">
        <v>29</v>
      </c>
      <c r="O354" s="14" t="b">
        <v>0</v>
      </c>
      <c r="P354" s="14">
        <v>79</v>
      </c>
      <c r="Q354" s="19">
        <v>73.58</v>
      </c>
      <c r="R354" s="14" t="b">
        <v>1</v>
      </c>
      <c r="S354" s="14" t="s">
        <v>8273</v>
      </c>
      <c r="T354" s="14" t="s">
        <v>8274</v>
      </c>
    </row>
    <row r="355" spans="1:20" x14ac:dyDescent="0.25">
      <c r="A355" s="15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15">
        <v>101</v>
      </c>
      <c r="G355" s="15" t="s">
        <v>8218</v>
      </c>
      <c r="H355" s="15" t="s">
        <v>8223</v>
      </c>
      <c r="I355" s="15" t="s">
        <v>8245</v>
      </c>
      <c r="J355" s="15">
        <v>1404273540</v>
      </c>
      <c r="K355" s="25">
        <v>41822.165972222225</v>
      </c>
      <c r="L355" s="15">
        <v>1400272580</v>
      </c>
      <c r="M355" s="25">
        <v>41775.858564814815</v>
      </c>
      <c r="N355" s="26">
        <v>46</v>
      </c>
      <c r="O355" s="15" t="b">
        <v>0</v>
      </c>
      <c r="P355" s="15">
        <v>20</v>
      </c>
      <c r="Q355" s="24">
        <v>75.5</v>
      </c>
      <c r="R355" s="15" t="b">
        <v>1</v>
      </c>
      <c r="S355" s="15" t="s">
        <v>8273</v>
      </c>
      <c r="T355" s="15" t="s">
        <v>8274</v>
      </c>
    </row>
    <row r="356" spans="1:20" ht="28.55" x14ac:dyDescent="0.25">
      <c r="A356" s="14">
        <v>3659</v>
      </c>
      <c r="B356" s="17" t="s">
        <v>3656</v>
      </c>
      <c r="C356" s="17" t="s">
        <v>7769</v>
      </c>
      <c r="D356" s="18">
        <v>3000</v>
      </c>
      <c r="E356" s="19">
        <v>3061</v>
      </c>
      <c r="F356" s="14">
        <v>102</v>
      </c>
      <c r="G356" s="14" t="s">
        <v>8218</v>
      </c>
      <c r="H356" s="14" t="s">
        <v>8223</v>
      </c>
      <c r="I356" s="14" t="s">
        <v>8245</v>
      </c>
      <c r="J356" s="14">
        <v>1426775940</v>
      </c>
      <c r="K356" s="20">
        <v>42082.610416666663</v>
      </c>
      <c r="L356" s="14">
        <v>1424414350</v>
      </c>
      <c r="M356" s="20">
        <v>42055.277199074073</v>
      </c>
      <c r="N356" s="21">
        <v>27</v>
      </c>
      <c r="O356" s="14" t="b">
        <v>0</v>
      </c>
      <c r="P356" s="14">
        <v>13</v>
      </c>
      <c r="Q356" s="19">
        <v>235.46</v>
      </c>
      <c r="R356" s="14" t="b">
        <v>1</v>
      </c>
      <c r="S356" s="14" t="s">
        <v>8273</v>
      </c>
      <c r="T356" s="14" t="s">
        <v>8274</v>
      </c>
    </row>
    <row r="357" spans="1:20" ht="28.55" x14ac:dyDescent="0.25">
      <c r="A357" s="15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15">
        <v>111</v>
      </c>
      <c r="G357" s="15" t="s">
        <v>8218</v>
      </c>
      <c r="H357" s="15" t="s">
        <v>8223</v>
      </c>
      <c r="I357" s="15" t="s">
        <v>8245</v>
      </c>
      <c r="J357" s="15">
        <v>1460260800</v>
      </c>
      <c r="K357" s="25">
        <v>42470.166666666672</v>
      </c>
      <c r="L357" s="15">
        <v>1458336672</v>
      </c>
      <c r="M357" s="25">
        <v>42447.896666666667</v>
      </c>
      <c r="N357" s="26">
        <v>22</v>
      </c>
      <c r="O357" s="15" t="b">
        <v>0</v>
      </c>
      <c r="P357" s="15">
        <v>36</v>
      </c>
      <c r="Q357" s="24">
        <v>92.5</v>
      </c>
      <c r="R357" s="15" t="b">
        <v>1</v>
      </c>
      <c r="S357" s="15" t="s">
        <v>8273</v>
      </c>
      <c r="T357" s="15" t="s">
        <v>8274</v>
      </c>
    </row>
    <row r="358" spans="1:20" ht="28.55" x14ac:dyDescent="0.25">
      <c r="A358" s="14">
        <v>3664</v>
      </c>
      <c r="B358" s="17" t="s">
        <v>3661</v>
      </c>
      <c r="C358" s="17" t="s">
        <v>7774</v>
      </c>
      <c r="D358" s="18">
        <v>800</v>
      </c>
      <c r="E358" s="19">
        <v>875</v>
      </c>
      <c r="F358" s="14">
        <v>109</v>
      </c>
      <c r="G358" s="14" t="s">
        <v>8218</v>
      </c>
      <c r="H358" s="14" t="s">
        <v>8223</v>
      </c>
      <c r="I358" s="14" t="s">
        <v>8245</v>
      </c>
      <c r="J358" s="14">
        <v>1466056689</v>
      </c>
      <c r="K358" s="20">
        <v>42537.248715277776</v>
      </c>
      <c r="L358" s="14">
        <v>1464847089</v>
      </c>
      <c r="M358" s="20">
        <v>42523.248715277776</v>
      </c>
      <c r="N358" s="21">
        <v>14</v>
      </c>
      <c r="O358" s="14" t="b">
        <v>0</v>
      </c>
      <c r="P358" s="14">
        <v>19</v>
      </c>
      <c r="Q358" s="19">
        <v>46.05</v>
      </c>
      <c r="R358" s="14" t="b">
        <v>1</v>
      </c>
      <c r="S358" s="14" t="s">
        <v>8273</v>
      </c>
      <c r="T358" s="14" t="s">
        <v>8274</v>
      </c>
    </row>
    <row r="359" spans="1:20" ht="28.55" x14ac:dyDescent="0.25">
      <c r="A359" s="15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15">
        <v>100</v>
      </c>
      <c r="G359" s="15" t="s">
        <v>8218</v>
      </c>
      <c r="H359" s="15" t="s">
        <v>8223</v>
      </c>
      <c r="I359" s="15" t="s">
        <v>8245</v>
      </c>
      <c r="J359" s="15">
        <v>1406185200</v>
      </c>
      <c r="K359" s="25">
        <v>41844.291666666664</v>
      </c>
      <c r="L359" s="15">
        <v>1404337382</v>
      </c>
      <c r="M359" s="25">
        <v>41822.90488425926</v>
      </c>
      <c r="N359" s="26">
        <v>21</v>
      </c>
      <c r="O359" s="15" t="b">
        <v>0</v>
      </c>
      <c r="P359" s="15">
        <v>38</v>
      </c>
      <c r="Q359" s="24">
        <v>31.58</v>
      </c>
      <c r="R359" s="15" t="b">
        <v>1</v>
      </c>
      <c r="S359" s="15" t="s">
        <v>8273</v>
      </c>
      <c r="T359" s="15" t="s">
        <v>8274</v>
      </c>
    </row>
    <row r="360" spans="1:20" ht="28.55" x14ac:dyDescent="0.25">
      <c r="A360" s="14">
        <v>3668</v>
      </c>
      <c r="B360" s="17" t="s">
        <v>3665</v>
      </c>
      <c r="C360" s="17" t="s">
        <v>7778</v>
      </c>
      <c r="D360" s="18">
        <v>1000</v>
      </c>
      <c r="E360" s="19">
        <v>1035</v>
      </c>
      <c r="F360" s="14">
        <v>104</v>
      </c>
      <c r="G360" s="14" t="s">
        <v>8218</v>
      </c>
      <c r="H360" s="14" t="s">
        <v>8223</v>
      </c>
      <c r="I360" s="14" t="s">
        <v>8245</v>
      </c>
      <c r="J360" s="14">
        <v>1437676380</v>
      </c>
      <c r="K360" s="20">
        <v>42208.772916666669</v>
      </c>
      <c r="L360" s="14">
        <v>1435670452</v>
      </c>
      <c r="M360" s="20">
        <v>42185.556157407409</v>
      </c>
      <c r="N360" s="21">
        <v>23</v>
      </c>
      <c r="O360" s="14" t="b">
        <v>0</v>
      </c>
      <c r="P360" s="14">
        <v>28</v>
      </c>
      <c r="Q360" s="19">
        <v>36.96</v>
      </c>
      <c r="R360" s="14" t="b">
        <v>1</v>
      </c>
      <c r="S360" s="14" t="s">
        <v>8273</v>
      </c>
      <c r="T360" s="14" t="s">
        <v>8274</v>
      </c>
    </row>
    <row r="361" spans="1:20" ht="28.55" x14ac:dyDescent="0.25">
      <c r="A361" s="15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15">
        <v>101</v>
      </c>
      <c r="G361" s="15" t="s">
        <v>8218</v>
      </c>
      <c r="H361" s="15" t="s">
        <v>8223</v>
      </c>
      <c r="I361" s="15" t="s">
        <v>8245</v>
      </c>
      <c r="J361" s="15">
        <v>1405915140</v>
      </c>
      <c r="K361" s="25">
        <v>41841.165972222225</v>
      </c>
      <c r="L361" s="15">
        <v>1404140667</v>
      </c>
      <c r="M361" s="25">
        <v>41820.62809027778</v>
      </c>
      <c r="N361" s="26">
        <v>21</v>
      </c>
      <c r="O361" s="15" t="b">
        <v>0</v>
      </c>
      <c r="P361" s="15">
        <v>40</v>
      </c>
      <c r="Q361" s="24">
        <v>88.25</v>
      </c>
      <c r="R361" s="15" t="b">
        <v>1</v>
      </c>
      <c r="S361" s="15" t="s">
        <v>8273</v>
      </c>
      <c r="T361" s="15" t="s">
        <v>8274</v>
      </c>
    </row>
    <row r="362" spans="1:20" ht="28.55" x14ac:dyDescent="0.25">
      <c r="A362" s="14">
        <v>3676</v>
      </c>
      <c r="B362" s="17" t="s">
        <v>3673</v>
      </c>
      <c r="C362" s="17" t="s">
        <v>7786</v>
      </c>
      <c r="D362" s="18">
        <v>800</v>
      </c>
      <c r="E362" s="19">
        <v>1030</v>
      </c>
      <c r="F362" s="14">
        <v>129</v>
      </c>
      <c r="G362" s="14" t="s">
        <v>8218</v>
      </c>
      <c r="H362" s="14" t="s">
        <v>8223</v>
      </c>
      <c r="I362" s="14" t="s">
        <v>8245</v>
      </c>
      <c r="J362" s="14">
        <v>1410550484</v>
      </c>
      <c r="K362" s="20">
        <v>41894.815787037034</v>
      </c>
      <c r="L362" s="14">
        <v>1408995284</v>
      </c>
      <c r="M362" s="20">
        <v>41876.815787037034</v>
      </c>
      <c r="N362" s="21">
        <v>18</v>
      </c>
      <c r="O362" s="14" t="b">
        <v>0</v>
      </c>
      <c r="P362" s="14">
        <v>16</v>
      </c>
      <c r="Q362" s="19">
        <v>64.38</v>
      </c>
      <c r="R362" s="14" t="b">
        <v>1</v>
      </c>
      <c r="S362" s="14" t="s">
        <v>8273</v>
      </c>
      <c r="T362" s="14" t="s">
        <v>8274</v>
      </c>
    </row>
    <row r="363" spans="1:20" ht="28.55" x14ac:dyDescent="0.25">
      <c r="A363" s="15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15">
        <v>103</v>
      </c>
      <c r="G363" s="15" t="s">
        <v>8218</v>
      </c>
      <c r="H363" s="15" t="s">
        <v>8223</v>
      </c>
      <c r="I363" s="15" t="s">
        <v>8245</v>
      </c>
      <c r="J363" s="15">
        <v>1404359940</v>
      </c>
      <c r="K363" s="25">
        <v>41823.165972222225</v>
      </c>
      <c r="L363" s="15">
        <v>1402580818</v>
      </c>
      <c r="M363" s="25">
        <v>41802.574282407404</v>
      </c>
      <c r="N363" s="26">
        <v>21</v>
      </c>
      <c r="O363" s="15" t="b">
        <v>0</v>
      </c>
      <c r="P363" s="15">
        <v>199</v>
      </c>
      <c r="Q363" s="24">
        <v>62.05</v>
      </c>
      <c r="R363" s="15" t="b">
        <v>1</v>
      </c>
      <c r="S363" s="15" t="s">
        <v>8273</v>
      </c>
      <c r="T363" s="15" t="s">
        <v>8274</v>
      </c>
    </row>
    <row r="364" spans="1:20" ht="28.55" x14ac:dyDescent="0.25">
      <c r="A364" s="14">
        <v>3679</v>
      </c>
      <c r="B364" s="17" t="s">
        <v>3676</v>
      </c>
      <c r="C364" s="17" t="s">
        <v>7789</v>
      </c>
      <c r="D364" s="18">
        <v>2000</v>
      </c>
      <c r="E364" s="19">
        <v>2202</v>
      </c>
      <c r="F364" s="14">
        <v>110</v>
      </c>
      <c r="G364" s="14" t="s">
        <v>8218</v>
      </c>
      <c r="H364" s="14" t="s">
        <v>8223</v>
      </c>
      <c r="I364" s="14" t="s">
        <v>8245</v>
      </c>
      <c r="J364" s="14">
        <v>1404190740</v>
      </c>
      <c r="K364" s="20">
        <v>41821.207638888889</v>
      </c>
      <c r="L364" s="14">
        <v>1401214581</v>
      </c>
      <c r="M364" s="20">
        <v>41786.761354166665</v>
      </c>
      <c r="N364" s="21">
        <v>34</v>
      </c>
      <c r="O364" s="14" t="b">
        <v>0</v>
      </c>
      <c r="P364" s="14">
        <v>30</v>
      </c>
      <c r="Q364" s="19">
        <v>73.400000000000006</v>
      </c>
      <c r="R364" s="14" t="b">
        <v>1</v>
      </c>
      <c r="S364" s="14" t="s">
        <v>8273</v>
      </c>
      <c r="T364" s="14" t="s">
        <v>8274</v>
      </c>
    </row>
    <row r="365" spans="1:20" ht="28.55" x14ac:dyDescent="0.25">
      <c r="A365" s="15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15">
        <v>113</v>
      </c>
      <c r="G365" s="15" t="s">
        <v>8218</v>
      </c>
      <c r="H365" s="15" t="s">
        <v>8223</v>
      </c>
      <c r="I365" s="15" t="s">
        <v>8245</v>
      </c>
      <c r="J365" s="15">
        <v>1475664834</v>
      </c>
      <c r="K365" s="25">
        <v>42648.454097222217</v>
      </c>
      <c r="L365" s="15">
        <v>1473850434</v>
      </c>
      <c r="M365" s="25">
        <v>42627.454097222217</v>
      </c>
      <c r="N365" s="26">
        <v>21</v>
      </c>
      <c r="O365" s="15" t="b">
        <v>0</v>
      </c>
      <c r="P365" s="15">
        <v>34</v>
      </c>
      <c r="Q365" s="24">
        <v>99.5</v>
      </c>
      <c r="R365" s="15" t="b">
        <v>1</v>
      </c>
      <c r="S365" s="15" t="s">
        <v>8273</v>
      </c>
      <c r="T365" s="15" t="s">
        <v>8274</v>
      </c>
    </row>
    <row r="366" spans="1:20" ht="42.8" x14ac:dyDescent="0.25">
      <c r="A366" s="14">
        <v>3681</v>
      </c>
      <c r="B366" s="17" t="s">
        <v>3678</v>
      </c>
      <c r="C366" s="17" t="s">
        <v>7791</v>
      </c>
      <c r="D366" s="18">
        <v>1000</v>
      </c>
      <c r="E366" s="19">
        <v>1119</v>
      </c>
      <c r="F366" s="14">
        <v>112</v>
      </c>
      <c r="G366" s="14" t="s">
        <v>8218</v>
      </c>
      <c r="H366" s="14" t="s">
        <v>8223</v>
      </c>
      <c r="I366" s="14" t="s">
        <v>8245</v>
      </c>
      <c r="J366" s="14">
        <v>1452872290</v>
      </c>
      <c r="K366" s="20">
        <v>42384.651504629626</v>
      </c>
      <c r="L366" s="14">
        <v>1452008290</v>
      </c>
      <c r="M366" s="20">
        <v>42374.651504629626</v>
      </c>
      <c r="N366" s="21">
        <v>10</v>
      </c>
      <c r="O366" s="14" t="b">
        <v>0</v>
      </c>
      <c r="P366" s="14">
        <v>18</v>
      </c>
      <c r="Q366" s="19">
        <v>62.17</v>
      </c>
      <c r="R366" s="14" t="b">
        <v>1</v>
      </c>
      <c r="S366" s="14" t="s">
        <v>8273</v>
      </c>
      <c r="T366" s="14" t="s">
        <v>8274</v>
      </c>
    </row>
    <row r="367" spans="1:20" ht="28.55" x14ac:dyDescent="0.25">
      <c r="A367" s="15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15">
        <v>139</v>
      </c>
      <c r="G367" s="15" t="s">
        <v>8218</v>
      </c>
      <c r="H367" s="15" t="s">
        <v>8223</v>
      </c>
      <c r="I367" s="15" t="s">
        <v>8245</v>
      </c>
      <c r="J367" s="15">
        <v>1402901940</v>
      </c>
      <c r="K367" s="25">
        <v>41806.290972222225</v>
      </c>
      <c r="L367" s="15">
        <v>1399998418</v>
      </c>
      <c r="M367" s="25">
        <v>41772.685393518521</v>
      </c>
      <c r="N367" s="26">
        <v>34</v>
      </c>
      <c r="O367" s="15" t="b">
        <v>0</v>
      </c>
      <c r="P367" s="15">
        <v>67</v>
      </c>
      <c r="Q367" s="24">
        <v>62.33</v>
      </c>
      <c r="R367" s="15" t="b">
        <v>1</v>
      </c>
      <c r="S367" s="15" t="s">
        <v>8273</v>
      </c>
      <c r="T367" s="15" t="s">
        <v>8274</v>
      </c>
    </row>
    <row r="368" spans="1:20" ht="28.55" x14ac:dyDescent="0.25">
      <c r="A368" s="14">
        <v>3683</v>
      </c>
      <c r="B368" s="17" t="s">
        <v>3680</v>
      </c>
      <c r="C368" s="17" t="s">
        <v>7793</v>
      </c>
      <c r="D368" s="18">
        <v>3500</v>
      </c>
      <c r="E368" s="19">
        <v>3880</v>
      </c>
      <c r="F368" s="14">
        <v>111</v>
      </c>
      <c r="G368" s="14" t="s">
        <v>8218</v>
      </c>
      <c r="H368" s="14" t="s">
        <v>8223</v>
      </c>
      <c r="I368" s="14" t="s">
        <v>8245</v>
      </c>
      <c r="J368" s="14">
        <v>1476931696</v>
      </c>
      <c r="K368" s="20">
        <v>42663.116851851853</v>
      </c>
      <c r="L368" s="14">
        <v>1474339696</v>
      </c>
      <c r="M368" s="20">
        <v>42633.116851851853</v>
      </c>
      <c r="N368" s="21">
        <v>30</v>
      </c>
      <c r="O368" s="14" t="b">
        <v>0</v>
      </c>
      <c r="P368" s="14">
        <v>66</v>
      </c>
      <c r="Q368" s="19">
        <v>58.79</v>
      </c>
      <c r="R368" s="14" t="b">
        <v>1</v>
      </c>
      <c r="S368" s="14" t="s">
        <v>8273</v>
      </c>
      <c r="T368" s="14" t="s">
        <v>8274</v>
      </c>
    </row>
    <row r="369" spans="1:20" ht="28.55" x14ac:dyDescent="0.25">
      <c r="A369" s="15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15">
        <v>139</v>
      </c>
      <c r="G369" s="15" t="s">
        <v>8218</v>
      </c>
      <c r="H369" s="15" t="s">
        <v>8223</v>
      </c>
      <c r="I369" s="15" t="s">
        <v>8245</v>
      </c>
      <c r="J369" s="15">
        <v>1441167586</v>
      </c>
      <c r="K369" s="25">
        <v>42249.180393518516</v>
      </c>
      <c r="L369" s="15">
        <v>1438575586</v>
      </c>
      <c r="M369" s="25">
        <v>42219.180393518516</v>
      </c>
      <c r="N369" s="26">
        <v>30</v>
      </c>
      <c r="O369" s="15" t="b">
        <v>0</v>
      </c>
      <c r="P369" s="15">
        <v>23</v>
      </c>
      <c r="Q369" s="24">
        <v>45.35</v>
      </c>
      <c r="R369" s="15" t="b">
        <v>1</v>
      </c>
      <c r="S369" s="15" t="s">
        <v>8273</v>
      </c>
      <c r="T369" s="15" t="s">
        <v>8274</v>
      </c>
    </row>
    <row r="370" spans="1:20" ht="28.55" x14ac:dyDescent="0.25">
      <c r="A370" s="14">
        <v>3685</v>
      </c>
      <c r="B370" s="17" t="s">
        <v>3682</v>
      </c>
      <c r="C370" s="17" t="s">
        <v>7795</v>
      </c>
      <c r="D370" s="18">
        <v>5000</v>
      </c>
      <c r="E370" s="19">
        <v>5285</v>
      </c>
      <c r="F370" s="14">
        <v>106</v>
      </c>
      <c r="G370" s="14" t="s">
        <v>8218</v>
      </c>
      <c r="H370" s="14" t="s">
        <v>8223</v>
      </c>
      <c r="I370" s="14" t="s">
        <v>8245</v>
      </c>
      <c r="J370" s="14">
        <v>1400533200</v>
      </c>
      <c r="K370" s="20">
        <v>41778.875</v>
      </c>
      <c r="L370" s="14">
        <v>1398348859</v>
      </c>
      <c r="M370" s="20">
        <v>41753.593275462961</v>
      </c>
      <c r="N370" s="21">
        <v>25</v>
      </c>
      <c r="O370" s="14" t="b">
        <v>0</v>
      </c>
      <c r="P370" s="14">
        <v>126</v>
      </c>
      <c r="Q370" s="19">
        <v>41.94</v>
      </c>
      <c r="R370" s="14" t="b">
        <v>1</v>
      </c>
      <c r="S370" s="14" t="s">
        <v>8273</v>
      </c>
      <c r="T370" s="14" t="s">
        <v>8274</v>
      </c>
    </row>
    <row r="371" spans="1:20" ht="28.55" x14ac:dyDescent="0.25">
      <c r="A371" s="15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15">
        <v>101</v>
      </c>
      <c r="G371" s="15" t="s">
        <v>8218</v>
      </c>
      <c r="H371" s="15" t="s">
        <v>8223</v>
      </c>
      <c r="I371" s="15" t="s">
        <v>8245</v>
      </c>
      <c r="J371" s="15">
        <v>1440820740</v>
      </c>
      <c r="K371" s="25">
        <v>42245.165972222225</v>
      </c>
      <c r="L371" s="15">
        <v>1439567660</v>
      </c>
      <c r="M371" s="25">
        <v>42230.662731481483</v>
      </c>
      <c r="N371" s="26">
        <v>15</v>
      </c>
      <c r="O371" s="15" t="b">
        <v>0</v>
      </c>
      <c r="P371" s="15">
        <v>6</v>
      </c>
      <c r="Q371" s="24">
        <v>59.17</v>
      </c>
      <c r="R371" s="15" t="b">
        <v>1</v>
      </c>
      <c r="S371" s="15" t="s">
        <v>8273</v>
      </c>
      <c r="T371" s="15" t="s">
        <v>8274</v>
      </c>
    </row>
    <row r="372" spans="1:20" ht="28.55" x14ac:dyDescent="0.25">
      <c r="A372" s="14">
        <v>3687</v>
      </c>
      <c r="B372" s="17" t="s">
        <v>3684</v>
      </c>
      <c r="C372" s="17" t="s">
        <v>7797</v>
      </c>
      <c r="D372" s="18">
        <v>5000</v>
      </c>
      <c r="E372" s="19">
        <v>5012.25</v>
      </c>
      <c r="F372" s="14">
        <v>100</v>
      </c>
      <c r="G372" s="14" t="s">
        <v>8218</v>
      </c>
      <c r="H372" s="14" t="s">
        <v>8223</v>
      </c>
      <c r="I372" s="14" t="s">
        <v>8245</v>
      </c>
      <c r="J372" s="14">
        <v>1403846055</v>
      </c>
      <c r="K372" s="20">
        <v>41817.218229166669</v>
      </c>
      <c r="L372" s="14">
        <v>1401254055</v>
      </c>
      <c r="M372" s="20">
        <v>41787.218229166669</v>
      </c>
      <c r="N372" s="21">
        <v>30</v>
      </c>
      <c r="O372" s="14" t="b">
        <v>0</v>
      </c>
      <c r="P372" s="14">
        <v>25</v>
      </c>
      <c r="Q372" s="19">
        <v>200.49</v>
      </c>
      <c r="R372" s="14" t="b">
        <v>1</v>
      </c>
      <c r="S372" s="14" t="s">
        <v>8273</v>
      </c>
      <c r="T372" s="14" t="s">
        <v>8274</v>
      </c>
    </row>
    <row r="373" spans="1:20" ht="28.55" x14ac:dyDescent="0.25">
      <c r="A373" s="15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15">
        <v>118</v>
      </c>
      <c r="G373" s="15" t="s">
        <v>8218</v>
      </c>
      <c r="H373" s="15" t="s">
        <v>8223</v>
      </c>
      <c r="I373" s="15" t="s">
        <v>8245</v>
      </c>
      <c r="J373" s="15">
        <v>1434925500</v>
      </c>
      <c r="K373" s="25">
        <v>42176.934027777781</v>
      </c>
      <c r="L373" s="15">
        <v>1432410639</v>
      </c>
      <c r="M373" s="25">
        <v>42147.826840277776</v>
      </c>
      <c r="N373" s="26">
        <v>29</v>
      </c>
      <c r="O373" s="15" t="b">
        <v>0</v>
      </c>
      <c r="P373" s="15">
        <v>62</v>
      </c>
      <c r="Q373" s="24">
        <v>57.26</v>
      </c>
      <c r="R373" s="15" t="b">
        <v>1</v>
      </c>
      <c r="S373" s="15" t="s">
        <v>8273</v>
      </c>
      <c r="T373" s="15" t="s">
        <v>8274</v>
      </c>
    </row>
    <row r="374" spans="1:20" ht="28.55" x14ac:dyDescent="0.25">
      <c r="A374" s="14">
        <v>3690</v>
      </c>
      <c r="B374" s="17" t="s">
        <v>3687</v>
      </c>
      <c r="C374" s="17" t="s">
        <v>7800</v>
      </c>
      <c r="D374" s="18">
        <v>1500</v>
      </c>
      <c r="E374" s="19">
        <v>1800</v>
      </c>
      <c r="F374" s="14">
        <v>120</v>
      </c>
      <c r="G374" s="14" t="s">
        <v>8218</v>
      </c>
      <c r="H374" s="14" t="s">
        <v>8223</v>
      </c>
      <c r="I374" s="14" t="s">
        <v>8245</v>
      </c>
      <c r="J374" s="14">
        <v>1417101683</v>
      </c>
      <c r="K374" s="20">
        <v>41970.639849537038</v>
      </c>
      <c r="L374" s="14">
        <v>1414506083</v>
      </c>
      <c r="M374" s="20">
        <v>41940.598182870373</v>
      </c>
      <c r="N374" s="21">
        <v>30</v>
      </c>
      <c r="O374" s="14" t="b">
        <v>0</v>
      </c>
      <c r="P374" s="14">
        <v>31</v>
      </c>
      <c r="Q374" s="19">
        <v>58.06</v>
      </c>
      <c r="R374" s="14" t="b">
        <v>1</v>
      </c>
      <c r="S374" s="14" t="s">
        <v>8273</v>
      </c>
      <c r="T374" s="14" t="s">
        <v>8274</v>
      </c>
    </row>
    <row r="375" spans="1:20" ht="28.55" x14ac:dyDescent="0.25">
      <c r="A375" s="15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15">
        <v>128</v>
      </c>
      <c r="G375" s="15" t="s">
        <v>8218</v>
      </c>
      <c r="H375" s="15" t="s">
        <v>8223</v>
      </c>
      <c r="I375" s="15" t="s">
        <v>8245</v>
      </c>
      <c r="J375" s="15">
        <v>1425272340</v>
      </c>
      <c r="K375" s="25">
        <v>42065.207638888889</v>
      </c>
      <c r="L375" s="15">
        <v>1421426929</v>
      </c>
      <c r="M375" s="25">
        <v>42020.700567129628</v>
      </c>
      <c r="N375" s="26">
        <v>45</v>
      </c>
      <c r="O375" s="15" t="b">
        <v>0</v>
      </c>
      <c r="P375" s="15">
        <v>274</v>
      </c>
      <c r="Q375" s="24">
        <v>186.8</v>
      </c>
      <c r="R375" s="15" t="b">
        <v>1</v>
      </c>
      <c r="S375" s="15" t="s">
        <v>8273</v>
      </c>
      <c r="T375" s="15" t="s">
        <v>8274</v>
      </c>
    </row>
    <row r="376" spans="1:20" ht="28.55" x14ac:dyDescent="0.25">
      <c r="A376" s="14">
        <v>3692</v>
      </c>
      <c r="B376" s="17" t="s">
        <v>3689</v>
      </c>
      <c r="C376" s="17" t="s">
        <v>7802</v>
      </c>
      <c r="D376" s="18">
        <v>1000</v>
      </c>
      <c r="E376" s="19">
        <v>1260</v>
      </c>
      <c r="F376" s="14">
        <v>126</v>
      </c>
      <c r="G376" s="14" t="s">
        <v>8218</v>
      </c>
      <c r="H376" s="14" t="s">
        <v>8223</v>
      </c>
      <c r="I376" s="14" t="s">
        <v>8245</v>
      </c>
      <c r="J376" s="14">
        <v>1411084800</v>
      </c>
      <c r="K376" s="20">
        <v>41901</v>
      </c>
      <c r="L376" s="14">
        <v>1410304179</v>
      </c>
      <c r="M376" s="20">
        <v>41891.96503472222</v>
      </c>
      <c r="N376" s="21">
        <v>9</v>
      </c>
      <c r="O376" s="14" t="b">
        <v>0</v>
      </c>
      <c r="P376" s="14">
        <v>17</v>
      </c>
      <c r="Q376" s="19">
        <v>74.12</v>
      </c>
      <c r="R376" s="14" t="b">
        <v>1</v>
      </c>
      <c r="S376" s="14" t="s">
        <v>8273</v>
      </c>
      <c r="T376" s="14" t="s">
        <v>8274</v>
      </c>
    </row>
    <row r="377" spans="1:20" ht="28.55" x14ac:dyDescent="0.25">
      <c r="A377" s="15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15">
        <v>107</v>
      </c>
      <c r="G377" s="15" t="s">
        <v>8218</v>
      </c>
      <c r="H377" s="15" t="s">
        <v>8223</v>
      </c>
      <c r="I377" s="15" t="s">
        <v>8245</v>
      </c>
      <c r="J377" s="15">
        <v>1465178400</v>
      </c>
      <c r="K377" s="25">
        <v>42527.083333333328</v>
      </c>
      <c r="L377" s="15">
        <v>1461985967</v>
      </c>
      <c r="M377" s="25">
        <v>42490.133877314816</v>
      </c>
      <c r="N377" s="26">
        <v>37</v>
      </c>
      <c r="O377" s="15" t="b">
        <v>0</v>
      </c>
      <c r="P377" s="15">
        <v>60</v>
      </c>
      <c r="Q377" s="24">
        <v>62.67</v>
      </c>
      <c r="R377" s="15" t="b">
        <v>1</v>
      </c>
      <c r="S377" s="15" t="s">
        <v>8273</v>
      </c>
      <c r="T377" s="15" t="s">
        <v>8274</v>
      </c>
    </row>
    <row r="378" spans="1:20" ht="42.8" x14ac:dyDescent="0.25">
      <c r="A378" s="14">
        <v>3695</v>
      </c>
      <c r="B378" s="17" t="s">
        <v>3692</v>
      </c>
      <c r="C378" s="17" t="s">
        <v>7805</v>
      </c>
      <c r="D378" s="18">
        <v>4000</v>
      </c>
      <c r="E378" s="19">
        <v>4005</v>
      </c>
      <c r="F378" s="14">
        <v>100</v>
      </c>
      <c r="G378" s="14" t="s">
        <v>8218</v>
      </c>
      <c r="H378" s="14" t="s">
        <v>8223</v>
      </c>
      <c r="I378" s="14" t="s">
        <v>8245</v>
      </c>
      <c r="J378" s="14">
        <v>1421009610</v>
      </c>
      <c r="K378" s="20">
        <v>42015.870486111111</v>
      </c>
      <c r="L378" s="14">
        <v>1419281610</v>
      </c>
      <c r="M378" s="20">
        <v>41995.870486111111</v>
      </c>
      <c r="N378" s="21">
        <v>20</v>
      </c>
      <c r="O378" s="14" t="b">
        <v>0</v>
      </c>
      <c r="P378" s="14">
        <v>33</v>
      </c>
      <c r="Q378" s="19">
        <v>121.36</v>
      </c>
      <c r="R378" s="14" t="b">
        <v>1</v>
      </c>
      <c r="S378" s="14" t="s">
        <v>8273</v>
      </c>
      <c r="T378" s="14" t="s">
        <v>8274</v>
      </c>
    </row>
    <row r="379" spans="1:20" ht="28.55" x14ac:dyDescent="0.25">
      <c r="A379" s="15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15">
        <v>111</v>
      </c>
      <c r="G379" s="15" t="s">
        <v>8218</v>
      </c>
      <c r="H379" s="15" t="s">
        <v>8223</v>
      </c>
      <c r="I379" s="15" t="s">
        <v>8245</v>
      </c>
      <c r="J379" s="15">
        <v>1456946487</v>
      </c>
      <c r="K379" s="25">
        <v>42431.806562500002</v>
      </c>
      <c r="L379" s="15">
        <v>1454354487</v>
      </c>
      <c r="M379" s="25">
        <v>42401.806562500002</v>
      </c>
      <c r="N379" s="26">
        <v>30</v>
      </c>
      <c r="O379" s="15" t="b">
        <v>0</v>
      </c>
      <c r="P379" s="15">
        <v>136</v>
      </c>
      <c r="Q379" s="24">
        <v>40.630000000000003</v>
      </c>
      <c r="R379" s="15" t="b">
        <v>1</v>
      </c>
      <c r="S379" s="15" t="s">
        <v>8273</v>
      </c>
      <c r="T379" s="15" t="s">
        <v>8274</v>
      </c>
    </row>
    <row r="380" spans="1:20" ht="28.55" x14ac:dyDescent="0.25">
      <c r="A380" s="14">
        <v>3699</v>
      </c>
      <c r="B380" s="17" t="s">
        <v>3696</v>
      </c>
      <c r="C380" s="17" t="s">
        <v>7809</v>
      </c>
      <c r="D380" s="18">
        <v>2500</v>
      </c>
      <c r="E380" s="19">
        <v>2520</v>
      </c>
      <c r="F380" s="14">
        <v>101</v>
      </c>
      <c r="G380" s="14" t="s">
        <v>8218</v>
      </c>
      <c r="H380" s="14" t="s">
        <v>8223</v>
      </c>
      <c r="I380" s="14" t="s">
        <v>8245</v>
      </c>
      <c r="J380" s="14">
        <v>1413383216</v>
      </c>
      <c r="K380" s="20">
        <v>41927.602037037039</v>
      </c>
      <c r="L380" s="14">
        <v>1410791216</v>
      </c>
      <c r="M380" s="20">
        <v>41897.602037037039</v>
      </c>
      <c r="N380" s="21">
        <v>30</v>
      </c>
      <c r="O380" s="14" t="b">
        <v>0</v>
      </c>
      <c r="P380" s="14">
        <v>40</v>
      </c>
      <c r="Q380" s="19">
        <v>63</v>
      </c>
      <c r="R380" s="14" t="b">
        <v>1</v>
      </c>
      <c r="S380" s="14" t="s">
        <v>8273</v>
      </c>
      <c r="T380" s="14" t="s">
        <v>8274</v>
      </c>
    </row>
    <row r="381" spans="1:20" x14ac:dyDescent="0.25">
      <c r="A381" s="15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15">
        <v>121</v>
      </c>
      <c r="G381" s="15" t="s">
        <v>8218</v>
      </c>
      <c r="H381" s="15" t="s">
        <v>8223</v>
      </c>
      <c r="I381" s="15" t="s">
        <v>8245</v>
      </c>
      <c r="J381" s="15">
        <v>1412092800</v>
      </c>
      <c r="K381" s="25">
        <v>41912.666666666664</v>
      </c>
      <c r="L381" s="15">
        <v>1409493800</v>
      </c>
      <c r="M381" s="25">
        <v>41882.585648148146</v>
      </c>
      <c r="N381" s="26">
        <v>30</v>
      </c>
      <c r="O381" s="15" t="b">
        <v>0</v>
      </c>
      <c r="P381" s="15">
        <v>18</v>
      </c>
      <c r="Q381" s="24">
        <v>33.67</v>
      </c>
      <c r="R381" s="15" t="b">
        <v>1</v>
      </c>
      <c r="S381" s="15" t="s">
        <v>8273</v>
      </c>
      <c r="T381" s="15" t="s">
        <v>8274</v>
      </c>
    </row>
    <row r="382" spans="1:20" ht="28.55" x14ac:dyDescent="0.25">
      <c r="A382" s="14">
        <v>3703</v>
      </c>
      <c r="B382" s="17" t="s">
        <v>3700</v>
      </c>
      <c r="C382" s="17" t="s">
        <v>7813</v>
      </c>
      <c r="D382" s="18">
        <v>1050</v>
      </c>
      <c r="E382" s="19">
        <v>1296</v>
      </c>
      <c r="F382" s="14">
        <v>123</v>
      </c>
      <c r="G382" s="14" t="s">
        <v>8218</v>
      </c>
      <c r="H382" s="14" t="s">
        <v>8223</v>
      </c>
      <c r="I382" s="14" t="s">
        <v>8245</v>
      </c>
      <c r="J382" s="14">
        <v>1471071540</v>
      </c>
      <c r="K382" s="20">
        <v>42595.290972222225</v>
      </c>
      <c r="L382" s="14">
        <v>1467720388</v>
      </c>
      <c r="M382" s="20">
        <v>42556.504490740743</v>
      </c>
      <c r="N382" s="21">
        <v>39</v>
      </c>
      <c r="O382" s="14" t="b">
        <v>0</v>
      </c>
      <c r="P382" s="14">
        <v>30</v>
      </c>
      <c r="Q382" s="19">
        <v>43.2</v>
      </c>
      <c r="R382" s="14" t="b">
        <v>1</v>
      </c>
      <c r="S382" s="14" t="s">
        <v>8273</v>
      </c>
      <c r="T382" s="14" t="s">
        <v>8274</v>
      </c>
    </row>
    <row r="383" spans="1:20" ht="28.55" x14ac:dyDescent="0.25">
      <c r="A383" s="15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15">
        <v>103</v>
      </c>
      <c r="G383" s="15" t="s">
        <v>8218</v>
      </c>
      <c r="H383" s="15" t="s">
        <v>8223</v>
      </c>
      <c r="I383" s="15" t="s">
        <v>8245</v>
      </c>
      <c r="J383" s="15">
        <v>1403546400</v>
      </c>
      <c r="K383" s="25">
        <v>41813.75</v>
      </c>
      <c r="L383" s="15">
        <v>1401714114</v>
      </c>
      <c r="M383" s="25">
        <v>41792.542986111112</v>
      </c>
      <c r="N383" s="26">
        <v>21</v>
      </c>
      <c r="O383" s="15" t="b">
        <v>0</v>
      </c>
      <c r="P383" s="15">
        <v>35</v>
      </c>
      <c r="Q383" s="24">
        <v>83.57</v>
      </c>
      <c r="R383" s="15" t="b">
        <v>1</v>
      </c>
      <c r="S383" s="15" t="s">
        <v>8273</v>
      </c>
      <c r="T383" s="15" t="s">
        <v>8274</v>
      </c>
    </row>
    <row r="384" spans="1:20" ht="28.55" x14ac:dyDescent="0.25">
      <c r="A384" s="14">
        <v>3706</v>
      </c>
      <c r="B384" s="17" t="s">
        <v>3703</v>
      </c>
      <c r="C384" s="17" t="s">
        <v>7816</v>
      </c>
      <c r="D384" s="18">
        <v>1500</v>
      </c>
      <c r="E384" s="19">
        <v>1820</v>
      </c>
      <c r="F384" s="14">
        <v>121</v>
      </c>
      <c r="G384" s="14" t="s">
        <v>8218</v>
      </c>
      <c r="H384" s="14" t="s">
        <v>8223</v>
      </c>
      <c r="I384" s="14" t="s">
        <v>8245</v>
      </c>
      <c r="J384" s="14">
        <v>1410558949</v>
      </c>
      <c r="K384" s="20">
        <v>41894.913761574076</v>
      </c>
      <c r="L384" s="14">
        <v>1409262949</v>
      </c>
      <c r="M384" s="20">
        <v>41879.913761574076</v>
      </c>
      <c r="N384" s="21">
        <v>15</v>
      </c>
      <c r="O384" s="14" t="b">
        <v>0</v>
      </c>
      <c r="P384" s="14">
        <v>13</v>
      </c>
      <c r="Q384" s="19">
        <v>140</v>
      </c>
      <c r="R384" s="14" t="b">
        <v>1</v>
      </c>
      <c r="S384" s="14" t="s">
        <v>8273</v>
      </c>
      <c r="T384" s="14" t="s">
        <v>8274</v>
      </c>
    </row>
    <row r="385" spans="1:20" ht="28.55" x14ac:dyDescent="0.25">
      <c r="A385" s="15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15">
        <v>186</v>
      </c>
      <c r="G385" s="15" t="s">
        <v>8218</v>
      </c>
      <c r="H385" s="15" t="s">
        <v>8223</v>
      </c>
      <c r="I385" s="15" t="s">
        <v>8245</v>
      </c>
      <c r="J385" s="15">
        <v>1469165160</v>
      </c>
      <c r="K385" s="25">
        <v>42573.226388888885</v>
      </c>
      <c r="L385" s="15">
        <v>1467335378</v>
      </c>
      <c r="M385" s="25">
        <v>42552.048356481479</v>
      </c>
      <c r="N385" s="26">
        <v>21</v>
      </c>
      <c r="O385" s="15" t="b">
        <v>0</v>
      </c>
      <c r="P385" s="15">
        <v>23</v>
      </c>
      <c r="Q385" s="24">
        <v>80.87</v>
      </c>
      <c r="R385" s="15" t="b">
        <v>1</v>
      </c>
      <c r="S385" s="15" t="s">
        <v>8273</v>
      </c>
      <c r="T385" s="15" t="s">
        <v>8274</v>
      </c>
    </row>
    <row r="386" spans="1:20" ht="28.55" x14ac:dyDescent="0.25">
      <c r="A386" s="14">
        <v>3708</v>
      </c>
      <c r="B386" s="17" t="s">
        <v>3705</v>
      </c>
      <c r="C386" s="17" t="s">
        <v>7818</v>
      </c>
      <c r="D386" s="18">
        <v>700</v>
      </c>
      <c r="E386" s="19">
        <v>2100</v>
      </c>
      <c r="F386" s="14">
        <v>300</v>
      </c>
      <c r="G386" s="14" t="s">
        <v>8218</v>
      </c>
      <c r="H386" s="14" t="s">
        <v>8223</v>
      </c>
      <c r="I386" s="14" t="s">
        <v>8245</v>
      </c>
      <c r="J386" s="14">
        <v>1404444286</v>
      </c>
      <c r="K386" s="20">
        <v>41824.142199074071</v>
      </c>
      <c r="L386" s="14">
        <v>1403234686</v>
      </c>
      <c r="M386" s="20">
        <v>41810.142199074071</v>
      </c>
      <c r="N386" s="21">
        <v>14</v>
      </c>
      <c r="O386" s="14" t="b">
        <v>0</v>
      </c>
      <c r="P386" s="14">
        <v>39</v>
      </c>
      <c r="Q386" s="19">
        <v>53.85</v>
      </c>
      <c r="R386" s="14" t="b">
        <v>1</v>
      </c>
      <c r="S386" s="14" t="s">
        <v>8273</v>
      </c>
      <c r="T386" s="14" t="s">
        <v>8274</v>
      </c>
    </row>
    <row r="387" spans="1:20" ht="28.55" x14ac:dyDescent="0.25">
      <c r="A387" s="15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15">
        <v>141</v>
      </c>
      <c r="G387" s="15" t="s">
        <v>8218</v>
      </c>
      <c r="H387" s="15" t="s">
        <v>8223</v>
      </c>
      <c r="I387" s="15" t="s">
        <v>8245</v>
      </c>
      <c r="J387" s="15">
        <v>1428068988</v>
      </c>
      <c r="K387" s="25">
        <v>42097.576249999998</v>
      </c>
      <c r="L387" s="15">
        <v>1425908988</v>
      </c>
      <c r="M387" s="25">
        <v>42072.576249999998</v>
      </c>
      <c r="N387" s="26">
        <v>25</v>
      </c>
      <c r="O387" s="15" t="b">
        <v>0</v>
      </c>
      <c r="P387" s="15">
        <v>27</v>
      </c>
      <c r="Q387" s="24">
        <v>67.959999999999994</v>
      </c>
      <c r="R387" s="15" t="b">
        <v>1</v>
      </c>
      <c r="S387" s="15" t="s">
        <v>8273</v>
      </c>
      <c r="T387" s="15" t="s">
        <v>8274</v>
      </c>
    </row>
    <row r="388" spans="1:20" ht="28.55" x14ac:dyDescent="0.25">
      <c r="A388" s="14">
        <v>3711</v>
      </c>
      <c r="B388" s="17" t="s">
        <v>3708</v>
      </c>
      <c r="C388" s="17" t="s">
        <v>7821</v>
      </c>
      <c r="D388" s="18">
        <v>500</v>
      </c>
      <c r="E388" s="19">
        <v>570</v>
      </c>
      <c r="F388" s="14">
        <v>114</v>
      </c>
      <c r="G388" s="14" t="s">
        <v>8218</v>
      </c>
      <c r="H388" s="14" t="s">
        <v>8223</v>
      </c>
      <c r="I388" s="14" t="s">
        <v>8245</v>
      </c>
      <c r="J388" s="14">
        <v>1402848000</v>
      </c>
      <c r="K388" s="20">
        <v>41805.666666666664</v>
      </c>
      <c r="L388" s="14">
        <v>1400606573</v>
      </c>
      <c r="M388" s="20">
        <v>41779.724224537036</v>
      </c>
      <c r="N388" s="21">
        <v>26</v>
      </c>
      <c r="O388" s="14" t="b">
        <v>0</v>
      </c>
      <c r="P388" s="14">
        <v>21</v>
      </c>
      <c r="Q388" s="19">
        <v>27.14</v>
      </c>
      <c r="R388" s="14" t="b">
        <v>1</v>
      </c>
      <c r="S388" s="14" t="s">
        <v>8273</v>
      </c>
      <c r="T388" s="14" t="s">
        <v>8274</v>
      </c>
    </row>
    <row r="389" spans="1:20" ht="28.55" x14ac:dyDescent="0.25">
      <c r="A389" s="15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15">
        <v>154</v>
      </c>
      <c r="G389" s="15" t="s">
        <v>8218</v>
      </c>
      <c r="H389" s="15" t="s">
        <v>8223</v>
      </c>
      <c r="I389" s="15" t="s">
        <v>8245</v>
      </c>
      <c r="J389" s="15">
        <v>1433055540</v>
      </c>
      <c r="K389" s="25">
        <v>42155.290972222225</v>
      </c>
      <c r="L389" s="15">
        <v>1431230867</v>
      </c>
      <c r="M389" s="25">
        <v>42134.172071759262</v>
      </c>
      <c r="N389" s="26">
        <v>21</v>
      </c>
      <c r="O389" s="15" t="b">
        <v>0</v>
      </c>
      <c r="P389" s="15">
        <v>104</v>
      </c>
      <c r="Q389" s="24">
        <v>110.87</v>
      </c>
      <c r="R389" s="15" t="b">
        <v>1</v>
      </c>
      <c r="S389" s="15" t="s">
        <v>8273</v>
      </c>
      <c r="T389" s="15" t="s">
        <v>8274</v>
      </c>
    </row>
    <row r="390" spans="1:20" ht="28.55" x14ac:dyDescent="0.25">
      <c r="A390" s="14">
        <v>3713</v>
      </c>
      <c r="B390" s="17" t="s">
        <v>3710</v>
      </c>
      <c r="C390" s="17" t="s">
        <v>7823</v>
      </c>
      <c r="D390" s="18">
        <v>2000</v>
      </c>
      <c r="E390" s="19">
        <v>2030</v>
      </c>
      <c r="F390" s="14">
        <v>102</v>
      </c>
      <c r="G390" s="14" t="s">
        <v>8218</v>
      </c>
      <c r="H390" s="14" t="s">
        <v>8223</v>
      </c>
      <c r="I390" s="14" t="s">
        <v>8245</v>
      </c>
      <c r="J390" s="14">
        <v>1465062166</v>
      </c>
      <c r="K390" s="20">
        <v>42525.738032407404</v>
      </c>
      <c r="L390" s="14">
        <v>1463334166</v>
      </c>
      <c r="M390" s="20">
        <v>42505.738032407404</v>
      </c>
      <c r="N390" s="21">
        <v>20</v>
      </c>
      <c r="O390" s="14" t="b">
        <v>0</v>
      </c>
      <c r="P390" s="14">
        <v>19</v>
      </c>
      <c r="Q390" s="19">
        <v>106.84</v>
      </c>
      <c r="R390" s="14" t="b">
        <v>1</v>
      </c>
      <c r="S390" s="14" t="s">
        <v>8273</v>
      </c>
      <c r="T390" s="14" t="s">
        <v>8274</v>
      </c>
    </row>
    <row r="391" spans="1:20" ht="28.55" x14ac:dyDescent="0.25">
      <c r="A391" s="15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15">
        <v>102</v>
      </c>
      <c r="G391" s="15" t="s">
        <v>8218</v>
      </c>
      <c r="H391" s="15" t="s">
        <v>8223</v>
      </c>
      <c r="I391" s="15" t="s">
        <v>8245</v>
      </c>
      <c r="J391" s="15">
        <v>1432612740</v>
      </c>
      <c r="K391" s="25">
        <v>42150.165972222225</v>
      </c>
      <c r="L391" s="15">
        <v>1429881667</v>
      </c>
      <c r="M391" s="25">
        <v>42118.556331018524</v>
      </c>
      <c r="N391" s="26">
        <v>32</v>
      </c>
      <c r="O391" s="15" t="b">
        <v>0</v>
      </c>
      <c r="P391" s="15">
        <v>97</v>
      </c>
      <c r="Q391" s="24">
        <v>105.52</v>
      </c>
      <c r="R391" s="15" t="b">
        <v>1</v>
      </c>
      <c r="S391" s="15" t="s">
        <v>8273</v>
      </c>
      <c r="T391" s="15" t="s">
        <v>8274</v>
      </c>
    </row>
    <row r="392" spans="1:20" ht="28.55" x14ac:dyDescent="0.25">
      <c r="A392" s="14">
        <v>3716</v>
      </c>
      <c r="B392" s="17" t="s">
        <v>3713</v>
      </c>
      <c r="C392" s="17" t="s">
        <v>7826</v>
      </c>
      <c r="D392" s="18">
        <v>800</v>
      </c>
      <c r="E392" s="19">
        <v>1246</v>
      </c>
      <c r="F392" s="14">
        <v>156</v>
      </c>
      <c r="G392" s="14" t="s">
        <v>8218</v>
      </c>
      <c r="H392" s="14" t="s">
        <v>8223</v>
      </c>
      <c r="I392" s="14" t="s">
        <v>8245</v>
      </c>
      <c r="J392" s="14">
        <v>1453411109</v>
      </c>
      <c r="K392" s="20">
        <v>42390.887835648144</v>
      </c>
      <c r="L392" s="14">
        <v>1450819109</v>
      </c>
      <c r="M392" s="20">
        <v>42360.887835648144</v>
      </c>
      <c r="N392" s="21">
        <v>30</v>
      </c>
      <c r="O392" s="14" t="b">
        <v>0</v>
      </c>
      <c r="P392" s="14">
        <v>24</v>
      </c>
      <c r="Q392" s="19">
        <v>51.92</v>
      </c>
      <c r="R392" s="14" t="b">
        <v>1</v>
      </c>
      <c r="S392" s="14" t="s">
        <v>8273</v>
      </c>
      <c r="T392" s="14" t="s">
        <v>8274</v>
      </c>
    </row>
    <row r="393" spans="1:20" x14ac:dyDescent="0.25">
      <c r="A393" s="15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15">
        <v>105</v>
      </c>
      <c r="G393" s="15" t="s">
        <v>8218</v>
      </c>
      <c r="H393" s="15" t="s">
        <v>8223</v>
      </c>
      <c r="I393" s="15" t="s">
        <v>8245</v>
      </c>
      <c r="J393" s="15">
        <v>1435881006</v>
      </c>
      <c r="K393" s="25">
        <v>42187.993125000001</v>
      </c>
      <c r="L393" s="15">
        <v>1433980206</v>
      </c>
      <c r="M393" s="25">
        <v>42165.993125000001</v>
      </c>
      <c r="N393" s="26">
        <v>22</v>
      </c>
      <c r="O393" s="15" t="b">
        <v>0</v>
      </c>
      <c r="P393" s="15">
        <v>40</v>
      </c>
      <c r="Q393" s="24">
        <v>86.23</v>
      </c>
      <c r="R393" s="15" t="b">
        <v>1</v>
      </c>
      <c r="S393" s="15" t="s">
        <v>8273</v>
      </c>
      <c r="T393" s="15" t="s">
        <v>8274</v>
      </c>
    </row>
    <row r="394" spans="1:20" ht="42.8" x14ac:dyDescent="0.25">
      <c r="A394" s="14">
        <v>3721</v>
      </c>
      <c r="B394" s="17" t="s">
        <v>3718</v>
      </c>
      <c r="C394" s="17" t="s">
        <v>7831</v>
      </c>
      <c r="D394" s="18">
        <v>5000</v>
      </c>
      <c r="E394" s="19">
        <v>5040</v>
      </c>
      <c r="F394" s="14">
        <v>101</v>
      </c>
      <c r="G394" s="14" t="s">
        <v>8218</v>
      </c>
      <c r="H394" s="14" t="s">
        <v>8223</v>
      </c>
      <c r="I394" s="14" t="s">
        <v>8245</v>
      </c>
      <c r="J394" s="14">
        <v>1415230084</v>
      </c>
      <c r="K394" s="20">
        <v>41948.977824074071</v>
      </c>
      <c r="L394" s="14">
        <v>1413412084</v>
      </c>
      <c r="M394" s="20">
        <v>41927.936157407406</v>
      </c>
      <c r="N394" s="21">
        <v>21</v>
      </c>
      <c r="O394" s="14" t="b">
        <v>0</v>
      </c>
      <c r="P394" s="14">
        <v>44</v>
      </c>
      <c r="Q394" s="19">
        <v>114.55</v>
      </c>
      <c r="R394" s="14" t="b">
        <v>1</v>
      </c>
      <c r="S394" s="14" t="s">
        <v>8273</v>
      </c>
      <c r="T394" s="14" t="s">
        <v>8274</v>
      </c>
    </row>
    <row r="395" spans="1:20" ht="28.55" x14ac:dyDescent="0.25">
      <c r="A395" s="15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15">
        <v>339</v>
      </c>
      <c r="G395" s="15" t="s">
        <v>8218</v>
      </c>
      <c r="H395" s="15" t="s">
        <v>8223</v>
      </c>
      <c r="I395" s="15" t="s">
        <v>8245</v>
      </c>
      <c r="J395" s="15">
        <v>1461963600</v>
      </c>
      <c r="K395" s="25">
        <v>42489.875</v>
      </c>
      <c r="L395" s="15">
        <v>1459567371</v>
      </c>
      <c r="M395" s="25">
        <v>42462.140868055561</v>
      </c>
      <c r="N395" s="26">
        <v>28</v>
      </c>
      <c r="O395" s="15" t="b">
        <v>0</v>
      </c>
      <c r="P395" s="15">
        <v>46</v>
      </c>
      <c r="Q395" s="24">
        <v>62.59</v>
      </c>
      <c r="R395" s="15" t="b">
        <v>1</v>
      </c>
      <c r="S395" s="15" t="s">
        <v>8273</v>
      </c>
      <c r="T395" s="15" t="s">
        <v>8274</v>
      </c>
    </row>
    <row r="396" spans="1:20" ht="28.55" x14ac:dyDescent="0.25">
      <c r="A396" s="14">
        <v>3727</v>
      </c>
      <c r="B396" s="17" t="s">
        <v>3724</v>
      </c>
      <c r="C396" s="17" t="s">
        <v>7837</v>
      </c>
      <c r="D396" s="18">
        <v>2000</v>
      </c>
      <c r="E396" s="19">
        <v>2015</v>
      </c>
      <c r="F396" s="14">
        <v>101</v>
      </c>
      <c r="G396" s="14" t="s">
        <v>8218</v>
      </c>
      <c r="H396" s="14" t="s">
        <v>8223</v>
      </c>
      <c r="I396" s="14" t="s">
        <v>8245</v>
      </c>
      <c r="J396" s="14">
        <v>1476939300</v>
      </c>
      <c r="K396" s="20">
        <v>42663.204861111109</v>
      </c>
      <c r="L396" s="14">
        <v>1474273294</v>
      </c>
      <c r="M396" s="20">
        <v>42632.348310185189</v>
      </c>
      <c r="N396" s="21">
        <v>31</v>
      </c>
      <c r="O396" s="14" t="b">
        <v>0</v>
      </c>
      <c r="P396" s="14">
        <v>33</v>
      </c>
      <c r="Q396" s="19">
        <v>61.06</v>
      </c>
      <c r="R396" s="14" t="b">
        <v>1</v>
      </c>
      <c r="S396" s="14" t="s">
        <v>8273</v>
      </c>
      <c r="T396" s="14" t="s">
        <v>8274</v>
      </c>
    </row>
    <row r="397" spans="1:20" ht="28.55" x14ac:dyDescent="0.25">
      <c r="A397" s="15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15">
        <v>122</v>
      </c>
      <c r="G397" s="15" t="s">
        <v>8218</v>
      </c>
      <c r="H397" s="15" t="s">
        <v>8223</v>
      </c>
      <c r="I397" s="15" t="s">
        <v>8245</v>
      </c>
      <c r="J397" s="15">
        <v>1426965758</v>
      </c>
      <c r="K397" s="25">
        <v>42084.807384259257</v>
      </c>
      <c r="L397" s="15">
        <v>1424377358</v>
      </c>
      <c r="M397" s="25">
        <v>42054.849050925928</v>
      </c>
      <c r="N397" s="26">
        <v>30</v>
      </c>
      <c r="O397" s="15" t="b">
        <v>0</v>
      </c>
      <c r="P397" s="15">
        <v>26</v>
      </c>
      <c r="Q397" s="24">
        <v>70.23</v>
      </c>
      <c r="R397" s="15" t="b">
        <v>1</v>
      </c>
      <c r="S397" s="15" t="s">
        <v>8273</v>
      </c>
      <c r="T397" s="15" t="s">
        <v>8274</v>
      </c>
    </row>
    <row r="398" spans="1:20" ht="28.55" x14ac:dyDescent="0.25">
      <c r="A398" s="14">
        <v>3813</v>
      </c>
      <c r="B398" s="17" t="s">
        <v>3810</v>
      </c>
      <c r="C398" s="17" t="s">
        <v>7923</v>
      </c>
      <c r="D398" s="18">
        <v>2100</v>
      </c>
      <c r="E398" s="19">
        <v>2119.9899999999998</v>
      </c>
      <c r="F398" s="14">
        <v>101</v>
      </c>
      <c r="G398" s="14" t="s">
        <v>8218</v>
      </c>
      <c r="H398" s="14" t="s">
        <v>8223</v>
      </c>
      <c r="I398" s="14" t="s">
        <v>8245</v>
      </c>
      <c r="J398" s="14">
        <v>1465940580</v>
      </c>
      <c r="K398" s="20">
        <v>42535.904861111107</v>
      </c>
      <c r="L398" s="14">
        <v>1462603021</v>
      </c>
      <c r="M398" s="20">
        <v>42497.275706018518</v>
      </c>
      <c r="N398" s="21">
        <v>39</v>
      </c>
      <c r="O398" s="14" t="b">
        <v>0</v>
      </c>
      <c r="P398" s="14">
        <v>27</v>
      </c>
      <c r="Q398" s="19">
        <v>78.52</v>
      </c>
      <c r="R398" s="14" t="b">
        <v>1</v>
      </c>
      <c r="S398" s="14" t="s">
        <v>8273</v>
      </c>
      <c r="T398" s="14" t="s">
        <v>8274</v>
      </c>
    </row>
    <row r="399" spans="1:20" ht="28.55" x14ac:dyDescent="0.25">
      <c r="A399" s="15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15">
        <v>140</v>
      </c>
      <c r="G399" s="15" t="s">
        <v>8218</v>
      </c>
      <c r="H399" s="15" t="s">
        <v>8223</v>
      </c>
      <c r="I399" s="15" t="s">
        <v>8245</v>
      </c>
      <c r="J399" s="15">
        <v>1427860740</v>
      </c>
      <c r="K399" s="25">
        <v>42095.165972222225</v>
      </c>
      <c r="L399" s="15">
        <v>1424727712</v>
      </c>
      <c r="M399" s="25">
        <v>42058.904074074075</v>
      </c>
      <c r="N399" s="26">
        <v>36</v>
      </c>
      <c r="O399" s="15" t="b">
        <v>0</v>
      </c>
      <c r="P399" s="15">
        <v>34</v>
      </c>
      <c r="Q399" s="24">
        <v>61.82</v>
      </c>
      <c r="R399" s="15" t="b">
        <v>1</v>
      </c>
      <c r="S399" s="15" t="s">
        <v>8273</v>
      </c>
      <c r="T399" s="15" t="s">
        <v>8274</v>
      </c>
    </row>
    <row r="400" spans="1:20" ht="42.8" x14ac:dyDescent="0.25">
      <c r="A400" s="14">
        <v>3816</v>
      </c>
      <c r="B400" s="17" t="s">
        <v>3813</v>
      </c>
      <c r="C400" s="17" t="s">
        <v>7926</v>
      </c>
      <c r="D400" s="18">
        <v>1500</v>
      </c>
      <c r="E400" s="19">
        <v>1788.57</v>
      </c>
      <c r="F400" s="14">
        <v>119</v>
      </c>
      <c r="G400" s="14" t="s">
        <v>8218</v>
      </c>
      <c r="H400" s="14" t="s">
        <v>8223</v>
      </c>
      <c r="I400" s="14" t="s">
        <v>8245</v>
      </c>
      <c r="J400" s="14">
        <v>1405614823</v>
      </c>
      <c r="K400" s="20">
        <v>41837.690081018518</v>
      </c>
      <c r="L400" s="14">
        <v>1403022823</v>
      </c>
      <c r="M400" s="20">
        <v>41807.690081018518</v>
      </c>
      <c r="N400" s="21">
        <v>30</v>
      </c>
      <c r="O400" s="14" t="b">
        <v>0</v>
      </c>
      <c r="P400" s="14">
        <v>37</v>
      </c>
      <c r="Q400" s="19">
        <v>48.34</v>
      </c>
      <c r="R400" s="14" t="b">
        <v>1</v>
      </c>
      <c r="S400" s="14" t="s">
        <v>8273</v>
      </c>
      <c r="T400" s="14" t="s">
        <v>8274</v>
      </c>
    </row>
    <row r="401" spans="1:20" ht="42.8" x14ac:dyDescent="0.25">
      <c r="A401" s="15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15">
        <v>107</v>
      </c>
      <c r="G401" s="15" t="s">
        <v>8218</v>
      </c>
      <c r="H401" s="15" t="s">
        <v>8223</v>
      </c>
      <c r="I401" s="15" t="s">
        <v>8245</v>
      </c>
      <c r="J401" s="15">
        <v>1445659140</v>
      </c>
      <c r="K401" s="25">
        <v>42301.165972222225</v>
      </c>
      <c r="L401" s="15">
        <v>1444236216</v>
      </c>
      <c r="M401" s="25">
        <v>42284.69694444444</v>
      </c>
      <c r="N401" s="26">
        <v>16</v>
      </c>
      <c r="O401" s="15" t="b">
        <v>0</v>
      </c>
      <c r="P401" s="15">
        <v>20</v>
      </c>
      <c r="Q401" s="24">
        <v>107.25</v>
      </c>
      <c r="R401" s="15" t="b">
        <v>1</v>
      </c>
      <c r="S401" s="15" t="s">
        <v>8273</v>
      </c>
      <c r="T401" s="15" t="s">
        <v>8274</v>
      </c>
    </row>
    <row r="402" spans="1:20" ht="28.55" x14ac:dyDescent="0.25">
      <c r="A402" s="14">
        <v>3818</v>
      </c>
      <c r="B402" s="17" t="s">
        <v>3815</v>
      </c>
      <c r="C402" s="17" t="s">
        <v>7928</v>
      </c>
      <c r="D402" s="18">
        <v>250</v>
      </c>
      <c r="E402" s="19">
        <v>570</v>
      </c>
      <c r="F402" s="14">
        <v>228</v>
      </c>
      <c r="G402" s="14" t="s">
        <v>8218</v>
      </c>
      <c r="H402" s="14" t="s">
        <v>8223</v>
      </c>
      <c r="I402" s="14" t="s">
        <v>8245</v>
      </c>
      <c r="J402" s="14">
        <v>1426187582</v>
      </c>
      <c r="K402" s="20">
        <v>42075.800717592589</v>
      </c>
      <c r="L402" s="14">
        <v>1423599182</v>
      </c>
      <c r="M402" s="20">
        <v>42045.84238425926</v>
      </c>
      <c r="N402" s="21">
        <v>30</v>
      </c>
      <c r="O402" s="14" t="b">
        <v>0</v>
      </c>
      <c r="P402" s="14">
        <v>10</v>
      </c>
      <c r="Q402" s="19">
        <v>57</v>
      </c>
      <c r="R402" s="14" t="b">
        <v>1</v>
      </c>
      <c r="S402" s="14" t="s">
        <v>8273</v>
      </c>
      <c r="T402" s="14" t="s">
        <v>8274</v>
      </c>
    </row>
    <row r="403" spans="1:20" ht="28.55" x14ac:dyDescent="0.25">
      <c r="A403" s="15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15">
        <v>106</v>
      </c>
      <c r="G403" s="15" t="s">
        <v>8218</v>
      </c>
      <c r="H403" s="15" t="s">
        <v>8223</v>
      </c>
      <c r="I403" s="15" t="s">
        <v>8245</v>
      </c>
      <c r="J403" s="15">
        <v>1437166920</v>
      </c>
      <c r="K403" s="25">
        <v>42202.876388888893</v>
      </c>
      <c r="L403" s="15">
        <v>1435554104</v>
      </c>
      <c r="M403" s="25">
        <v>42184.209537037037</v>
      </c>
      <c r="N403" s="26">
        <v>19</v>
      </c>
      <c r="O403" s="15" t="b">
        <v>0</v>
      </c>
      <c r="P403" s="15">
        <v>26</v>
      </c>
      <c r="Q403" s="24">
        <v>40.92</v>
      </c>
      <c r="R403" s="15" t="b">
        <v>1</v>
      </c>
      <c r="S403" s="15" t="s">
        <v>8273</v>
      </c>
      <c r="T403" s="15" t="s">
        <v>8274</v>
      </c>
    </row>
    <row r="404" spans="1:20" ht="28.55" x14ac:dyDescent="0.25">
      <c r="A404" s="14">
        <v>3821</v>
      </c>
      <c r="B404" s="17" t="s">
        <v>3818</v>
      </c>
      <c r="C404" s="17" t="s">
        <v>7930</v>
      </c>
      <c r="D404" s="18">
        <v>3500</v>
      </c>
      <c r="E404" s="19">
        <v>3659</v>
      </c>
      <c r="F404" s="14">
        <v>105</v>
      </c>
      <c r="G404" s="14" t="s">
        <v>8218</v>
      </c>
      <c r="H404" s="14" t="s">
        <v>8223</v>
      </c>
      <c r="I404" s="14" t="s">
        <v>8245</v>
      </c>
      <c r="J404" s="14">
        <v>1451881207</v>
      </c>
      <c r="K404" s="20">
        <v>42373.180636574078</v>
      </c>
      <c r="L404" s="14">
        <v>1449116407</v>
      </c>
      <c r="M404" s="20">
        <v>42341.180636574078</v>
      </c>
      <c r="N404" s="21">
        <v>32</v>
      </c>
      <c r="O404" s="14" t="b">
        <v>0</v>
      </c>
      <c r="P404" s="14">
        <v>46</v>
      </c>
      <c r="Q404" s="19">
        <v>79.540000000000006</v>
      </c>
      <c r="R404" s="14" t="b">
        <v>1</v>
      </c>
      <c r="S404" s="14" t="s">
        <v>8273</v>
      </c>
      <c r="T404" s="14" t="s">
        <v>8274</v>
      </c>
    </row>
    <row r="405" spans="1:20" ht="28.55" x14ac:dyDescent="0.25">
      <c r="A405" s="15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15">
        <v>106</v>
      </c>
      <c r="G405" s="15" t="s">
        <v>8218</v>
      </c>
      <c r="H405" s="15" t="s">
        <v>8223</v>
      </c>
      <c r="I405" s="15" t="s">
        <v>8245</v>
      </c>
      <c r="J405" s="15">
        <v>1437364740</v>
      </c>
      <c r="K405" s="25">
        <v>42205.165972222225</v>
      </c>
      <c r="L405" s="15">
        <v>1434405044</v>
      </c>
      <c r="M405" s="25">
        <v>42170.910231481481</v>
      </c>
      <c r="N405" s="26">
        <v>34</v>
      </c>
      <c r="O405" s="15" t="b">
        <v>0</v>
      </c>
      <c r="P405" s="15">
        <v>41</v>
      </c>
      <c r="Q405" s="24">
        <v>64.63</v>
      </c>
      <c r="R405" s="15" t="b">
        <v>1</v>
      </c>
      <c r="S405" s="15" t="s">
        <v>8273</v>
      </c>
      <c r="T405" s="15" t="s">
        <v>8274</v>
      </c>
    </row>
    <row r="406" spans="1:20" ht="28.55" x14ac:dyDescent="0.25">
      <c r="A406" s="14">
        <v>3825</v>
      </c>
      <c r="B406" s="17" t="s">
        <v>3822</v>
      </c>
      <c r="C406" s="17" t="s">
        <v>7934</v>
      </c>
      <c r="D406" s="18">
        <v>5000</v>
      </c>
      <c r="E406" s="19">
        <v>5271</v>
      </c>
      <c r="F406" s="14">
        <v>105</v>
      </c>
      <c r="G406" s="14" t="s">
        <v>8218</v>
      </c>
      <c r="H406" s="14" t="s">
        <v>8223</v>
      </c>
      <c r="I406" s="14" t="s">
        <v>8245</v>
      </c>
      <c r="J406" s="14">
        <v>1434505214</v>
      </c>
      <c r="K406" s="20">
        <v>42172.069606481484</v>
      </c>
      <c r="L406" s="14">
        <v>1432690814</v>
      </c>
      <c r="M406" s="20">
        <v>42151.069606481484</v>
      </c>
      <c r="N406" s="21">
        <v>21</v>
      </c>
      <c r="O406" s="14" t="b">
        <v>0</v>
      </c>
      <c r="P406" s="14">
        <v>49</v>
      </c>
      <c r="Q406" s="19">
        <v>107.57</v>
      </c>
      <c r="R406" s="14" t="b">
        <v>1</v>
      </c>
      <c r="S406" s="14" t="s">
        <v>8273</v>
      </c>
      <c r="T406" s="14" t="s">
        <v>8274</v>
      </c>
    </row>
    <row r="407" spans="1:20" ht="28.55" x14ac:dyDescent="0.25">
      <c r="A407" s="15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15">
        <v>100</v>
      </c>
      <c r="G407" s="15" t="s">
        <v>8218</v>
      </c>
      <c r="H407" s="15" t="s">
        <v>8223</v>
      </c>
      <c r="I407" s="15" t="s">
        <v>8245</v>
      </c>
      <c r="J407" s="15">
        <v>1420033187</v>
      </c>
      <c r="K407" s="25">
        <v>42004.569293981483</v>
      </c>
      <c r="L407" s="15">
        <v>1414845587</v>
      </c>
      <c r="M407" s="25">
        <v>41944.527627314819</v>
      </c>
      <c r="N407" s="26">
        <v>60</v>
      </c>
      <c r="O407" s="15" t="b">
        <v>0</v>
      </c>
      <c r="P407" s="15">
        <v>28</v>
      </c>
      <c r="Q407" s="24">
        <v>178.57</v>
      </c>
      <c r="R407" s="15" t="b">
        <v>1</v>
      </c>
      <c r="S407" s="15" t="s">
        <v>8273</v>
      </c>
      <c r="T407" s="15" t="s">
        <v>8274</v>
      </c>
    </row>
    <row r="408" spans="1:20" ht="28.55" x14ac:dyDescent="0.25">
      <c r="A408" s="14">
        <v>3829</v>
      </c>
      <c r="B408" s="17" t="s">
        <v>3826</v>
      </c>
      <c r="C408" s="17" t="s">
        <v>7938</v>
      </c>
      <c r="D408" s="18">
        <v>500</v>
      </c>
      <c r="E408" s="19">
        <v>501</v>
      </c>
      <c r="F408" s="14">
        <v>100</v>
      </c>
      <c r="G408" s="14" t="s">
        <v>8218</v>
      </c>
      <c r="H408" s="14" t="s">
        <v>8223</v>
      </c>
      <c r="I408" s="14" t="s">
        <v>8245</v>
      </c>
      <c r="J408" s="14">
        <v>1472676371</v>
      </c>
      <c r="K408" s="20">
        <v>42613.865405092598</v>
      </c>
      <c r="L408" s="14">
        <v>1470948371</v>
      </c>
      <c r="M408" s="20">
        <v>42593.865405092598</v>
      </c>
      <c r="N408" s="21">
        <v>20</v>
      </c>
      <c r="O408" s="14" t="b">
        <v>0</v>
      </c>
      <c r="P408" s="14">
        <v>8</v>
      </c>
      <c r="Q408" s="19">
        <v>62.63</v>
      </c>
      <c r="R408" s="14" t="b">
        <v>1</v>
      </c>
      <c r="S408" s="14" t="s">
        <v>8273</v>
      </c>
      <c r="T408" s="14" t="s">
        <v>8274</v>
      </c>
    </row>
    <row r="409" spans="1:20" ht="28.55" x14ac:dyDescent="0.25">
      <c r="A409" s="15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15">
        <v>225</v>
      </c>
      <c r="G409" s="15" t="s">
        <v>8218</v>
      </c>
      <c r="H409" s="15" t="s">
        <v>8223</v>
      </c>
      <c r="I409" s="15" t="s">
        <v>8245</v>
      </c>
      <c r="J409" s="15">
        <v>1464371211</v>
      </c>
      <c r="K409" s="25">
        <v>42517.740868055553</v>
      </c>
      <c r="L409" s="15">
        <v>1463161611</v>
      </c>
      <c r="M409" s="25">
        <v>42503.740868055553</v>
      </c>
      <c r="N409" s="26">
        <v>14</v>
      </c>
      <c r="O409" s="15" t="b">
        <v>0</v>
      </c>
      <c r="P409" s="15">
        <v>3</v>
      </c>
      <c r="Q409" s="24">
        <v>75</v>
      </c>
      <c r="R409" s="15" t="b">
        <v>1</v>
      </c>
      <c r="S409" s="15" t="s">
        <v>8273</v>
      </c>
      <c r="T409" s="15" t="s">
        <v>8274</v>
      </c>
    </row>
    <row r="410" spans="1:20" ht="28.55" x14ac:dyDescent="0.25">
      <c r="A410" s="14">
        <v>3831</v>
      </c>
      <c r="B410" s="17" t="s">
        <v>3828</v>
      </c>
      <c r="C410" s="17" t="s">
        <v>7940</v>
      </c>
      <c r="D410" s="18">
        <v>500</v>
      </c>
      <c r="E410" s="19">
        <v>530.11</v>
      </c>
      <c r="F410" s="14">
        <v>106</v>
      </c>
      <c r="G410" s="14" t="s">
        <v>8218</v>
      </c>
      <c r="H410" s="14" t="s">
        <v>8223</v>
      </c>
      <c r="I410" s="14" t="s">
        <v>8245</v>
      </c>
      <c r="J410" s="14">
        <v>1415222545</v>
      </c>
      <c r="K410" s="20">
        <v>41948.890567129631</v>
      </c>
      <c r="L410" s="14">
        <v>1413404545</v>
      </c>
      <c r="M410" s="20">
        <v>41927.848900462966</v>
      </c>
      <c r="N410" s="21">
        <v>21</v>
      </c>
      <c r="O410" s="14" t="b">
        <v>0</v>
      </c>
      <c r="P410" s="14">
        <v>9</v>
      </c>
      <c r="Q410" s="19">
        <v>58.9</v>
      </c>
      <c r="R410" s="14" t="b">
        <v>1</v>
      </c>
      <c r="S410" s="14" t="s">
        <v>8273</v>
      </c>
      <c r="T410" s="14" t="s">
        <v>8274</v>
      </c>
    </row>
    <row r="411" spans="1:20" ht="28.55" x14ac:dyDescent="0.25">
      <c r="A411" s="15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15">
        <v>105</v>
      </c>
      <c r="G411" s="15" t="s">
        <v>8218</v>
      </c>
      <c r="H411" s="15" t="s">
        <v>8223</v>
      </c>
      <c r="I411" s="15" t="s">
        <v>8245</v>
      </c>
      <c r="J411" s="15">
        <v>1455936335</v>
      </c>
      <c r="K411" s="25">
        <v>42420.114988425921</v>
      </c>
      <c r="L411" s="15">
        <v>1452048335</v>
      </c>
      <c r="M411" s="25">
        <v>42375.114988425921</v>
      </c>
      <c r="N411" s="26">
        <v>45</v>
      </c>
      <c r="O411" s="15" t="b">
        <v>0</v>
      </c>
      <c r="P411" s="15">
        <v>9</v>
      </c>
      <c r="Q411" s="24">
        <v>139.56</v>
      </c>
      <c r="R411" s="15" t="b">
        <v>1</v>
      </c>
      <c r="S411" s="15" t="s">
        <v>8273</v>
      </c>
      <c r="T411" s="15" t="s">
        <v>8274</v>
      </c>
    </row>
    <row r="412" spans="1:20" ht="28.55" x14ac:dyDescent="0.25">
      <c r="A412" s="14">
        <v>3836</v>
      </c>
      <c r="B412" s="17" t="s">
        <v>3833</v>
      </c>
      <c r="C412" s="17" t="s">
        <v>7945</v>
      </c>
      <c r="D412" s="18">
        <v>800</v>
      </c>
      <c r="E412" s="19">
        <v>900</v>
      </c>
      <c r="F412" s="14">
        <v>113</v>
      </c>
      <c r="G412" s="14" t="s">
        <v>8218</v>
      </c>
      <c r="H412" s="14" t="s">
        <v>8223</v>
      </c>
      <c r="I412" s="14" t="s">
        <v>8245</v>
      </c>
      <c r="J412" s="14">
        <v>1470197340</v>
      </c>
      <c r="K412" s="20">
        <v>42585.172916666663</v>
      </c>
      <c r="L412" s="14">
        <v>1467497652</v>
      </c>
      <c r="M412" s="20">
        <v>42553.926527777774</v>
      </c>
      <c r="N412" s="21">
        <v>31</v>
      </c>
      <c r="O412" s="14" t="b">
        <v>0</v>
      </c>
      <c r="P412" s="14">
        <v>14</v>
      </c>
      <c r="Q412" s="19">
        <v>64.290000000000006</v>
      </c>
      <c r="R412" s="14" t="b">
        <v>1</v>
      </c>
      <c r="S412" s="14" t="s">
        <v>8273</v>
      </c>
      <c r="T412" s="14" t="s">
        <v>8274</v>
      </c>
    </row>
    <row r="413" spans="1:20" ht="28.55" x14ac:dyDescent="0.25">
      <c r="A413" s="16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16">
        <v>101</v>
      </c>
      <c r="G413" s="16" t="s">
        <v>8218</v>
      </c>
      <c r="H413" s="16" t="s">
        <v>8223</v>
      </c>
      <c r="I413" s="16" t="s">
        <v>8245</v>
      </c>
      <c r="J413" s="16">
        <v>1438226724</v>
      </c>
      <c r="K413" s="30">
        <v>42215.142638888887</v>
      </c>
      <c r="L413" s="16">
        <v>1433042724</v>
      </c>
      <c r="M413" s="30">
        <v>42155.142638888887</v>
      </c>
      <c r="N413" s="31">
        <v>60</v>
      </c>
      <c r="O413" s="16" t="b">
        <v>0</v>
      </c>
      <c r="P413" s="16">
        <v>32</v>
      </c>
      <c r="Q413" s="29">
        <v>63.28</v>
      </c>
      <c r="R413" s="16" t="b">
        <v>1</v>
      </c>
      <c r="S413" s="16" t="s">
        <v>8273</v>
      </c>
      <c r="T413" s="16" t="s">
        <v>8274</v>
      </c>
    </row>
  </sheetData>
  <conditionalFormatting sqref="G1:G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4E2B7-BA0D-4090-B20D-25957B48D5ED}">
  <dimension ref="A1:E6"/>
  <sheetViews>
    <sheetView workbookViewId="0">
      <selection activeCell="E7" sqref="E7"/>
    </sheetView>
  </sheetViews>
  <sheetFormatPr defaultRowHeight="14.3" x14ac:dyDescent="0.25"/>
  <cols>
    <col min="1" max="1" width="30.625" bestFit="1" customWidth="1"/>
    <col min="2" max="2" width="117.75" bestFit="1" customWidth="1"/>
    <col min="5" max="5" width="15.5" bestFit="1" customWidth="1"/>
  </cols>
  <sheetData>
    <row r="1" spans="1:5" x14ac:dyDescent="0.25">
      <c r="A1" t="s">
        <v>8339</v>
      </c>
      <c r="B1" t="s">
        <v>8340</v>
      </c>
      <c r="C1" t="s">
        <v>8341</v>
      </c>
      <c r="D1" t="s">
        <v>8342</v>
      </c>
      <c r="E1" t="s">
        <v>8265</v>
      </c>
    </row>
    <row r="2" spans="1:5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</row>
    <row r="3" spans="1:5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</row>
    <row r="4" spans="1:5" x14ac:dyDescent="0.25">
      <c r="A4" t="s">
        <v>8337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</row>
    <row r="5" spans="1:5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</row>
    <row r="6" spans="1:5" x14ac:dyDescent="0.25">
      <c r="A6" t="s">
        <v>8338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A85A-7C8F-411E-83A9-113A0928771F}">
  <dimension ref="A1:E10"/>
  <sheetViews>
    <sheetView workbookViewId="0">
      <selection activeCell="E3" sqref="E3"/>
    </sheetView>
  </sheetViews>
  <sheetFormatPr defaultRowHeight="14.3" x14ac:dyDescent="0.25"/>
  <sheetData>
    <row r="1" spans="1:5" x14ac:dyDescent="0.25">
      <c r="A1" t="s">
        <v>8343</v>
      </c>
      <c r="C1" t="s">
        <v>8344</v>
      </c>
      <c r="D1" t="s">
        <v>8345</v>
      </c>
      <c r="E1" t="s">
        <v>8346</v>
      </c>
    </row>
    <row r="2" spans="1:5" x14ac:dyDescent="0.25">
      <c r="A2">
        <v>30</v>
      </c>
      <c r="C2">
        <f>MEDIAN(A2:A10)</f>
        <v>50</v>
      </c>
      <c r="D2">
        <f>AVERAGE(A2:A10)</f>
        <v>55</v>
      </c>
      <c r="E2">
        <f>_xlfn.MODE.SNGL(A2:A10)</f>
        <v>50</v>
      </c>
    </row>
    <row r="3" spans="1:5" x14ac:dyDescent="0.25">
      <c r="A3">
        <v>40</v>
      </c>
    </row>
    <row r="4" spans="1:5" x14ac:dyDescent="0.25">
      <c r="A4">
        <v>50</v>
      </c>
    </row>
    <row r="5" spans="1:5" x14ac:dyDescent="0.25">
      <c r="A5">
        <v>60</v>
      </c>
    </row>
    <row r="6" spans="1:5" x14ac:dyDescent="0.25">
      <c r="A6">
        <v>70</v>
      </c>
    </row>
    <row r="7" spans="1:5" x14ac:dyDescent="0.25">
      <c r="A7">
        <v>100</v>
      </c>
    </row>
    <row r="8" spans="1:5" x14ac:dyDescent="0.25">
      <c r="A8">
        <v>20</v>
      </c>
    </row>
    <row r="9" spans="1:5" x14ac:dyDescent="0.25">
      <c r="A9">
        <v>75</v>
      </c>
    </row>
    <row r="10" spans="1:5" x14ac:dyDescent="0.25">
      <c r="A10">
        <v>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3DB6E-9336-4A1A-A137-60D5108A3313}">
  <dimension ref="A1:E7"/>
  <sheetViews>
    <sheetView workbookViewId="0">
      <selection activeCell="B12" sqref="B12:C12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3.875" bestFit="1" customWidth="1"/>
    <col min="4" max="4" width="9.25" bestFit="1" customWidth="1"/>
    <col min="5" max="6" width="11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8316</v>
      </c>
      <c r="B2" t="s">
        <v>8273</v>
      </c>
    </row>
    <row r="4" spans="1:5" x14ac:dyDescent="0.25">
      <c r="A4" s="11" t="s">
        <v>8318</v>
      </c>
      <c r="B4" s="11" t="s">
        <v>8321</v>
      </c>
    </row>
    <row r="5" spans="1:5" x14ac:dyDescent="0.25">
      <c r="A5" s="11" t="s">
        <v>8319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5">
      <c r="A6" s="12" t="s">
        <v>8274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2" t="s">
        <v>8320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01D36-F5EF-47A5-9389-DCF24492B750}">
  <dimension ref="A1:F17"/>
  <sheetViews>
    <sheetView workbookViewId="0">
      <selection activeCell="C24" sqref="C24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  <col min="7" max="1393" width="15.75" bestFit="1" customWidth="1"/>
    <col min="1394" max="1394" width="11" bestFit="1" customWidth="1"/>
    <col min="1395" max="4092" width="15.75" bestFit="1" customWidth="1"/>
    <col min="4093" max="4093" width="11" bestFit="1" customWidth="1"/>
  </cols>
  <sheetData>
    <row r="1" spans="1:6" x14ac:dyDescent="0.25">
      <c r="A1" s="11" t="s">
        <v>8316</v>
      </c>
      <c r="B1" t="s" vm="1">
        <v>8273</v>
      </c>
    </row>
    <row r="3" spans="1:6" x14ac:dyDescent="0.25">
      <c r="A3" s="11" t="s">
        <v>8318</v>
      </c>
      <c r="B3" s="11" t="s">
        <v>8321</v>
      </c>
    </row>
    <row r="4" spans="1:6" x14ac:dyDescent="0.25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5">
      <c r="A5" s="12" t="s">
        <v>8330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2" t="s">
        <v>8331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2" t="s">
        <v>8332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2" t="s">
        <v>8333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2" t="s">
        <v>8334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2" t="s">
        <v>8335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2" t="s">
        <v>8336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2" t="s">
        <v>8325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2" t="s">
        <v>8326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2" t="s">
        <v>8327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2" t="s">
        <v>8328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2" t="s">
        <v>8329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5">
      <c r="A17" s="12" t="s">
        <v>8320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78904-12E2-4871-8B75-C2C5C5B5F8F1}">
  <dimension ref="A2:F7"/>
  <sheetViews>
    <sheetView workbookViewId="0">
      <selection activeCell="C7" sqref="C7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  <col min="7" max="7" width="1.875" bestFit="1" customWidth="1"/>
    <col min="8" max="97" width="2.875" bestFit="1" customWidth="1"/>
    <col min="98" max="193" width="3.875" bestFit="1" customWidth="1"/>
    <col min="194" max="198" width="4.875" bestFit="1" customWidth="1"/>
    <col min="199" max="199" width="11" bestFit="1" customWidth="1"/>
    <col min="200" max="203" width="13.75" bestFit="1" customWidth="1"/>
    <col min="204" max="204" width="14.75" bestFit="1" customWidth="1"/>
    <col min="205" max="205" width="12.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8318</v>
      </c>
      <c r="B4" s="11" t="s">
        <v>8321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5">
      <c r="A6" s="12" t="s">
        <v>8273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5">
      <c r="A7" s="12" t="s">
        <v>8320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Failed US Video Games</vt:lpstr>
      <vt:lpstr>Failed US Kickstarters</vt:lpstr>
      <vt:lpstr>Descriptive Statistics</vt:lpstr>
      <vt:lpstr>Successful US Kickstarters</vt:lpstr>
      <vt:lpstr>Edinburgh Research</vt:lpstr>
      <vt:lpstr>Skill Drill</vt:lpstr>
      <vt:lpstr>Subcategory Statistics</vt:lpstr>
      <vt:lpstr>Outcomes based on Launch Date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dibble</cp:lastModifiedBy>
  <dcterms:created xsi:type="dcterms:W3CDTF">2017-04-20T15:17:24Z</dcterms:created>
  <dcterms:modified xsi:type="dcterms:W3CDTF">2021-04-24T04:47:43Z</dcterms:modified>
</cp:coreProperties>
</file>