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0" i="1"/>
  <c r="F23" i="1" l="1"/>
  <c r="H2" i="1"/>
  <c r="E17" i="1"/>
  <c r="D17" i="1"/>
  <c r="C17" i="1"/>
  <c r="B17" i="1"/>
  <c r="F16" i="1"/>
  <c r="F15" i="1"/>
  <c r="F14" i="1"/>
  <c r="E11" i="1"/>
  <c r="D11" i="1"/>
  <c r="C11" i="1"/>
  <c r="B11" i="1"/>
  <c r="F10" i="1"/>
  <c r="F9" i="1"/>
  <c r="F8" i="1"/>
  <c r="G9" i="1" s="1"/>
  <c r="F2" i="1"/>
  <c r="G3" i="1" s="1"/>
  <c r="C5" i="1"/>
  <c r="D5" i="1"/>
  <c r="E5" i="1"/>
  <c r="B5" i="1"/>
  <c r="F3" i="1"/>
  <c r="F5" i="1" s="1"/>
  <c r="F4" i="1"/>
  <c r="G2" i="1" l="1"/>
  <c r="G4" i="1" s="1"/>
  <c r="H3" i="1" s="1"/>
  <c r="G8" i="1"/>
  <c r="G10" i="1" s="1"/>
  <c r="H10" i="1" s="1"/>
  <c r="G14" i="1"/>
  <c r="G16" i="1" s="1"/>
  <c r="H16" i="1" s="1"/>
  <c r="G15" i="1"/>
  <c r="F17" i="1"/>
  <c r="F11" i="1"/>
</calcChain>
</file>

<file path=xl/sharedStrings.xml><?xml version="1.0" encoding="utf-8"?>
<sst xmlns="http://schemas.openxmlformats.org/spreadsheetml/2006/main" count="32" uniqueCount="27">
  <si>
    <t>$\theta_1$</t>
    <phoneticPr fontId="2" type="noConversion"/>
  </si>
  <si>
    <t>$\theta_2$</t>
  </si>
  <si>
    <t>$\theta_1'$</t>
    <phoneticPr fontId="2" type="noConversion"/>
  </si>
  <si>
    <t>$\theta_2'$</t>
    <phoneticPr fontId="2" type="noConversion"/>
  </si>
  <si>
    <t>$\phi$</t>
    <phoneticPr fontId="2" type="noConversion"/>
  </si>
  <si>
    <t>Average</t>
    <phoneticPr fontId="2" type="noConversion"/>
  </si>
  <si>
    <t>角度</t>
    <phoneticPr fontId="2" type="noConversion"/>
  </si>
  <si>
    <t>$\alpha_1$</t>
    <phoneticPr fontId="2" type="noConversion"/>
  </si>
  <si>
    <t>$\alpha_2$</t>
  </si>
  <si>
    <t>$\alpha_1'$</t>
    <phoneticPr fontId="2" type="noConversion"/>
  </si>
  <si>
    <t>$\alpha_2'$</t>
  </si>
  <si>
    <t>$\beta$</t>
    <phoneticPr fontId="2" type="noConversion"/>
  </si>
  <si>
    <t>$\zeta_1$</t>
    <phoneticPr fontId="2" type="noConversion"/>
  </si>
  <si>
    <t>$\zeta_2$</t>
  </si>
  <si>
    <t>$\zeta_1'$</t>
    <phoneticPr fontId="2" type="noConversion"/>
  </si>
  <si>
    <t>$\zeta_2'$</t>
  </si>
  <si>
    <t>$\eta$</t>
    <phoneticPr fontId="2" type="noConversion"/>
  </si>
  <si>
    <t>黄</t>
    <phoneticPr fontId="2" type="noConversion"/>
  </si>
  <si>
    <t>暗绿</t>
    <phoneticPr fontId="2" type="noConversion"/>
  </si>
  <si>
    <t>紫</t>
    <phoneticPr fontId="2" type="noConversion"/>
  </si>
  <si>
    <t>暗紫</t>
    <phoneticPr fontId="2" type="noConversion"/>
  </si>
  <si>
    <t>$\xi_1$</t>
    <phoneticPr fontId="2" type="noConversion"/>
  </si>
  <si>
    <t>$\xi_2$</t>
  </si>
  <si>
    <t>$\xi_1'$</t>
    <phoneticPr fontId="2" type="noConversion"/>
  </si>
  <si>
    <t>$\xi_2'$</t>
  </si>
  <si>
    <t>$\psi$</t>
    <phoneticPr fontId="2" type="noConversion"/>
  </si>
  <si>
    <t>$n$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</si>
</sst>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\$0\^\c\i\r\c\ 00\'\$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44" fontId="0" fillId="0" borderId="0" xfId="1" applyFont="1" applyAlignment="1"/>
    <xf numFmtId="176" fontId="0" fillId="0" borderId="0" xfId="0" applyNumberFormat="1"/>
    <xf numFmtId="176" fontId="0" fillId="0" borderId="0" xfId="1" applyNumberFormat="1" applyFont="1" applyAlignment="1"/>
    <xf numFmtId="0" fontId="0" fillId="0" borderId="0" xfId="1" applyNumberFormat="1" applyFont="1" applyAlignment="1"/>
    <xf numFmtId="177" fontId="0" fillId="0" borderId="0" xfId="1" applyNumberFormat="1" applyFont="1" applyAlignme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19" sqref="A19:G23"/>
    </sheetView>
  </sheetViews>
  <sheetFormatPr defaultRowHeight="13.9" x14ac:dyDescent="0.4"/>
  <cols>
    <col min="2" max="2" width="13.33203125" bestFit="1" customWidth="1"/>
    <col min="3" max="5" width="13.265625" bestFit="1" customWidth="1"/>
    <col min="6" max="6" width="15.796875" bestFit="1" customWidth="1"/>
    <col min="7" max="7" width="11.1328125" bestFit="1" customWidth="1"/>
  </cols>
  <sheetData>
    <row r="1" spans="1:8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4">
      <c r="A2">
        <v>1</v>
      </c>
      <c r="B2" s="2">
        <v>16718</v>
      </c>
      <c r="C2" s="2">
        <v>10722</v>
      </c>
      <c r="D2" s="2">
        <v>34716</v>
      </c>
      <c r="E2" s="2">
        <v>28716</v>
      </c>
      <c r="F2" s="3">
        <f>(B2-C2+D2-E2)/2</f>
        <v>5998</v>
      </c>
      <c r="G2">
        <f>_xlfn.STDEV.P(F2:F4)</f>
        <v>0.62360956446232352</v>
      </c>
      <c r="H2">
        <f>4/3/SQRT(3)</f>
        <v>0.76980035891950105</v>
      </c>
    </row>
    <row r="3" spans="1:8" x14ac:dyDescent="0.4">
      <c r="A3">
        <v>2</v>
      </c>
      <c r="B3" s="2">
        <v>16720</v>
      </c>
      <c r="C3" s="2">
        <v>10720</v>
      </c>
      <c r="D3" s="2">
        <v>34717</v>
      </c>
      <c r="E3" s="2">
        <v>28718</v>
      </c>
      <c r="F3" s="3">
        <f t="shared" ref="F3:F4" si="0">(B3-C3+D3-E3)/2</f>
        <v>5999.5</v>
      </c>
      <c r="G3">
        <f>_xlfn.STDEV.S(F2:F4)</f>
        <v>0.76376261582597338</v>
      </c>
      <c r="H3">
        <f>SQRT(H2^2+G4^2)</f>
        <v>0.88715107903729518</v>
      </c>
    </row>
    <row r="4" spans="1:8" x14ac:dyDescent="0.4">
      <c r="A4">
        <v>3</v>
      </c>
      <c r="B4" s="2">
        <v>16718</v>
      </c>
      <c r="C4" s="2">
        <v>10722</v>
      </c>
      <c r="D4" s="2">
        <v>34720</v>
      </c>
      <c r="E4" s="2">
        <v>28718</v>
      </c>
      <c r="F4" s="3">
        <f t="shared" si="0"/>
        <v>5999</v>
      </c>
      <c r="G4">
        <f>G2/SQRT(2)</f>
        <v>0.44095855184409838</v>
      </c>
    </row>
    <row r="5" spans="1:8" x14ac:dyDescent="0.4">
      <c r="A5" t="s">
        <v>5</v>
      </c>
      <c r="B5" s="2">
        <f>AVERAGE(B2:B4)</f>
        <v>16718.666666666668</v>
      </c>
      <c r="C5" s="2">
        <f t="shared" ref="C5:F5" si="1">AVERAGE(C2:C4)</f>
        <v>10721.333333333334</v>
      </c>
      <c r="D5" s="2">
        <f t="shared" si="1"/>
        <v>34717.666666666664</v>
      </c>
      <c r="E5" s="2">
        <f t="shared" si="1"/>
        <v>28717.333333333332</v>
      </c>
      <c r="F5" s="1">
        <f t="shared" si="1"/>
        <v>5998.833333333333</v>
      </c>
    </row>
    <row r="7" spans="1:8" x14ac:dyDescent="0.4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</row>
    <row r="8" spans="1:8" x14ac:dyDescent="0.4">
      <c r="A8">
        <v>1</v>
      </c>
      <c r="B8" s="2">
        <v>15031</v>
      </c>
      <c r="C8" s="2">
        <v>10907</v>
      </c>
      <c r="D8" s="2">
        <v>33028</v>
      </c>
      <c r="E8" s="2">
        <v>28904</v>
      </c>
      <c r="F8" s="1">
        <f>(B8-C8+D8-E8)/2</f>
        <v>4124</v>
      </c>
      <c r="G8">
        <f>_xlfn.STDEV.P(F8:F10)</f>
        <v>0.23570226039551584</v>
      </c>
    </row>
    <row r="9" spans="1:8" x14ac:dyDescent="0.4">
      <c r="A9">
        <v>2</v>
      </c>
      <c r="B9" s="2">
        <v>15031</v>
      </c>
      <c r="C9" s="2">
        <v>10909</v>
      </c>
      <c r="D9" s="2">
        <v>33029</v>
      </c>
      <c r="E9" s="2">
        <v>28904</v>
      </c>
      <c r="F9" s="1">
        <f t="shared" ref="F9:F10" si="2">(B9-C9+D9-E9)/2</f>
        <v>4123.5</v>
      </c>
      <c r="G9">
        <f>_xlfn.STDEV.S(F8:F10)</f>
        <v>0.28867513459481292</v>
      </c>
    </row>
    <row r="10" spans="1:8" x14ac:dyDescent="0.4">
      <c r="A10">
        <v>3</v>
      </c>
      <c r="B10" s="2">
        <v>15031</v>
      </c>
      <c r="C10" s="2">
        <v>10906</v>
      </c>
      <c r="D10" s="2">
        <v>33027</v>
      </c>
      <c r="E10" s="2">
        <v>28904</v>
      </c>
      <c r="F10" s="1">
        <f t="shared" si="2"/>
        <v>4124</v>
      </c>
      <c r="G10">
        <f>G8/SQRT(2)</f>
        <v>0.16666666666666666</v>
      </c>
      <c r="H10">
        <f>SQRT(H2^2+G10^2)</f>
        <v>0.78763593770876816</v>
      </c>
    </row>
    <row r="11" spans="1:8" x14ac:dyDescent="0.4">
      <c r="A11" t="s">
        <v>5</v>
      </c>
      <c r="B11" s="2">
        <f>AVERAGE(B8:B10)</f>
        <v>15031</v>
      </c>
      <c r="C11" s="2">
        <f t="shared" ref="C11" si="3">AVERAGE(C8:C10)</f>
        <v>10907.333333333334</v>
      </c>
      <c r="D11" s="2">
        <f t="shared" ref="D11" si="4">AVERAGE(D8:D10)</f>
        <v>33028</v>
      </c>
      <c r="E11" s="2">
        <f t="shared" ref="E11" si="5">AVERAGE(E8:E10)</f>
        <v>28904</v>
      </c>
      <c r="F11" s="1">
        <f t="shared" ref="F11" si="6">AVERAGE(F8:F10)</f>
        <v>4123.833333333333</v>
      </c>
    </row>
    <row r="13" spans="1:8" x14ac:dyDescent="0.4">
      <c r="A13" t="s">
        <v>6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</row>
    <row r="14" spans="1:8" x14ac:dyDescent="0.4">
      <c r="A14">
        <v>1</v>
      </c>
      <c r="B14" s="2">
        <v>9752</v>
      </c>
      <c r="C14" s="2">
        <v>4343</v>
      </c>
      <c r="D14" s="2">
        <v>27752</v>
      </c>
      <c r="E14" s="2">
        <v>22346</v>
      </c>
      <c r="F14" s="3">
        <f>(B14-C14+D14-E14)/2</f>
        <v>5407.5</v>
      </c>
      <c r="G14">
        <f>_xlfn.STDEV.P(F14:F16)</f>
        <v>1.4142135623730951</v>
      </c>
    </row>
    <row r="15" spans="1:8" x14ac:dyDescent="0.4">
      <c r="A15">
        <v>2</v>
      </c>
      <c r="B15" s="2">
        <v>9752</v>
      </c>
      <c r="C15" s="2">
        <v>4346</v>
      </c>
      <c r="D15" s="2">
        <v>27748</v>
      </c>
      <c r="E15" s="2">
        <v>22345</v>
      </c>
      <c r="F15" s="3">
        <f>(B15-C15+D15-E15)/2</f>
        <v>5404.5</v>
      </c>
      <c r="G15">
        <f>_xlfn.STDEV.S(F14:F16)</f>
        <v>1.7320508075688772</v>
      </c>
    </row>
    <row r="16" spans="1:8" x14ac:dyDescent="0.4">
      <c r="A16">
        <v>3</v>
      </c>
      <c r="B16" s="2">
        <v>9753</v>
      </c>
      <c r="C16" s="2">
        <v>4345</v>
      </c>
      <c r="D16" s="2">
        <v>27750</v>
      </c>
      <c r="E16" s="2">
        <v>22343</v>
      </c>
      <c r="F16" s="3">
        <f>(B16-C16+D16-E16)/2</f>
        <v>5407.5</v>
      </c>
      <c r="G16">
        <f t="shared" ref="G16" si="7">G14/SQRT(2)</f>
        <v>1</v>
      </c>
      <c r="H16">
        <f>SQRT(H2^2+G16^2)</f>
        <v>1.2619796324000607</v>
      </c>
    </row>
    <row r="17" spans="1:7" x14ac:dyDescent="0.4">
      <c r="A17" t="s">
        <v>5</v>
      </c>
      <c r="B17" s="2">
        <f>AVERAGE(B14:B16)</f>
        <v>9752.3333333333339</v>
      </c>
      <c r="C17" s="2">
        <f t="shared" ref="C17" si="8">AVERAGE(C14:C16)</f>
        <v>4344.666666666667</v>
      </c>
      <c r="D17" s="2">
        <f t="shared" ref="D17" si="9">AVERAGE(D14:D16)</f>
        <v>27750</v>
      </c>
      <c r="E17" s="2">
        <f t="shared" ref="E17" si="10">AVERAGE(E14:E16)</f>
        <v>22344.666666666668</v>
      </c>
      <c r="F17" s="1">
        <f t="shared" ref="F17" si="11">AVERAGE(F14:F16)</f>
        <v>5406.5</v>
      </c>
    </row>
    <row r="19" spans="1:7" x14ac:dyDescent="0.4">
      <c r="A19" t="s">
        <v>6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</row>
    <row r="20" spans="1:7" x14ac:dyDescent="0.4">
      <c r="A20" t="s">
        <v>17</v>
      </c>
      <c r="B20" s="2">
        <v>9810</v>
      </c>
      <c r="C20" s="2">
        <v>4342</v>
      </c>
      <c r="D20" s="2">
        <v>27811</v>
      </c>
      <c r="E20" s="2">
        <v>22342</v>
      </c>
      <c r="F20" s="3">
        <f>(B20-C20+D20-E20)/2-20</f>
        <v>5448.5</v>
      </c>
      <c r="G20" s="4">
        <v>1.6853</v>
      </c>
    </row>
    <row r="21" spans="1:7" x14ac:dyDescent="0.4">
      <c r="A21" t="s">
        <v>18</v>
      </c>
      <c r="B21" s="2">
        <v>9730</v>
      </c>
      <c r="C21" s="2">
        <v>4341</v>
      </c>
      <c r="D21" s="2">
        <v>27726</v>
      </c>
      <c r="E21" s="2">
        <v>22344</v>
      </c>
      <c r="F21" s="3">
        <f t="shared" ref="F21:F22" si="12">(B21-C21+D21-E21)/2-20</f>
        <v>5365.5</v>
      </c>
      <c r="G21" s="4">
        <v>1.6786000000000001</v>
      </c>
    </row>
    <row r="22" spans="1:7" x14ac:dyDescent="0.4">
      <c r="A22" t="s">
        <v>19</v>
      </c>
      <c r="B22" s="2">
        <v>9930</v>
      </c>
      <c r="C22" s="2">
        <v>4344</v>
      </c>
      <c r="D22" s="2">
        <v>27921</v>
      </c>
      <c r="E22" s="2">
        <v>22345</v>
      </c>
      <c r="F22" s="3">
        <f t="shared" si="12"/>
        <v>5561</v>
      </c>
      <c r="G22" s="4">
        <v>1.6966000000000001</v>
      </c>
    </row>
    <row r="23" spans="1:7" x14ac:dyDescent="0.4">
      <c r="A23" t="s">
        <v>20</v>
      </c>
      <c r="B23" s="2">
        <v>9850</v>
      </c>
      <c r="C23" s="2">
        <v>4345</v>
      </c>
      <c r="D23" s="2">
        <v>27850</v>
      </c>
      <c r="E23" s="2">
        <v>22343</v>
      </c>
      <c r="F23" s="3">
        <f>(B23-C23+D23-E23)/2</f>
        <v>5506</v>
      </c>
      <c r="G23" s="5">
        <v>1.6879999999999999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2017-12-15T14:11:21Z</dcterms:modified>
</cp:coreProperties>
</file>