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cbtds4\R_Repositories\SL_rodent_PCR\files\"/>
    </mc:Choice>
  </mc:AlternateContent>
  <xr:revisionPtr revIDLastSave="0" documentId="8_{D5B45F30-7663-4D44-8D44-D6EA4EA36AF0}" xr6:coauthVersionLast="47" xr6:coauthVersionMax="47" xr10:uidLastSave="{00000000-0000-0000-0000-000000000000}"/>
  <bookViews>
    <workbookView xWindow="-108" yWindow="-108" windowWidth="30936" windowHeight="16896" tabRatio="500" xr2:uid="{00000000-000D-0000-FFFF-FFFF00000000}"/>
  </bookViews>
  <sheets>
    <sheet name="Cyto. B" sheetId="3" r:id="rId1"/>
    <sheet name="M. natalensis" sheetId="1" r:id="rId2"/>
    <sheet name="M. erythroleucus" sheetId="2" r:id="rId3"/>
  </sheets>
  <definedNames>
    <definedName name="_xlnm.Print_Area" localSheetId="2">'M. erythroleucus'!$A$9:$I$40</definedName>
    <definedName name="_xlnm.Print_Area" localSheetId="1">'M. natalensis'!$A$9:$I$40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3" l="1"/>
  <c r="H30" i="3" s="1"/>
  <c r="F30" i="3"/>
  <c r="F29" i="3"/>
  <c r="F28" i="3"/>
  <c r="F34" i="3" s="1"/>
  <c r="B23" i="3"/>
  <c r="B19" i="3"/>
  <c r="G27" i="3" s="1"/>
  <c r="H27" i="3" s="1"/>
  <c r="I1" i="3"/>
  <c r="G29" i="3" l="1"/>
  <c r="H29" i="3" s="1"/>
  <c r="G31" i="3"/>
  <c r="H31" i="3" s="1"/>
  <c r="G32" i="3"/>
  <c r="H32" i="3" s="1"/>
  <c r="G28" i="3"/>
  <c r="H28" i="3" s="1"/>
  <c r="G33" i="3"/>
  <c r="H33" i="3" s="1"/>
  <c r="B21" i="2" l="1"/>
  <c r="F25" i="2" s="1"/>
  <c r="B17" i="2"/>
  <c r="G28" i="2" s="1"/>
  <c r="H28" i="2" s="1"/>
  <c r="I1" i="2"/>
  <c r="B21" i="1"/>
  <c r="F25" i="1" s="1"/>
  <c r="B17" i="1"/>
  <c r="G29" i="1" s="1"/>
  <c r="H29" i="1" s="1"/>
  <c r="G28" i="1"/>
  <c r="H28" i="1" s="1"/>
  <c r="I1" i="1"/>
  <c r="G25" i="1" l="1"/>
  <c r="H25" i="1" s="1"/>
  <c r="F32" i="1"/>
  <c r="F32" i="2"/>
  <c r="G25" i="2"/>
  <c r="H25" i="2" s="1"/>
  <c r="G27" i="2"/>
  <c r="H27" i="2" s="1"/>
  <c r="G29" i="2"/>
  <c r="H29" i="2" s="1"/>
  <c r="G27" i="1"/>
  <c r="H27" i="1" s="1"/>
  <c r="G31" i="1"/>
  <c r="H31" i="1" s="1"/>
  <c r="G26" i="2"/>
  <c r="H26" i="2" s="1"/>
  <c r="G30" i="2"/>
  <c r="H30" i="2" s="1"/>
  <c r="G31" i="2"/>
  <c r="H31" i="2" s="1"/>
  <c r="G26" i="1"/>
  <c r="H26" i="1" s="1"/>
  <c r="G30" i="1"/>
  <c r="H30" i="1" s="1"/>
</calcChain>
</file>

<file path=xl/sharedStrings.xml><?xml version="1.0" encoding="utf-8"?>
<sst xmlns="http://schemas.openxmlformats.org/spreadsheetml/2006/main" count="225" uniqueCount="71">
  <si>
    <t>Arbeitsprotokoll Diagnostik-PCR</t>
  </si>
  <si>
    <t>Datum:</t>
  </si>
  <si>
    <t>Mitarbeiter:</t>
  </si>
  <si>
    <t>Erreger:</t>
  </si>
  <si>
    <t>SAA-Nummer PCR:</t>
  </si>
  <si>
    <t>Quelle:</t>
  </si>
  <si>
    <t>Zugehörige Extraktion:</t>
  </si>
  <si>
    <t>Cycler:</t>
  </si>
  <si>
    <t>PeqLab Primus</t>
  </si>
  <si>
    <t>PCR-Kit:</t>
  </si>
  <si>
    <t>Name</t>
  </si>
  <si>
    <t>Herstelller</t>
  </si>
  <si>
    <t>Bestellnummer</t>
  </si>
  <si>
    <t>Platinum Taq</t>
  </si>
  <si>
    <t>Invitrogen</t>
  </si>
  <si>
    <t>10928-042</t>
  </si>
  <si>
    <t>Oligosequenzen:</t>
  </si>
  <si>
    <t>F-607: 5' CGG GCT CTA ATA ACC CAA  CG 3'</t>
  </si>
  <si>
    <t>R-813: 5' TTC TGG TTT GAT ATG GGG AGG T 3'</t>
  </si>
  <si>
    <t>samples</t>
  </si>
  <si>
    <t>Inhibition</t>
  </si>
  <si>
    <t>Wasser</t>
  </si>
  <si>
    <t>Neg.-Extr.</t>
  </si>
  <si>
    <t>Run Control</t>
  </si>
  <si>
    <t>Anzahl PCR-Reaktionen:</t>
  </si>
  <si>
    <t>Summe Reaktionen:</t>
  </si>
  <si>
    <t>Pipettierschema</t>
  </si>
  <si>
    <t>Reaktionsvolumen:</t>
  </si>
  <si>
    <t>Volumen Mastermix/Reaktion:</t>
  </si>
  <si>
    <t>Probenvolumen:</t>
  </si>
  <si>
    <t>Reagens</t>
  </si>
  <si>
    <t>Konzentration Stock</t>
  </si>
  <si>
    <t>Konzentration Ansatz</t>
  </si>
  <si>
    <t>Volumen/Re-aktion [µl]</t>
  </si>
  <si>
    <t>Volumen insgesamt [µl]</t>
  </si>
  <si>
    <t>Zu pipettierendes Volumen (+5%)</t>
  </si>
  <si>
    <t>Lot-Nr.</t>
  </si>
  <si>
    <t>PB</t>
  </si>
  <si>
    <t>x</t>
  </si>
  <si>
    <r>
      <t>Mg-Cl</t>
    </r>
    <r>
      <rPr>
        <b/>
        <vertAlign val="subscript"/>
        <sz val="12"/>
        <rFont val="Arial"/>
        <family val="2"/>
      </rPr>
      <t>2</t>
    </r>
  </si>
  <si>
    <t>mM</t>
  </si>
  <si>
    <r>
      <t>Mg-Cl</t>
    </r>
    <r>
      <rPr>
        <b/>
        <vertAlign val="subscript"/>
        <sz val="16"/>
        <rFont val="Arial"/>
        <family val="2"/>
      </rPr>
      <t>2</t>
    </r>
  </si>
  <si>
    <t>dNTP</t>
  </si>
  <si>
    <t>TufFwd</t>
  </si>
  <si>
    <t>µM</t>
  </si>
  <si>
    <t>primer F-607</t>
  </si>
  <si>
    <t>TufRev</t>
  </si>
  <si>
    <t>primer R-813</t>
  </si>
  <si>
    <t>Temperaturprofil:</t>
  </si>
  <si>
    <t>Temperatur</t>
  </si>
  <si>
    <t>Zeit</t>
  </si>
  <si>
    <t>min</t>
  </si>
  <si>
    <t>Cycling</t>
  </si>
  <si>
    <t>sec.</t>
  </si>
  <si>
    <t>35x</t>
  </si>
  <si>
    <t>Probenplan:</t>
  </si>
  <si>
    <t>Durchführung:</t>
  </si>
  <si>
    <t>F-49: 5' CAT TCA TTG ACC TAC CTG CT 3'</t>
  </si>
  <si>
    <t>R-505: 5' AGA ATC CCC CTC AAA TTC AC 3'</t>
  </si>
  <si>
    <t>primer F-49</t>
  </si>
  <si>
    <t>primer R-505</t>
  </si>
  <si>
    <t>L7: 5'ACC AAT GAC ATG AAA AAT CAT CGT T-3'</t>
  </si>
  <si>
    <t>H15915: 5'-TCT CCA TTT CTG GTT TAC AAG AC-3'</t>
  </si>
  <si>
    <t>Anzahl Patientenproben:</t>
  </si>
  <si>
    <t>Probennummern intern:</t>
  </si>
  <si>
    <t>Patientenproben</t>
  </si>
  <si>
    <t>primer L7</t>
  </si>
  <si>
    <t>primer H15915</t>
  </si>
  <si>
    <t>PCR according to Nicolas et al. 2008</t>
  </si>
  <si>
    <t>Length</t>
  </si>
  <si>
    <t>1115 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</si>
</sst>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Courier New"/>
      <family val="3"/>
    </font>
    <font>
      <sz val="12"/>
      <color indexed="10"/>
      <name val="Arial"/>
      <family val="2"/>
    </font>
    <font>
      <b/>
      <sz val="16"/>
      <name val="Arial"/>
      <family val="2"/>
    </font>
    <font>
      <b/>
      <vertAlign val="subscript"/>
      <sz val="12"/>
      <name val="Arial"/>
      <family val="2"/>
    </font>
    <font>
      <b/>
      <vertAlign val="subscript"/>
      <sz val="16"/>
      <name val="Arial"/>
      <family val="2"/>
    </font>
    <font>
      <b/>
      <u/>
      <sz val="12"/>
      <name val="Arial"/>
      <family val="2"/>
    </font>
    <font>
      <sz val="12"/>
      <color rgb="FF0061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2" fillId="3" borderId="0" applyNumberFormat="0" applyBorder="0" applyAlignment="0" applyProtection="0"/>
  </cellStyleXfs>
  <cellXfs count="73">
    <xf numFmtId="0" fontId="0" fillId="0" borderId="0" xfId="0"/>
    <xf numFmtId="0" fontId="2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1" xfId="0" applyFont="1" applyBorder="1"/>
    <xf numFmtId="0" fontId="5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5" fillId="0" borderId="2" xfId="0" applyFont="1" applyBorder="1"/>
    <xf numFmtId="0" fontId="5" fillId="0" borderId="0" xfId="0" applyFont="1" applyAlignment="1">
      <alignment vertical="top"/>
    </xf>
    <xf numFmtId="0" fontId="5" fillId="0" borderId="2" xfId="0" applyFont="1" applyBorder="1" applyAlignment="1">
      <alignment vertical="top" wrapText="1"/>
    </xf>
    <xf numFmtId="0" fontId="6" fillId="0" borderId="0" xfId="0" applyFont="1"/>
    <xf numFmtId="0" fontId="7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5" fillId="2" borderId="2" xfId="0" applyFont="1" applyFill="1" applyBorder="1" applyAlignment="1" applyProtection="1">
      <alignment horizontal="left" vertical="top" wrapText="1"/>
      <protection locked="0"/>
    </xf>
    <xf numFmtId="0" fontId="5" fillId="2" borderId="2" xfId="0" applyFont="1" applyFill="1" applyBorder="1" applyAlignment="1" applyProtection="1">
      <alignment horizontal="left" vertical="top"/>
      <protection locked="0"/>
    </xf>
    <xf numFmtId="0" fontId="4" fillId="0" borderId="0" xfId="0" applyFont="1" applyAlignment="1">
      <alignment horizontal="right" vertical="top" wrapText="1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vertical="top" wrapText="1"/>
    </xf>
    <xf numFmtId="0" fontId="4" fillId="0" borderId="2" xfId="0" applyFont="1" applyBorder="1" applyAlignment="1">
      <alignment horizontal="right" vertical="top"/>
    </xf>
    <xf numFmtId="0" fontId="4" fillId="0" borderId="2" xfId="0" applyFont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horizontal="right" vertical="top"/>
    </xf>
    <xf numFmtId="0" fontId="5" fillId="0" borderId="3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2" fontId="8" fillId="2" borderId="2" xfId="0" applyNumberFormat="1" applyFont="1" applyFill="1" applyBorder="1" applyAlignment="1">
      <alignment vertical="top"/>
    </xf>
    <xf numFmtId="0" fontId="8" fillId="0" borderId="3" xfId="0" applyFont="1" applyBorder="1" applyAlignment="1">
      <alignment horizontal="left" vertical="top"/>
    </xf>
    <xf numFmtId="0" fontId="5" fillId="0" borderId="4" xfId="0" applyFont="1" applyBorder="1"/>
    <xf numFmtId="0" fontId="4" fillId="0" borderId="3" xfId="0" applyFont="1" applyBorder="1" applyAlignment="1">
      <alignment horizontal="right"/>
    </xf>
    <xf numFmtId="0" fontId="5" fillId="0" borderId="3" xfId="0" applyFont="1" applyBorder="1"/>
    <xf numFmtId="0" fontId="5" fillId="0" borderId="8" xfId="0" applyFont="1" applyBorder="1"/>
    <xf numFmtId="0" fontId="8" fillId="0" borderId="3" xfId="0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5" fillId="0" borderId="6" xfId="0" applyFont="1" applyBorder="1"/>
    <xf numFmtId="0" fontId="5" fillId="0" borderId="7" xfId="0" applyFont="1" applyBorder="1"/>
    <xf numFmtId="0" fontId="5" fillId="0" borderId="3" xfId="0" applyFont="1" applyBorder="1" applyAlignment="1">
      <alignment horizontal="right"/>
    </xf>
    <xf numFmtId="0" fontId="11" fillId="0" borderId="0" xfId="0" applyFont="1"/>
    <xf numFmtId="49" fontId="5" fillId="0" borderId="0" xfId="0" applyNumberFormat="1" applyFont="1"/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12" fillId="3" borderId="0" xfId="1"/>
    <xf numFmtId="0" fontId="4" fillId="0" borderId="0" xfId="0" applyFont="1" applyAlignment="1">
      <alignment horizontal="left" wrapText="1"/>
    </xf>
    <xf numFmtId="0" fontId="5" fillId="0" borderId="2" xfId="0" applyFont="1" applyBorder="1"/>
    <xf numFmtId="0" fontId="5" fillId="0" borderId="2" xfId="0" applyFont="1" applyBorder="1" applyAlignment="1">
      <alignment vertical="top" wrapText="1"/>
    </xf>
    <xf numFmtId="0" fontId="13" fillId="0" borderId="2" xfId="0" applyFont="1" applyBorder="1" applyAlignment="1">
      <alignment vertical="top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2" borderId="3" xfId="0" applyFont="1" applyFill="1" applyBorder="1" applyAlignment="1" applyProtection="1">
      <alignment horizontal="left" vertical="top" wrapText="1"/>
      <protection locked="0"/>
    </xf>
    <xf numFmtId="0" fontId="5" fillId="2" borderId="4" xfId="0" applyFont="1" applyFill="1" applyBorder="1" applyAlignment="1" applyProtection="1">
      <alignment horizontal="left" vertical="top" wrapText="1"/>
      <protection locked="0"/>
    </xf>
    <xf numFmtId="0" fontId="5" fillId="2" borderId="2" xfId="0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5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vertical="top"/>
    </xf>
    <xf numFmtId="0" fontId="5" fillId="0" borderId="0" xfId="0" applyFont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38</xdr:row>
      <xdr:rowOff>0</xdr:rowOff>
    </xdr:from>
    <xdr:to>
      <xdr:col>4</xdr:col>
      <xdr:colOff>254000</xdr:colOff>
      <xdr:row>41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8B171F0-7CD4-C542-913B-23C26B776480}"/>
            </a:ext>
          </a:extLst>
        </xdr:cNvPr>
        <xdr:cNvSpPr>
          <a:spLocks/>
        </xdr:cNvSpPr>
      </xdr:nvSpPr>
      <xdr:spPr bwMode="auto">
        <a:xfrm>
          <a:off x="4673600" y="9067800"/>
          <a:ext cx="228600" cy="596900"/>
        </a:xfrm>
        <a:prstGeom prst="rightBrace">
          <a:avLst>
            <a:gd name="adj1" fmla="val 208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36</xdr:row>
      <xdr:rowOff>12700</xdr:rowOff>
    </xdr:from>
    <xdr:to>
      <xdr:col>4</xdr:col>
      <xdr:colOff>254000</xdr:colOff>
      <xdr:row>39</xdr:row>
      <xdr:rowOff>12700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/>
        </xdr:cNvSpPr>
      </xdr:nvSpPr>
      <xdr:spPr bwMode="auto">
        <a:xfrm>
          <a:off x="4673600" y="8318500"/>
          <a:ext cx="228600" cy="571500"/>
        </a:xfrm>
        <a:prstGeom prst="rightBrace">
          <a:avLst>
            <a:gd name="adj1" fmla="val 208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36</xdr:row>
      <xdr:rowOff>12700</xdr:rowOff>
    </xdr:from>
    <xdr:to>
      <xdr:col>4</xdr:col>
      <xdr:colOff>254000</xdr:colOff>
      <xdr:row>39</xdr:row>
      <xdr:rowOff>12700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4673600" y="8318500"/>
          <a:ext cx="228600" cy="571500"/>
        </a:xfrm>
        <a:prstGeom prst="rightBrace">
          <a:avLst>
            <a:gd name="adj1" fmla="val 20833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E5AB-88B5-E34D-B37A-64783909D3D2}">
  <dimension ref="A1:J57"/>
  <sheetViews>
    <sheetView tabSelected="1" workbookViewId="0">
      <selection activeCell="C43" sqref="C43"/>
    </sheetView>
  </sheetViews>
  <sheetFormatPr defaultColWidth="11.5546875" defaultRowHeight="13.2" x14ac:dyDescent="0.25"/>
  <cols>
    <col min="1" max="1" width="28.109375" customWidth="1"/>
    <col min="2" max="2" width="12.77734375" customWidth="1"/>
    <col min="3" max="3" width="6.6640625" customWidth="1"/>
    <col min="4" max="4" width="13.33203125" customWidth="1"/>
    <col min="5" max="5" width="7.109375" customWidth="1"/>
    <col min="6" max="6" width="15.44140625" customWidth="1"/>
    <col min="7" max="7" width="15" customWidth="1"/>
    <col min="8" max="9" width="21.6640625" customWidth="1"/>
  </cols>
  <sheetData>
    <row r="1" spans="1:10" ht="17.399999999999999" x14ac:dyDescent="0.3">
      <c r="A1" s="1" t="s">
        <v>0</v>
      </c>
      <c r="I1" s="2">
        <f ca="1">NOW()</f>
        <v>44838.437053587964</v>
      </c>
    </row>
    <row r="2" spans="1:10" ht="17.399999999999999" x14ac:dyDescent="0.3">
      <c r="A2" s="3" t="s">
        <v>1</v>
      </c>
      <c r="B2" s="4"/>
      <c r="C2" s="4"/>
      <c r="D2" s="4"/>
      <c r="E2" s="5"/>
      <c r="F2" s="5"/>
      <c r="G2" s="5"/>
      <c r="H2" s="5"/>
      <c r="I2" s="6"/>
      <c r="J2" s="5"/>
    </row>
    <row r="3" spans="1:10" ht="15.6" x14ac:dyDescent="0.3">
      <c r="A3" s="3" t="s">
        <v>2</v>
      </c>
      <c r="B3" s="4"/>
      <c r="C3" s="4"/>
      <c r="D3" s="4"/>
      <c r="E3" s="5"/>
      <c r="F3" s="5"/>
      <c r="G3" s="5"/>
      <c r="H3" s="5"/>
      <c r="I3" s="5"/>
      <c r="J3" s="5"/>
    </row>
    <row r="4" spans="1:10" ht="15.6" x14ac:dyDescent="0.3">
      <c r="A4" s="3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0" ht="15.6" x14ac:dyDescent="0.3">
      <c r="A5" s="3" t="s">
        <v>4</v>
      </c>
      <c r="B5" s="7"/>
      <c r="C5" s="5"/>
      <c r="D5" s="5"/>
      <c r="E5" s="5"/>
      <c r="F5" s="5"/>
      <c r="G5" s="5"/>
      <c r="H5" s="5"/>
      <c r="I5" s="5"/>
      <c r="J5" s="5"/>
    </row>
    <row r="6" spans="1:10" ht="15.6" x14ac:dyDescent="0.3">
      <c r="A6" s="3" t="s">
        <v>5</v>
      </c>
      <c r="B6" s="5"/>
      <c r="C6" s="5"/>
      <c r="D6" s="5"/>
      <c r="E6" s="5"/>
      <c r="F6" s="5"/>
      <c r="G6" s="5"/>
      <c r="H6" s="5"/>
      <c r="I6" s="5"/>
      <c r="J6" s="5"/>
    </row>
    <row r="7" spans="1:10" ht="15.6" x14ac:dyDescent="0.3">
      <c r="A7" s="3" t="s">
        <v>6</v>
      </c>
      <c r="B7" s="7"/>
      <c r="C7" s="5"/>
      <c r="D7" s="5"/>
      <c r="E7" s="5"/>
      <c r="F7" s="5"/>
      <c r="G7" s="5"/>
      <c r="H7" s="5"/>
      <c r="I7" s="5"/>
      <c r="J7" s="5"/>
    </row>
    <row r="8" spans="1:10" ht="15.6" x14ac:dyDescent="0.3">
      <c r="A8" s="3" t="s">
        <v>7</v>
      </c>
      <c r="B8" s="5" t="s">
        <v>8</v>
      </c>
      <c r="C8" s="5"/>
      <c r="D8" s="5"/>
      <c r="E8" s="5"/>
      <c r="F8" s="5"/>
      <c r="G8" s="5"/>
      <c r="H8" s="5"/>
      <c r="I8" s="5"/>
      <c r="J8" s="5"/>
    </row>
    <row r="9" spans="1:10" ht="15.6" x14ac:dyDescent="0.25">
      <c r="A9" s="8" t="s">
        <v>9</v>
      </c>
      <c r="B9" s="55" t="s">
        <v>10</v>
      </c>
      <c r="C9" s="55"/>
      <c r="D9" s="9" t="s">
        <v>11</v>
      </c>
      <c r="E9" s="55" t="s">
        <v>12</v>
      </c>
      <c r="F9" s="55"/>
      <c r="G9" s="5"/>
      <c r="H9" s="5"/>
      <c r="I9" s="5"/>
      <c r="J9" s="5"/>
    </row>
    <row r="10" spans="1:10" ht="15" x14ac:dyDescent="0.25">
      <c r="A10" s="10"/>
      <c r="B10" s="56" t="s">
        <v>13</v>
      </c>
      <c r="C10" s="56"/>
      <c r="D10" s="11" t="s">
        <v>14</v>
      </c>
      <c r="E10" s="56" t="s">
        <v>15</v>
      </c>
      <c r="F10" s="57"/>
      <c r="G10" s="10"/>
      <c r="H10" s="10"/>
      <c r="I10" s="10"/>
      <c r="J10" s="10"/>
    </row>
    <row r="11" spans="1:10" ht="15.6" x14ac:dyDescent="0.3">
      <c r="A11" s="8" t="s">
        <v>16</v>
      </c>
      <c r="B11" s="5" t="s">
        <v>61</v>
      </c>
      <c r="C11" s="12"/>
      <c r="D11" s="10"/>
      <c r="E11" s="13"/>
      <c r="F11" s="10"/>
      <c r="G11" s="10"/>
      <c r="H11" s="10"/>
      <c r="I11" s="10"/>
      <c r="J11" s="10"/>
    </row>
    <row r="12" spans="1:10" ht="15.6" x14ac:dyDescent="0.3">
      <c r="A12" s="10"/>
      <c r="B12" s="5" t="s">
        <v>62</v>
      </c>
      <c r="C12" s="12"/>
      <c r="D12" s="10"/>
      <c r="E12" s="13"/>
      <c r="F12" s="10"/>
      <c r="G12" s="10"/>
      <c r="H12" s="10"/>
      <c r="I12" s="10"/>
      <c r="J12" s="10"/>
    </row>
    <row r="13" spans="1:10" ht="15" x14ac:dyDescent="0.25">
      <c r="A13" s="10"/>
      <c r="B13" s="10"/>
      <c r="C13" s="10"/>
      <c r="D13" s="22"/>
      <c r="E13" s="13"/>
      <c r="F13" s="50"/>
      <c r="G13" s="10"/>
      <c r="H13" s="10"/>
      <c r="I13" s="10"/>
      <c r="J13" s="10"/>
    </row>
    <row r="14" spans="1:10" ht="15.6" x14ac:dyDescent="0.25">
      <c r="A14" s="8" t="s">
        <v>63</v>
      </c>
      <c r="B14" s="15"/>
      <c r="C14" s="22"/>
      <c r="D14" s="22"/>
      <c r="E14" s="10"/>
      <c r="F14" s="22"/>
      <c r="G14" s="10"/>
      <c r="H14" s="10"/>
      <c r="I14" s="10"/>
      <c r="J14" s="10"/>
    </row>
    <row r="15" spans="1:10" ht="15.6" x14ac:dyDescent="0.25">
      <c r="A15" s="8" t="s">
        <v>64</v>
      </c>
      <c r="B15" s="51"/>
      <c r="C15" s="49"/>
      <c r="D15" s="49"/>
      <c r="E15" s="52"/>
      <c r="F15" s="49"/>
      <c r="G15" s="52"/>
      <c r="H15" s="52"/>
      <c r="I15" s="10"/>
      <c r="J15" s="10"/>
    </row>
    <row r="16" spans="1:10" ht="15.6" x14ac:dyDescent="0.25">
      <c r="A16" s="8"/>
      <c r="B16" s="10"/>
      <c r="C16" s="15"/>
      <c r="D16" s="15"/>
      <c r="E16" s="16"/>
      <c r="F16" s="15"/>
      <c r="G16" s="16"/>
      <c r="H16" s="16"/>
      <c r="I16" s="10"/>
      <c r="J16" s="10"/>
    </row>
    <row r="17" spans="1:10" ht="15.6" x14ac:dyDescent="0.25">
      <c r="A17" s="17"/>
      <c r="B17" s="58" t="s">
        <v>65</v>
      </c>
      <c r="C17" s="58"/>
      <c r="D17" s="15" t="s">
        <v>20</v>
      </c>
      <c r="E17" s="59" t="s">
        <v>21</v>
      </c>
      <c r="F17" s="60"/>
      <c r="G17" s="16" t="s">
        <v>22</v>
      </c>
      <c r="H17" s="16" t="s">
        <v>23</v>
      </c>
      <c r="I17" s="10"/>
      <c r="J17" s="10"/>
    </row>
    <row r="18" spans="1:10" ht="15.6" x14ac:dyDescent="0.25">
      <c r="A18" s="8" t="s">
        <v>24</v>
      </c>
      <c r="B18" s="61">
        <v>4</v>
      </c>
      <c r="C18" s="62"/>
      <c r="D18" s="18"/>
      <c r="E18" s="63">
        <v>1</v>
      </c>
      <c r="F18" s="64"/>
      <c r="G18" s="19"/>
      <c r="H18" s="19"/>
      <c r="I18" s="10"/>
      <c r="J18" s="10"/>
    </row>
    <row r="19" spans="1:10" ht="15.6" x14ac:dyDescent="0.25">
      <c r="A19" s="8" t="s">
        <v>25</v>
      </c>
      <c r="B19" s="65">
        <f>B18+E18+G18</f>
        <v>5</v>
      </c>
      <c r="C19" s="65"/>
      <c r="D19" s="15"/>
      <c r="E19" s="16"/>
      <c r="F19" s="15"/>
      <c r="G19" s="16"/>
      <c r="H19" s="16"/>
      <c r="I19" s="10"/>
      <c r="J19" s="10"/>
    </row>
    <row r="20" spans="1:10" ht="15.6" x14ac:dyDescent="0.25">
      <c r="A20" s="8"/>
      <c r="B20" s="15"/>
      <c r="C20" s="15"/>
      <c r="D20" s="15"/>
      <c r="E20" s="16"/>
      <c r="F20" s="15"/>
      <c r="G20" s="16"/>
      <c r="H20" s="16"/>
      <c r="I20" s="10"/>
      <c r="J20" s="10"/>
    </row>
    <row r="21" spans="1:10" ht="15.6" x14ac:dyDescent="0.25">
      <c r="A21" s="8" t="s">
        <v>26</v>
      </c>
      <c r="B21" s="59"/>
      <c r="C21" s="59"/>
      <c r="D21" s="15"/>
      <c r="E21" s="16"/>
      <c r="F21" s="15"/>
      <c r="G21" s="16"/>
      <c r="H21" s="16"/>
      <c r="I21" s="10"/>
      <c r="J21" s="10"/>
    </row>
    <row r="22" spans="1:10" ht="15.6" x14ac:dyDescent="0.25">
      <c r="A22" s="8" t="s">
        <v>27</v>
      </c>
      <c r="B22" s="59">
        <v>50</v>
      </c>
      <c r="C22" s="59"/>
      <c r="D22" s="15"/>
      <c r="E22" s="16"/>
      <c r="F22" s="15"/>
      <c r="G22" s="16"/>
      <c r="H22" s="16"/>
      <c r="I22" s="10"/>
      <c r="J22" s="10"/>
    </row>
    <row r="23" spans="1:10" ht="31.2" x14ac:dyDescent="0.3">
      <c r="A23" s="20" t="s">
        <v>28</v>
      </c>
      <c r="B23" s="54">
        <f>B22-B24</f>
        <v>49</v>
      </c>
      <c r="C23" s="54"/>
      <c r="D23" s="15"/>
      <c r="E23" s="16"/>
      <c r="F23" s="15"/>
      <c r="G23" s="16"/>
      <c r="H23" s="16"/>
      <c r="I23" s="10"/>
      <c r="J23" s="10"/>
    </row>
    <row r="24" spans="1:10" ht="15.6" x14ac:dyDescent="0.25">
      <c r="A24" s="8" t="s">
        <v>29</v>
      </c>
      <c r="B24" s="66">
        <v>1</v>
      </c>
      <c r="C24" s="66"/>
      <c r="D24" s="15"/>
      <c r="E24" s="16"/>
      <c r="F24" s="15"/>
      <c r="G24" s="16"/>
      <c r="H24" s="16"/>
      <c r="I24" s="10"/>
      <c r="J24" s="10"/>
    </row>
    <row r="25" spans="1:10" ht="15" x14ac:dyDescent="0.25">
      <c r="A25" s="21"/>
      <c r="B25" s="67"/>
      <c r="C25" s="67"/>
      <c r="D25" s="22"/>
      <c r="E25" s="10"/>
      <c r="F25" s="22"/>
      <c r="G25" s="10"/>
      <c r="H25" s="10"/>
      <c r="I25" s="10"/>
      <c r="J25" s="10"/>
    </row>
    <row r="26" spans="1:10" ht="46.8" x14ac:dyDescent="0.25">
      <c r="A26" s="23" t="s">
        <v>30</v>
      </c>
      <c r="B26" s="68" t="s">
        <v>31</v>
      </c>
      <c r="C26" s="69"/>
      <c r="D26" s="68" t="s">
        <v>32</v>
      </c>
      <c r="E26" s="69"/>
      <c r="F26" s="24" t="s">
        <v>33</v>
      </c>
      <c r="G26" s="24" t="s">
        <v>34</v>
      </c>
      <c r="H26" s="25" t="s">
        <v>35</v>
      </c>
      <c r="I26" s="26" t="s">
        <v>30</v>
      </c>
      <c r="J26" s="27" t="s">
        <v>36</v>
      </c>
    </row>
    <row r="27" spans="1:10" ht="21" x14ac:dyDescent="0.25">
      <c r="A27" s="29" t="s">
        <v>21</v>
      </c>
      <c r="B27" s="30"/>
      <c r="C27" s="31"/>
      <c r="D27" s="30"/>
      <c r="E27" s="32"/>
      <c r="F27" s="32">
        <v>39</v>
      </c>
      <c r="G27" s="33">
        <f>F27*B19</f>
        <v>195</v>
      </c>
      <c r="H27" s="34">
        <f>G27/100*105</f>
        <v>204.75</v>
      </c>
      <c r="I27" s="35" t="s">
        <v>21</v>
      </c>
      <c r="J27" s="30"/>
    </row>
    <row r="28" spans="1:10" ht="21" x14ac:dyDescent="0.25">
      <c r="A28" s="29" t="s">
        <v>37</v>
      </c>
      <c r="B28" s="30">
        <v>10</v>
      </c>
      <c r="C28" s="31" t="s">
        <v>38</v>
      </c>
      <c r="D28" s="30">
        <v>1</v>
      </c>
      <c r="E28" s="32" t="s">
        <v>38</v>
      </c>
      <c r="F28" s="36">
        <f>$B$22/(B28/D28)</f>
        <v>5</v>
      </c>
      <c r="G28" s="33">
        <f t="shared" ref="G28:G33" si="0">F28*$B$19</f>
        <v>25</v>
      </c>
      <c r="H28" s="34">
        <f t="shared" ref="H28:H33" si="1">G28/100*105</f>
        <v>26.25</v>
      </c>
      <c r="I28" s="35" t="s">
        <v>37</v>
      </c>
      <c r="J28" s="30"/>
    </row>
    <row r="29" spans="1:10" ht="23.4" x14ac:dyDescent="0.5">
      <c r="A29" s="37" t="s">
        <v>39</v>
      </c>
      <c r="B29" s="38">
        <v>50</v>
      </c>
      <c r="C29" s="39" t="s">
        <v>40</v>
      </c>
      <c r="D29" s="38">
        <v>1.5</v>
      </c>
      <c r="E29" s="36" t="s">
        <v>40</v>
      </c>
      <c r="F29" s="36">
        <f>$B$22/(B29/D29)</f>
        <v>1.5</v>
      </c>
      <c r="G29" s="33">
        <f t="shared" si="0"/>
        <v>7.5</v>
      </c>
      <c r="H29" s="34">
        <f t="shared" si="1"/>
        <v>7.875</v>
      </c>
      <c r="I29" s="40" t="s">
        <v>41</v>
      </c>
      <c r="J29" s="38"/>
    </row>
    <row r="30" spans="1:10" ht="21" x14ac:dyDescent="0.4">
      <c r="A30" s="41" t="s">
        <v>42</v>
      </c>
      <c r="B30" s="38">
        <v>10</v>
      </c>
      <c r="C30" s="39" t="s">
        <v>40</v>
      </c>
      <c r="D30" s="38">
        <v>0.2</v>
      </c>
      <c r="E30" s="36" t="s">
        <v>40</v>
      </c>
      <c r="F30" s="36">
        <f>$B$22/(B30/D30)</f>
        <v>1</v>
      </c>
      <c r="G30" s="33">
        <f t="shared" si="0"/>
        <v>5</v>
      </c>
      <c r="H30" s="34">
        <f t="shared" si="1"/>
        <v>5.25</v>
      </c>
      <c r="I30" s="40" t="s">
        <v>42</v>
      </c>
      <c r="J30" s="38"/>
    </row>
    <row r="31" spans="1:10" ht="21" x14ac:dyDescent="0.4">
      <c r="A31" s="41" t="s">
        <v>43</v>
      </c>
      <c r="B31" s="38">
        <v>10</v>
      </c>
      <c r="C31" s="39" t="s">
        <v>44</v>
      </c>
      <c r="D31" s="38">
        <v>0.6</v>
      </c>
      <c r="E31" s="36" t="s">
        <v>44</v>
      </c>
      <c r="F31" s="36">
        <v>1</v>
      </c>
      <c r="G31" s="33">
        <f t="shared" si="0"/>
        <v>5</v>
      </c>
      <c r="H31" s="34">
        <f t="shared" si="1"/>
        <v>5.25</v>
      </c>
      <c r="I31" s="42" t="s">
        <v>66</v>
      </c>
      <c r="J31" s="38"/>
    </row>
    <row r="32" spans="1:10" ht="21" x14ac:dyDescent="0.4">
      <c r="A32" s="41" t="s">
        <v>46</v>
      </c>
      <c r="B32" s="38">
        <v>10</v>
      </c>
      <c r="C32" s="39" t="s">
        <v>44</v>
      </c>
      <c r="D32" s="38">
        <v>0.6</v>
      </c>
      <c r="E32" s="36" t="s">
        <v>44</v>
      </c>
      <c r="F32" s="36">
        <v>1</v>
      </c>
      <c r="G32" s="33">
        <f t="shared" si="0"/>
        <v>5</v>
      </c>
      <c r="H32" s="34">
        <f t="shared" si="1"/>
        <v>5.25</v>
      </c>
      <c r="I32" s="42" t="s">
        <v>67</v>
      </c>
      <c r="J32" s="38"/>
    </row>
    <row r="33" spans="1:10" ht="21" x14ac:dyDescent="0.4">
      <c r="A33" s="41" t="s">
        <v>13</v>
      </c>
      <c r="B33" s="38"/>
      <c r="C33" s="39"/>
      <c r="D33" s="38"/>
      <c r="E33" s="36"/>
      <c r="F33" s="36">
        <v>0.5</v>
      </c>
      <c r="G33" s="33">
        <f t="shared" si="0"/>
        <v>2.5</v>
      </c>
      <c r="H33" s="34">
        <f t="shared" si="1"/>
        <v>2.625</v>
      </c>
      <c r="I33" s="40" t="s">
        <v>13</v>
      </c>
      <c r="J33" s="38"/>
    </row>
    <row r="34" spans="1:10" ht="15" x14ac:dyDescent="0.25">
      <c r="A34" s="43"/>
      <c r="B34" s="5"/>
      <c r="C34" s="5"/>
      <c r="D34" s="5"/>
      <c r="E34" s="5"/>
      <c r="F34" s="5">
        <f>SUM(F27:F33)</f>
        <v>49</v>
      </c>
      <c r="G34" s="5"/>
      <c r="H34" s="5"/>
      <c r="I34" s="5"/>
      <c r="J34" s="5"/>
    </row>
    <row r="35" spans="1:10" ht="15" x14ac:dyDescent="0.25">
      <c r="A35" s="43"/>
      <c r="B35" s="5"/>
      <c r="C35" s="5"/>
      <c r="D35" s="5"/>
      <c r="E35" s="5"/>
      <c r="F35" s="5"/>
      <c r="G35" s="5"/>
      <c r="H35" s="5"/>
      <c r="I35" s="5"/>
      <c r="J35" s="5"/>
    </row>
    <row r="36" spans="1:10" ht="15" x14ac:dyDescent="0.25">
      <c r="A36" s="43" t="s">
        <v>48</v>
      </c>
      <c r="B36" s="5" t="s">
        <v>68</v>
      </c>
      <c r="C36" s="5"/>
      <c r="D36" s="5"/>
      <c r="E36" s="5"/>
      <c r="F36" s="5"/>
      <c r="G36" s="5"/>
      <c r="H36" s="5"/>
      <c r="I36" s="5"/>
      <c r="J36" s="5"/>
    </row>
    <row r="37" spans="1:10" ht="15" x14ac:dyDescent="0.25">
      <c r="A37" s="43"/>
      <c r="B37" s="9" t="s">
        <v>49</v>
      </c>
      <c r="C37" s="38" t="s">
        <v>50</v>
      </c>
      <c r="D37" s="36"/>
      <c r="E37" s="5"/>
      <c r="G37" s="5"/>
      <c r="H37" s="5"/>
      <c r="I37" s="5"/>
      <c r="J37" s="5"/>
    </row>
    <row r="38" spans="1:10" ht="15" x14ac:dyDescent="0.25">
      <c r="A38" s="43"/>
      <c r="B38" s="9">
        <v>95</v>
      </c>
      <c r="C38" s="38">
        <v>3</v>
      </c>
      <c r="D38" s="36" t="s">
        <v>51</v>
      </c>
      <c r="E38" s="5"/>
      <c r="G38" s="5"/>
      <c r="H38" s="5"/>
      <c r="I38" s="5"/>
      <c r="J38" s="5"/>
    </row>
    <row r="39" spans="1:10" ht="15" x14ac:dyDescent="0.25">
      <c r="A39" s="70" t="s">
        <v>52</v>
      </c>
      <c r="B39" s="9">
        <v>94</v>
      </c>
      <c r="C39" s="38">
        <v>30</v>
      </c>
      <c r="D39" s="36" t="s">
        <v>53</v>
      </c>
      <c r="E39" s="5"/>
      <c r="G39" s="5"/>
      <c r="H39" s="5"/>
      <c r="I39" s="5"/>
      <c r="J39" s="5"/>
    </row>
    <row r="40" spans="1:10" ht="15" x14ac:dyDescent="0.25">
      <c r="A40" s="70"/>
      <c r="B40" s="9">
        <v>52</v>
      </c>
      <c r="C40" s="44">
        <v>40</v>
      </c>
      <c r="D40" s="45" t="s">
        <v>53</v>
      </c>
      <c r="E40" s="43" t="s">
        <v>54</v>
      </c>
      <c r="G40" s="5"/>
      <c r="H40" s="5"/>
      <c r="I40" s="5"/>
      <c r="J40" s="5"/>
    </row>
    <row r="41" spans="1:10" ht="15" x14ac:dyDescent="0.25">
      <c r="A41" s="5"/>
      <c r="B41" s="38">
        <v>72</v>
      </c>
      <c r="C41" s="46">
        <v>90</v>
      </c>
      <c r="D41" s="36" t="s">
        <v>53</v>
      </c>
      <c r="E41" s="5"/>
      <c r="G41" s="5"/>
      <c r="H41" s="5"/>
      <c r="I41" s="5"/>
      <c r="J41" s="5"/>
    </row>
    <row r="42" spans="1:10" ht="1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spans="1:10" ht="15" x14ac:dyDescent="0.25">
      <c r="A43" s="43" t="s">
        <v>69</v>
      </c>
      <c r="B43" s="5" t="s">
        <v>70</v>
      </c>
      <c r="C43" s="5"/>
      <c r="D43" s="5"/>
      <c r="E43" s="5"/>
      <c r="F43" s="5"/>
    </row>
    <row r="44" spans="1:10" ht="15.6" x14ac:dyDescent="0.3">
      <c r="C44" s="43"/>
      <c r="D44" s="5"/>
      <c r="E44" s="5"/>
      <c r="F44" s="5"/>
      <c r="G44" s="53"/>
    </row>
    <row r="45" spans="1:10" ht="15" x14ac:dyDescent="0.25">
      <c r="A45" s="43"/>
      <c r="B45" s="5"/>
      <c r="C45" s="43"/>
      <c r="D45" s="5"/>
      <c r="E45" s="5"/>
      <c r="F45" s="5"/>
    </row>
    <row r="46" spans="1:10" ht="15" x14ac:dyDescent="0.25">
      <c r="A46" s="43"/>
      <c r="B46" s="5"/>
      <c r="C46" s="43"/>
      <c r="D46" s="5"/>
      <c r="E46" s="5"/>
      <c r="F46" s="5"/>
    </row>
    <row r="47" spans="1:10" ht="15" x14ac:dyDescent="0.25">
      <c r="A47" s="43"/>
      <c r="B47" s="5"/>
      <c r="C47" s="43"/>
      <c r="D47" s="5"/>
      <c r="E47" s="5"/>
      <c r="F47" s="5"/>
    </row>
    <row r="48" spans="1:10" ht="15" x14ac:dyDescent="0.25">
      <c r="A48" s="43"/>
      <c r="B48" s="5"/>
      <c r="C48" s="43"/>
      <c r="D48" s="5"/>
      <c r="E48" s="5"/>
      <c r="F48" s="5"/>
    </row>
    <row r="50" spans="1:9" ht="15.6" x14ac:dyDescent="0.3">
      <c r="A50" s="47" t="s">
        <v>56</v>
      </c>
      <c r="B50" s="5"/>
      <c r="C50" s="5"/>
      <c r="D50" s="5"/>
      <c r="E50" s="5"/>
      <c r="F50" s="5"/>
      <c r="G50" s="5"/>
      <c r="H50" s="5"/>
      <c r="I50" s="5"/>
    </row>
    <row r="51" spans="1:9" ht="15" x14ac:dyDescent="0.25">
      <c r="A51" s="48"/>
      <c r="B51" s="5"/>
      <c r="C51" s="5"/>
      <c r="D51" s="5"/>
      <c r="E51" s="5"/>
      <c r="F51" s="5"/>
      <c r="G51" s="5"/>
      <c r="H51" s="5"/>
      <c r="I51" s="5"/>
    </row>
    <row r="52" spans="1:9" ht="15" x14ac:dyDescent="0.25">
      <c r="A52" s="48"/>
      <c r="B52" s="5"/>
      <c r="C52" s="5"/>
      <c r="D52" s="5"/>
      <c r="E52" s="5"/>
      <c r="F52" s="5"/>
      <c r="G52" s="5"/>
      <c r="H52" s="5"/>
      <c r="I52" s="5"/>
    </row>
    <row r="53" spans="1:9" ht="15" x14ac:dyDescent="0.25">
      <c r="A53" s="48"/>
      <c r="B53" s="5"/>
      <c r="C53" s="5"/>
      <c r="D53" s="5"/>
      <c r="E53" s="5"/>
      <c r="F53" s="5"/>
      <c r="G53" s="5"/>
      <c r="H53" s="5"/>
      <c r="I53" s="5"/>
    </row>
    <row r="54" spans="1:9" ht="15" x14ac:dyDescent="0.25">
      <c r="A54" s="48"/>
      <c r="B54" s="5"/>
      <c r="C54" s="5"/>
      <c r="D54" s="5"/>
      <c r="E54" s="5"/>
      <c r="F54" s="5"/>
      <c r="G54" s="5"/>
      <c r="H54" s="5"/>
      <c r="I54" s="5"/>
    </row>
    <row r="55" spans="1:9" ht="15" x14ac:dyDescent="0.25">
      <c r="A55" s="48"/>
      <c r="B55" s="5"/>
      <c r="C55" s="5"/>
      <c r="D55" s="5"/>
      <c r="E55" s="5"/>
      <c r="F55" s="5"/>
      <c r="G55" s="5"/>
      <c r="H55" s="5"/>
      <c r="I55" s="5"/>
    </row>
    <row r="56" spans="1:9" ht="15" x14ac:dyDescent="0.25">
      <c r="A56" s="48"/>
      <c r="B56" s="5"/>
      <c r="C56" s="5"/>
      <c r="D56" s="5"/>
      <c r="E56" s="5"/>
      <c r="F56" s="5"/>
      <c r="G56" s="5"/>
      <c r="H56" s="5"/>
      <c r="I56" s="5"/>
    </row>
    <row r="57" spans="1:9" ht="15" x14ac:dyDescent="0.25">
      <c r="A57" s="48"/>
      <c r="B57" s="5"/>
      <c r="C57" s="5"/>
      <c r="D57" s="5"/>
      <c r="E57" s="5"/>
      <c r="F57" s="5"/>
      <c r="G57" s="5"/>
      <c r="H57" s="5"/>
      <c r="I57" s="5"/>
    </row>
  </sheetData>
  <mergeCells count="17">
    <mergeCell ref="B24:C24"/>
    <mergeCell ref="B25:C25"/>
    <mergeCell ref="B26:C26"/>
    <mergeCell ref="D26:E26"/>
    <mergeCell ref="A39:A40"/>
    <mergeCell ref="B23:C23"/>
    <mergeCell ref="B9:C9"/>
    <mergeCell ref="E9:F9"/>
    <mergeCell ref="B10:C10"/>
    <mergeCell ref="E10:F10"/>
    <mergeCell ref="B17:C17"/>
    <mergeCell ref="E17:F17"/>
    <mergeCell ref="B18:C18"/>
    <mergeCell ref="E18:F18"/>
    <mergeCell ref="B19:C19"/>
    <mergeCell ref="B21:C21"/>
    <mergeCell ref="B22:C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zoomScaleSheetLayoutView="100" workbookViewId="0">
      <selection activeCell="D17" sqref="D17"/>
    </sheetView>
  </sheetViews>
  <sheetFormatPr defaultColWidth="11.44140625" defaultRowHeight="13.2" x14ac:dyDescent="0.25"/>
  <cols>
    <col min="1" max="1" width="28.109375" customWidth="1"/>
    <col min="2" max="2" width="12.77734375" customWidth="1"/>
    <col min="3" max="3" width="6.6640625" customWidth="1"/>
    <col min="4" max="4" width="13.33203125" customWidth="1"/>
    <col min="5" max="5" width="7.109375" customWidth="1"/>
    <col min="6" max="6" width="15.44140625" customWidth="1"/>
    <col min="7" max="7" width="15" customWidth="1"/>
    <col min="8" max="9" width="21.6640625" customWidth="1"/>
  </cols>
  <sheetData>
    <row r="1" spans="1:9" ht="18.75" customHeight="1" x14ac:dyDescent="0.3">
      <c r="A1" s="1" t="s">
        <v>0</v>
      </c>
      <c r="I1" s="2">
        <f ca="1">NOW()</f>
        <v>44838.437053587964</v>
      </c>
    </row>
    <row r="2" spans="1:9" s="5" customFormat="1" ht="21.75" customHeight="1" x14ac:dyDescent="0.3">
      <c r="A2" s="3" t="s">
        <v>1</v>
      </c>
      <c r="B2" s="4"/>
      <c r="C2" s="4"/>
      <c r="D2" s="4"/>
      <c r="I2" s="6"/>
    </row>
    <row r="3" spans="1:9" s="5" customFormat="1" ht="21.75" customHeight="1" x14ac:dyDescent="0.3">
      <c r="A3" s="3" t="s">
        <v>2</v>
      </c>
      <c r="B3" s="4"/>
      <c r="C3" s="4"/>
      <c r="D3" s="4"/>
    </row>
    <row r="4" spans="1:9" s="5" customFormat="1" ht="15.6" x14ac:dyDescent="0.3">
      <c r="A4" s="3" t="s">
        <v>3</v>
      </c>
    </row>
    <row r="5" spans="1:9" s="5" customFormat="1" ht="15.6" x14ac:dyDescent="0.3">
      <c r="A5" s="3" t="s">
        <v>4</v>
      </c>
      <c r="B5" s="7"/>
    </row>
    <row r="6" spans="1:9" s="5" customFormat="1" ht="15.6" x14ac:dyDescent="0.3">
      <c r="A6" s="3" t="s">
        <v>5</v>
      </c>
    </row>
    <row r="7" spans="1:9" s="5" customFormat="1" ht="15.6" x14ac:dyDescent="0.3">
      <c r="A7" s="3" t="s">
        <v>6</v>
      </c>
      <c r="B7" s="7"/>
    </row>
    <row r="8" spans="1:9" s="5" customFormat="1" ht="15.6" x14ac:dyDescent="0.3">
      <c r="A8" s="3" t="s">
        <v>7</v>
      </c>
      <c r="B8" s="5" t="s">
        <v>8</v>
      </c>
    </row>
    <row r="9" spans="1:9" s="5" customFormat="1" ht="15.6" x14ac:dyDescent="0.25">
      <c r="A9" s="8" t="s">
        <v>9</v>
      </c>
      <c r="B9" s="55" t="s">
        <v>10</v>
      </c>
      <c r="C9" s="55"/>
      <c r="D9" s="9" t="s">
        <v>11</v>
      </c>
      <c r="E9" s="55" t="s">
        <v>12</v>
      </c>
      <c r="F9" s="55"/>
    </row>
    <row r="10" spans="1:9" s="10" customFormat="1" ht="48" customHeight="1" x14ac:dyDescent="0.25">
      <c r="B10" s="56" t="s">
        <v>13</v>
      </c>
      <c r="C10" s="56"/>
      <c r="D10" s="11" t="s">
        <v>14</v>
      </c>
      <c r="E10" s="56" t="s">
        <v>15</v>
      </c>
      <c r="F10" s="71"/>
    </row>
    <row r="11" spans="1:9" s="10" customFormat="1" ht="15.75" customHeight="1" x14ac:dyDescent="0.3">
      <c r="A11" s="8" t="s">
        <v>16</v>
      </c>
      <c r="B11" s="5" t="s">
        <v>17</v>
      </c>
      <c r="C11" s="12"/>
      <c r="E11" s="13"/>
    </row>
    <row r="12" spans="1:9" s="10" customFormat="1" ht="15.75" customHeight="1" x14ac:dyDescent="0.3">
      <c r="B12" s="5" t="s">
        <v>18</v>
      </c>
      <c r="C12" s="12"/>
      <c r="E12" s="13"/>
    </row>
    <row r="13" spans="1:9" s="10" customFormat="1" ht="15.75" customHeight="1" x14ac:dyDescent="0.3">
      <c r="B13" s="5"/>
      <c r="C13" s="12"/>
      <c r="E13" s="13"/>
      <c r="H13" s="14"/>
    </row>
    <row r="14" spans="1:9" s="10" customFormat="1" ht="15.6" x14ac:dyDescent="0.25">
      <c r="A14" s="8"/>
      <c r="C14" s="15"/>
      <c r="D14" s="15"/>
      <c r="E14" s="16"/>
      <c r="F14" s="15"/>
      <c r="G14" s="16"/>
      <c r="H14" s="16"/>
    </row>
    <row r="15" spans="1:9" s="10" customFormat="1" ht="15" customHeight="1" x14ac:dyDescent="0.25">
      <c r="A15" s="17"/>
      <c r="B15" s="58" t="s">
        <v>19</v>
      </c>
      <c r="C15" s="58"/>
      <c r="D15" s="15" t="s">
        <v>20</v>
      </c>
      <c r="E15" s="59" t="s">
        <v>21</v>
      </c>
      <c r="F15" s="60"/>
      <c r="G15" s="16" t="s">
        <v>22</v>
      </c>
      <c r="H15" s="16" t="s">
        <v>23</v>
      </c>
    </row>
    <row r="16" spans="1:9" s="10" customFormat="1" ht="15.6" x14ac:dyDescent="0.25">
      <c r="A16" s="8" t="s">
        <v>24</v>
      </c>
      <c r="B16" s="61">
        <v>9</v>
      </c>
      <c r="C16" s="62"/>
      <c r="D16" s="18"/>
      <c r="E16" s="63"/>
      <c r="F16" s="64"/>
      <c r="G16" s="19"/>
      <c r="H16" s="19"/>
    </row>
    <row r="17" spans="1:11" s="10" customFormat="1" ht="15.6" x14ac:dyDescent="0.25">
      <c r="A17" s="8" t="s">
        <v>25</v>
      </c>
      <c r="B17" s="65">
        <f>B16+E16+G16+H16</f>
        <v>9</v>
      </c>
      <c r="C17" s="65"/>
      <c r="D17" s="15"/>
      <c r="E17" s="16"/>
      <c r="F17" s="15"/>
      <c r="G17" s="16"/>
      <c r="H17" s="16"/>
    </row>
    <row r="18" spans="1:11" s="10" customFormat="1" ht="15.6" x14ac:dyDescent="0.25">
      <c r="A18" s="8"/>
      <c r="B18" s="15"/>
      <c r="C18" s="15"/>
      <c r="D18" s="15"/>
      <c r="E18" s="16"/>
      <c r="F18" s="15"/>
      <c r="G18" s="16"/>
      <c r="H18" s="16"/>
    </row>
    <row r="19" spans="1:11" s="10" customFormat="1" ht="15.6" x14ac:dyDescent="0.25">
      <c r="A19" s="8" t="s">
        <v>26</v>
      </c>
      <c r="B19" s="59"/>
      <c r="C19" s="59"/>
      <c r="D19" s="15"/>
      <c r="E19" s="16"/>
      <c r="F19" s="15"/>
      <c r="G19" s="16"/>
      <c r="H19" s="16"/>
    </row>
    <row r="20" spans="1:11" s="10" customFormat="1" ht="15.6" x14ac:dyDescent="0.25">
      <c r="A20" s="8" t="s">
        <v>27</v>
      </c>
      <c r="B20" s="59">
        <v>50</v>
      </c>
      <c r="C20" s="59"/>
      <c r="D20" s="15"/>
      <c r="E20" s="16"/>
      <c r="F20" s="15"/>
      <c r="G20" s="16"/>
      <c r="H20" s="16"/>
    </row>
    <row r="21" spans="1:11" s="10" customFormat="1" ht="31.2" x14ac:dyDescent="0.3">
      <c r="A21" s="20" t="s">
        <v>28</v>
      </c>
      <c r="B21" s="54">
        <f>B20-B22</f>
        <v>48</v>
      </c>
      <c r="C21" s="54"/>
      <c r="D21" s="15"/>
      <c r="E21" s="16"/>
      <c r="F21" s="15"/>
      <c r="G21" s="16"/>
      <c r="H21" s="16"/>
    </row>
    <row r="22" spans="1:11" s="10" customFormat="1" ht="15.6" x14ac:dyDescent="0.25">
      <c r="A22" s="8" t="s">
        <v>29</v>
      </c>
      <c r="B22" s="66">
        <v>2</v>
      </c>
      <c r="C22" s="66"/>
      <c r="D22" s="15"/>
      <c r="E22" s="16"/>
      <c r="F22" s="15"/>
      <c r="G22" s="16"/>
      <c r="H22" s="16"/>
    </row>
    <row r="23" spans="1:11" s="10" customFormat="1" ht="15" x14ac:dyDescent="0.25">
      <c r="A23" s="21"/>
      <c r="B23" s="67"/>
      <c r="C23" s="67"/>
      <c r="D23" s="22"/>
      <c r="F23" s="22"/>
    </row>
    <row r="24" spans="1:11" s="17" customFormat="1" ht="31.5" customHeight="1" x14ac:dyDescent="0.25">
      <c r="A24" s="23" t="s">
        <v>30</v>
      </c>
      <c r="B24" s="68" t="s">
        <v>31</v>
      </c>
      <c r="C24" s="69"/>
      <c r="D24" s="68" t="s">
        <v>32</v>
      </c>
      <c r="E24" s="69"/>
      <c r="F24" s="24" t="s">
        <v>33</v>
      </c>
      <c r="G24" s="24" t="s">
        <v>34</v>
      </c>
      <c r="H24" s="25" t="s">
        <v>35</v>
      </c>
      <c r="I24" s="26" t="s">
        <v>30</v>
      </c>
      <c r="J24" s="27" t="s">
        <v>36</v>
      </c>
      <c r="K24" s="28"/>
    </row>
    <row r="25" spans="1:11" s="10" customFormat="1" ht="19.95" customHeight="1" x14ac:dyDescent="0.25">
      <c r="A25" s="29" t="s">
        <v>21</v>
      </c>
      <c r="B25" s="30"/>
      <c r="C25" s="31"/>
      <c r="D25" s="30"/>
      <c r="E25" s="32"/>
      <c r="F25" s="32">
        <f>B21-(F26+F27+F28+F29+F30+F31)</f>
        <v>38.299999999999997</v>
      </c>
      <c r="G25" s="33">
        <f>F25*B17</f>
        <v>344.7</v>
      </c>
      <c r="H25" s="34">
        <f t="shared" ref="H25:H31" si="0">G25/100*105</f>
        <v>361.935</v>
      </c>
      <c r="I25" s="35" t="s">
        <v>21</v>
      </c>
      <c r="J25" s="30"/>
      <c r="K25" s="32"/>
    </row>
    <row r="26" spans="1:11" s="10" customFormat="1" ht="19.95" customHeight="1" x14ac:dyDescent="0.25">
      <c r="A26" s="29" t="s">
        <v>37</v>
      </c>
      <c r="B26" s="30">
        <v>10</v>
      </c>
      <c r="C26" s="31" t="s">
        <v>38</v>
      </c>
      <c r="D26" s="30">
        <v>1</v>
      </c>
      <c r="E26" s="32" t="s">
        <v>38</v>
      </c>
      <c r="F26" s="36">
        <v>5</v>
      </c>
      <c r="G26" s="33">
        <f t="shared" ref="G26:G31" si="1">F26*$B$17</f>
        <v>45</v>
      </c>
      <c r="H26" s="34">
        <f t="shared" si="0"/>
        <v>47.25</v>
      </c>
      <c r="I26" s="35" t="s">
        <v>37</v>
      </c>
      <c r="J26" s="30"/>
      <c r="K26" s="32"/>
    </row>
    <row r="27" spans="1:11" s="5" customFormat="1" ht="19.95" customHeight="1" x14ac:dyDescent="0.5">
      <c r="A27" s="37" t="s">
        <v>39</v>
      </c>
      <c r="B27" s="38">
        <v>50</v>
      </c>
      <c r="C27" s="39" t="s">
        <v>40</v>
      </c>
      <c r="D27" s="38">
        <v>1.5</v>
      </c>
      <c r="E27" s="36" t="s">
        <v>40</v>
      </c>
      <c r="F27" s="36">
        <v>1.5</v>
      </c>
      <c r="G27" s="33">
        <f t="shared" si="1"/>
        <v>13.5</v>
      </c>
      <c r="H27" s="34">
        <f t="shared" si="0"/>
        <v>14.175000000000001</v>
      </c>
      <c r="I27" s="40" t="s">
        <v>41</v>
      </c>
      <c r="J27" s="38"/>
      <c r="K27" s="36"/>
    </row>
    <row r="28" spans="1:11" s="5" customFormat="1" ht="19.95" customHeight="1" x14ac:dyDescent="0.4">
      <c r="A28" s="41" t="s">
        <v>42</v>
      </c>
      <c r="B28" s="38">
        <v>10</v>
      </c>
      <c r="C28" s="39" t="s">
        <v>40</v>
      </c>
      <c r="D28" s="38">
        <v>0.2</v>
      </c>
      <c r="E28" s="36" t="s">
        <v>40</v>
      </c>
      <c r="F28" s="36">
        <v>1</v>
      </c>
      <c r="G28" s="33">
        <f t="shared" si="1"/>
        <v>9</v>
      </c>
      <c r="H28" s="34">
        <f t="shared" si="0"/>
        <v>9.4499999999999993</v>
      </c>
      <c r="I28" s="40" t="s">
        <v>42</v>
      </c>
      <c r="J28" s="38"/>
      <c r="K28" s="36"/>
    </row>
    <row r="29" spans="1:11" s="5" customFormat="1" ht="19.95" customHeight="1" x14ac:dyDescent="0.4">
      <c r="A29" s="41" t="s">
        <v>43</v>
      </c>
      <c r="B29" s="38">
        <v>10</v>
      </c>
      <c r="C29" s="39" t="s">
        <v>44</v>
      </c>
      <c r="D29" s="38">
        <v>0.6</v>
      </c>
      <c r="E29" s="36" t="s">
        <v>44</v>
      </c>
      <c r="F29" s="36">
        <v>1</v>
      </c>
      <c r="G29" s="33">
        <f t="shared" si="1"/>
        <v>9</v>
      </c>
      <c r="H29" s="34">
        <f t="shared" si="0"/>
        <v>9.4499999999999993</v>
      </c>
      <c r="I29" s="42" t="s">
        <v>45</v>
      </c>
      <c r="J29" s="38"/>
      <c r="K29" s="36"/>
    </row>
    <row r="30" spans="1:11" s="5" customFormat="1" ht="19.95" customHeight="1" x14ac:dyDescent="0.4">
      <c r="A30" s="41" t="s">
        <v>46</v>
      </c>
      <c r="B30" s="38">
        <v>10</v>
      </c>
      <c r="C30" s="39" t="s">
        <v>44</v>
      </c>
      <c r="D30" s="38">
        <v>0.6</v>
      </c>
      <c r="E30" s="36" t="s">
        <v>44</v>
      </c>
      <c r="F30" s="36">
        <v>1</v>
      </c>
      <c r="G30" s="33">
        <f t="shared" si="1"/>
        <v>9</v>
      </c>
      <c r="H30" s="34">
        <f t="shared" si="0"/>
        <v>9.4499999999999993</v>
      </c>
      <c r="I30" s="42" t="s">
        <v>47</v>
      </c>
      <c r="J30" s="38"/>
      <c r="K30" s="36"/>
    </row>
    <row r="31" spans="1:11" s="5" customFormat="1" ht="19.95" customHeight="1" x14ac:dyDescent="0.4">
      <c r="A31" s="41" t="s">
        <v>13</v>
      </c>
      <c r="B31" s="38"/>
      <c r="C31" s="39"/>
      <c r="D31" s="38"/>
      <c r="E31" s="36"/>
      <c r="F31" s="36">
        <v>0.2</v>
      </c>
      <c r="G31" s="33">
        <f t="shared" si="1"/>
        <v>1.8</v>
      </c>
      <c r="H31" s="34">
        <f t="shared" si="0"/>
        <v>1.8900000000000001</v>
      </c>
      <c r="I31" s="40" t="s">
        <v>13</v>
      </c>
      <c r="J31" s="38"/>
      <c r="K31" s="36"/>
    </row>
    <row r="32" spans="1:11" s="5" customFormat="1" ht="15" x14ac:dyDescent="0.25">
      <c r="A32" s="43"/>
      <c r="F32" s="5">
        <f>SUM(F25:F31)</f>
        <v>48</v>
      </c>
    </row>
    <row r="33" spans="1:10" s="5" customFormat="1" ht="15" x14ac:dyDescent="0.25">
      <c r="A33" s="43"/>
    </row>
    <row r="34" spans="1:10" s="5" customFormat="1" ht="15" x14ac:dyDescent="0.25">
      <c r="A34" s="43" t="s">
        <v>48</v>
      </c>
      <c r="G34"/>
      <c r="H34"/>
      <c r="I34"/>
      <c r="J34"/>
    </row>
    <row r="35" spans="1:10" s="5" customFormat="1" ht="15" x14ac:dyDescent="0.25">
      <c r="A35" s="43"/>
      <c r="B35" s="9" t="s">
        <v>49</v>
      </c>
      <c r="C35" s="38" t="s">
        <v>50</v>
      </c>
      <c r="D35" s="36"/>
      <c r="G35"/>
      <c r="H35"/>
      <c r="I35"/>
      <c r="J35"/>
    </row>
    <row r="36" spans="1:10" s="5" customFormat="1" ht="15" x14ac:dyDescent="0.25">
      <c r="A36" s="43"/>
      <c r="B36" s="9">
        <v>94</v>
      </c>
      <c r="C36" s="38">
        <v>3</v>
      </c>
      <c r="D36" s="36" t="s">
        <v>51</v>
      </c>
      <c r="G36"/>
      <c r="H36"/>
      <c r="I36"/>
      <c r="J36"/>
    </row>
    <row r="37" spans="1:10" s="5" customFormat="1" ht="15" x14ac:dyDescent="0.25">
      <c r="A37" s="70" t="s">
        <v>52</v>
      </c>
      <c r="B37" s="9">
        <v>94</v>
      </c>
      <c r="C37" s="38">
        <v>30</v>
      </c>
      <c r="D37" s="36" t="s">
        <v>53</v>
      </c>
      <c r="F37" s="72" t="s">
        <v>54</v>
      </c>
      <c r="G37"/>
      <c r="H37"/>
      <c r="I37"/>
      <c r="J37"/>
    </row>
    <row r="38" spans="1:10" s="5" customFormat="1" ht="15" x14ac:dyDescent="0.25">
      <c r="A38" s="70"/>
      <c r="B38" s="9">
        <v>55</v>
      </c>
      <c r="C38" s="44">
        <v>30</v>
      </c>
      <c r="D38" s="45" t="s">
        <v>53</v>
      </c>
      <c r="F38" s="72"/>
      <c r="G38"/>
      <c r="H38"/>
      <c r="I38"/>
      <c r="J38"/>
    </row>
    <row r="39" spans="1:10" s="5" customFormat="1" ht="15.75" customHeight="1" x14ac:dyDescent="0.25">
      <c r="B39" s="38">
        <v>72</v>
      </c>
      <c r="C39" s="46">
        <v>30</v>
      </c>
      <c r="D39" s="36" t="s">
        <v>53</v>
      </c>
      <c r="G39"/>
      <c r="H39"/>
      <c r="I39"/>
      <c r="J39"/>
    </row>
    <row r="40" spans="1:10" s="5" customFormat="1" ht="21.75" customHeight="1" x14ac:dyDescent="0.25">
      <c r="B40" s="5">
        <v>72</v>
      </c>
      <c r="C40" s="5">
        <v>10</v>
      </c>
      <c r="D40" s="5" t="s">
        <v>51</v>
      </c>
    </row>
    <row r="41" spans="1:10" ht="21.75" customHeight="1" x14ac:dyDescent="0.25">
      <c r="A41" s="5"/>
      <c r="B41" s="5"/>
      <c r="C41" s="5"/>
      <c r="D41" s="5"/>
      <c r="E41" s="5"/>
      <c r="F41" s="5"/>
    </row>
    <row r="42" spans="1:10" ht="21.75" customHeight="1" x14ac:dyDescent="0.25">
      <c r="A42" s="43" t="s">
        <v>55</v>
      </c>
      <c r="B42" s="5"/>
      <c r="C42" s="43"/>
      <c r="D42" s="5"/>
      <c r="E42" s="5"/>
      <c r="F42" s="5"/>
    </row>
    <row r="43" spans="1:10" ht="21.75" customHeight="1" x14ac:dyDescent="0.25">
      <c r="A43" s="43"/>
      <c r="B43" s="5"/>
      <c r="C43" s="43"/>
      <c r="D43" s="5"/>
      <c r="E43" s="5"/>
      <c r="F43" s="5"/>
    </row>
    <row r="44" spans="1:10" ht="21.75" customHeight="1" x14ac:dyDescent="0.25">
      <c r="A44" s="43"/>
      <c r="B44" s="5"/>
      <c r="C44" s="43"/>
      <c r="D44" s="5"/>
      <c r="E44" s="5"/>
      <c r="F44" s="5"/>
    </row>
    <row r="45" spans="1:10" ht="21.75" customHeight="1" x14ac:dyDescent="0.25">
      <c r="A45" s="43"/>
      <c r="B45" s="5"/>
      <c r="C45" s="43"/>
      <c r="D45" s="5"/>
      <c r="E45" s="5"/>
      <c r="F45" s="5"/>
    </row>
    <row r="46" spans="1:10" ht="21.75" customHeight="1" x14ac:dyDescent="0.25">
      <c r="A46" s="43"/>
      <c r="B46" s="5"/>
      <c r="C46" s="43"/>
      <c r="D46" s="5"/>
      <c r="E46" s="5"/>
      <c r="F46" s="5"/>
    </row>
    <row r="48" spans="1:10" ht="15.6" x14ac:dyDescent="0.3">
      <c r="A48" s="47" t="s">
        <v>56</v>
      </c>
      <c r="B48" s="5"/>
      <c r="C48" s="5"/>
      <c r="D48" s="5"/>
      <c r="E48" s="5"/>
      <c r="F48" s="5"/>
      <c r="G48" s="5"/>
      <c r="H48" s="5"/>
      <c r="I48" s="5"/>
    </row>
    <row r="49" spans="1:9" ht="18" customHeight="1" x14ac:dyDescent="0.25">
      <c r="A49" s="48"/>
      <c r="B49" s="5"/>
      <c r="C49" s="5"/>
      <c r="D49" s="5"/>
      <c r="E49" s="5"/>
      <c r="F49" s="5"/>
      <c r="G49" s="5"/>
      <c r="H49" s="5"/>
      <c r="I49" s="5"/>
    </row>
    <row r="50" spans="1:9" ht="18" customHeight="1" x14ac:dyDescent="0.25">
      <c r="A50" s="48"/>
      <c r="B50" s="5"/>
      <c r="C50" s="5"/>
      <c r="D50" s="5"/>
      <c r="E50" s="5"/>
      <c r="F50" s="5"/>
      <c r="G50" s="5"/>
      <c r="H50" s="5"/>
      <c r="I50" s="5"/>
    </row>
    <row r="51" spans="1:9" ht="18" customHeight="1" x14ac:dyDescent="0.25">
      <c r="A51" s="48"/>
      <c r="B51" s="5"/>
      <c r="C51" s="5"/>
      <c r="D51" s="5"/>
      <c r="E51" s="5"/>
      <c r="F51" s="5"/>
      <c r="G51" s="5"/>
      <c r="H51" s="5"/>
      <c r="I51" s="5"/>
    </row>
    <row r="52" spans="1:9" ht="18" customHeight="1" x14ac:dyDescent="0.25">
      <c r="A52" s="48"/>
      <c r="B52" s="5"/>
      <c r="C52" s="5"/>
      <c r="D52" s="5"/>
      <c r="E52" s="5"/>
      <c r="F52" s="5"/>
      <c r="G52" s="5"/>
      <c r="H52" s="5"/>
      <c r="I52" s="5"/>
    </row>
    <row r="53" spans="1:9" ht="18" customHeight="1" x14ac:dyDescent="0.25">
      <c r="A53" s="48"/>
      <c r="B53" s="5"/>
      <c r="C53" s="5"/>
      <c r="D53" s="5"/>
      <c r="E53" s="5"/>
      <c r="F53" s="5"/>
      <c r="G53" s="5"/>
      <c r="H53" s="5"/>
      <c r="I53" s="5"/>
    </row>
    <row r="54" spans="1:9" ht="18" customHeight="1" x14ac:dyDescent="0.25">
      <c r="A54" s="48"/>
      <c r="B54" s="5"/>
      <c r="C54" s="5"/>
      <c r="D54" s="5"/>
      <c r="E54" s="5"/>
      <c r="F54" s="5"/>
      <c r="G54" s="5"/>
      <c r="H54" s="5"/>
      <c r="I54" s="5"/>
    </row>
    <row r="55" spans="1:9" ht="18" customHeight="1" x14ac:dyDescent="0.25">
      <c r="A55" s="48"/>
      <c r="B55" s="5"/>
      <c r="C55" s="5"/>
      <c r="D55" s="5"/>
      <c r="E55" s="5"/>
      <c r="F55" s="5"/>
      <c r="G55" s="5"/>
      <c r="H55" s="5"/>
      <c r="I55" s="5"/>
    </row>
  </sheetData>
  <mergeCells count="18">
    <mergeCell ref="A37:A38"/>
    <mergeCell ref="F37:F38"/>
    <mergeCell ref="B16:C16"/>
    <mergeCell ref="E16:F16"/>
    <mergeCell ref="B17:C17"/>
    <mergeCell ref="B19:C19"/>
    <mergeCell ref="B20:C20"/>
    <mergeCell ref="B21:C21"/>
    <mergeCell ref="B22:C22"/>
    <mergeCell ref="B23:C23"/>
    <mergeCell ref="B24:C24"/>
    <mergeCell ref="D24:E24"/>
    <mergeCell ref="B9:C9"/>
    <mergeCell ref="E9:F9"/>
    <mergeCell ref="B10:C10"/>
    <mergeCell ref="E10:F10"/>
    <mergeCell ref="B15:C15"/>
    <mergeCell ref="E15:F15"/>
  </mergeCells>
  <pageMargins left="0.74803149606299213" right="0.74803149606299213" top="0.98425196850393704" bottom="0.98425196850393704" header="0.51181102362204722" footer="0.51181102362204722"/>
  <pageSetup paperSize="9" scale="52" orientation="portrait"/>
  <headerFooter>
    <oddHeader>&amp;A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topLeftCell="A26" zoomScaleSheetLayoutView="100" workbookViewId="0">
      <selection activeCell="H16" sqref="H16"/>
    </sheetView>
  </sheetViews>
  <sheetFormatPr defaultColWidth="11.44140625" defaultRowHeight="13.2" x14ac:dyDescent="0.25"/>
  <cols>
    <col min="1" max="1" width="28.109375" customWidth="1"/>
    <col min="2" max="2" width="12.77734375" customWidth="1"/>
    <col min="3" max="3" width="6.6640625" customWidth="1"/>
    <col min="4" max="4" width="13.33203125" customWidth="1"/>
    <col min="5" max="5" width="7.109375" customWidth="1"/>
    <col min="6" max="6" width="15.44140625" customWidth="1"/>
    <col min="7" max="7" width="15" customWidth="1"/>
    <col min="8" max="9" width="21.6640625" customWidth="1"/>
  </cols>
  <sheetData>
    <row r="1" spans="1:9" ht="18.75" customHeight="1" x14ac:dyDescent="0.3">
      <c r="A1" s="1" t="s">
        <v>0</v>
      </c>
      <c r="I1" s="2">
        <f ca="1">NOW()</f>
        <v>44838.437053587964</v>
      </c>
    </row>
    <row r="2" spans="1:9" s="5" customFormat="1" ht="21.75" customHeight="1" x14ac:dyDescent="0.3">
      <c r="A2" s="3" t="s">
        <v>1</v>
      </c>
      <c r="B2" s="4"/>
      <c r="C2" s="4"/>
      <c r="D2" s="4"/>
      <c r="I2" s="6"/>
    </row>
    <row r="3" spans="1:9" s="5" customFormat="1" ht="21.75" customHeight="1" x14ac:dyDescent="0.3">
      <c r="A3" s="3" t="s">
        <v>2</v>
      </c>
      <c r="B3" s="4"/>
      <c r="C3" s="4"/>
      <c r="D3" s="4"/>
    </row>
    <row r="4" spans="1:9" s="5" customFormat="1" ht="15.6" x14ac:dyDescent="0.3">
      <c r="A4" s="3" t="s">
        <v>3</v>
      </c>
    </row>
    <row r="5" spans="1:9" s="5" customFormat="1" ht="15.6" x14ac:dyDescent="0.3">
      <c r="A5" s="3" t="s">
        <v>4</v>
      </c>
      <c r="B5" s="7"/>
    </row>
    <row r="6" spans="1:9" s="5" customFormat="1" ht="15.6" x14ac:dyDescent="0.3">
      <c r="A6" s="3" t="s">
        <v>5</v>
      </c>
    </row>
    <row r="7" spans="1:9" s="5" customFormat="1" ht="15.6" x14ac:dyDescent="0.3">
      <c r="A7" s="3" t="s">
        <v>6</v>
      </c>
      <c r="B7" s="7"/>
    </row>
    <row r="8" spans="1:9" s="5" customFormat="1" ht="15.6" x14ac:dyDescent="0.3">
      <c r="A8" s="3" t="s">
        <v>7</v>
      </c>
      <c r="B8" s="5" t="s">
        <v>8</v>
      </c>
    </row>
    <row r="9" spans="1:9" s="5" customFormat="1" ht="15.6" x14ac:dyDescent="0.25">
      <c r="A9" s="8" t="s">
        <v>9</v>
      </c>
      <c r="B9" s="55" t="s">
        <v>10</v>
      </c>
      <c r="C9" s="55"/>
      <c r="D9" s="9" t="s">
        <v>11</v>
      </c>
      <c r="E9" s="55" t="s">
        <v>12</v>
      </c>
      <c r="F9" s="55"/>
    </row>
    <row r="10" spans="1:9" s="10" customFormat="1" ht="48" customHeight="1" x14ac:dyDescent="0.25">
      <c r="B10" s="56" t="s">
        <v>13</v>
      </c>
      <c r="C10" s="56"/>
      <c r="D10" s="11" t="s">
        <v>14</v>
      </c>
      <c r="E10" s="56" t="s">
        <v>15</v>
      </c>
      <c r="F10" s="71"/>
    </row>
    <row r="11" spans="1:9" s="10" customFormat="1" ht="15.75" customHeight="1" x14ac:dyDescent="0.3">
      <c r="A11" s="8" t="s">
        <v>16</v>
      </c>
      <c r="B11" s="5" t="s">
        <v>57</v>
      </c>
      <c r="C11" s="12"/>
      <c r="E11" s="13"/>
    </row>
    <row r="12" spans="1:9" s="10" customFormat="1" ht="15.75" customHeight="1" x14ac:dyDescent="0.3">
      <c r="B12" s="5" t="s">
        <v>58</v>
      </c>
      <c r="C12" s="12"/>
      <c r="E12" s="13"/>
    </row>
    <row r="13" spans="1:9" s="10" customFormat="1" ht="15.75" customHeight="1" x14ac:dyDescent="0.3">
      <c r="B13" s="5"/>
      <c r="C13" s="12"/>
      <c r="E13" s="13"/>
      <c r="H13" s="14"/>
    </row>
    <row r="14" spans="1:9" s="10" customFormat="1" ht="15.6" x14ac:dyDescent="0.25">
      <c r="A14" s="8"/>
      <c r="C14" s="15"/>
      <c r="D14" s="15"/>
      <c r="E14" s="16"/>
      <c r="F14" s="15"/>
      <c r="G14" s="16"/>
      <c r="H14" s="16"/>
    </row>
    <row r="15" spans="1:9" s="10" customFormat="1" ht="15" customHeight="1" x14ac:dyDescent="0.25">
      <c r="A15" s="17"/>
      <c r="B15" s="58" t="s">
        <v>19</v>
      </c>
      <c r="C15" s="58"/>
      <c r="D15" s="15" t="s">
        <v>20</v>
      </c>
      <c r="E15" s="59" t="s">
        <v>21</v>
      </c>
      <c r="F15" s="60"/>
      <c r="G15" s="16" t="s">
        <v>22</v>
      </c>
      <c r="H15" s="16" t="s">
        <v>23</v>
      </c>
    </row>
    <row r="16" spans="1:9" s="10" customFormat="1" ht="15.6" x14ac:dyDescent="0.25">
      <c r="A16" s="8" t="s">
        <v>24</v>
      </c>
      <c r="B16" s="61">
        <v>6</v>
      </c>
      <c r="C16" s="62"/>
      <c r="D16" s="18"/>
      <c r="E16" s="63"/>
      <c r="F16" s="64"/>
      <c r="G16" s="19"/>
      <c r="H16" s="19"/>
    </row>
    <row r="17" spans="1:11" s="10" customFormat="1" ht="15.6" x14ac:dyDescent="0.25">
      <c r="A17" s="8" t="s">
        <v>25</v>
      </c>
      <c r="B17" s="65">
        <f>B16+E16+G16+H16</f>
        <v>6</v>
      </c>
      <c r="C17" s="65"/>
      <c r="D17" s="15"/>
      <c r="E17" s="16"/>
      <c r="F17" s="15"/>
      <c r="G17" s="16"/>
      <c r="H17" s="16"/>
    </row>
    <row r="18" spans="1:11" s="10" customFormat="1" ht="15.6" x14ac:dyDescent="0.25">
      <c r="A18" s="8"/>
      <c r="B18" s="15"/>
      <c r="C18" s="15"/>
      <c r="D18" s="15"/>
      <c r="E18" s="16"/>
      <c r="F18" s="15"/>
      <c r="G18" s="16"/>
      <c r="H18" s="16"/>
    </row>
    <row r="19" spans="1:11" s="10" customFormat="1" ht="15.6" x14ac:dyDescent="0.25">
      <c r="A19" s="8" t="s">
        <v>26</v>
      </c>
      <c r="B19" s="59"/>
      <c r="C19" s="59"/>
      <c r="D19" s="15"/>
      <c r="E19" s="16"/>
      <c r="F19" s="15"/>
      <c r="G19" s="16"/>
      <c r="H19" s="16"/>
    </row>
    <row r="20" spans="1:11" s="10" customFormat="1" ht="15.6" x14ac:dyDescent="0.25">
      <c r="A20" s="8" t="s">
        <v>27</v>
      </c>
      <c r="B20" s="59">
        <v>50</v>
      </c>
      <c r="C20" s="59"/>
      <c r="D20" s="15"/>
      <c r="E20" s="16"/>
      <c r="F20" s="15"/>
      <c r="G20" s="16"/>
      <c r="H20" s="16"/>
    </row>
    <row r="21" spans="1:11" s="10" customFormat="1" ht="31.2" x14ac:dyDescent="0.3">
      <c r="A21" s="20" t="s">
        <v>28</v>
      </c>
      <c r="B21" s="54">
        <f>B20-B22</f>
        <v>48</v>
      </c>
      <c r="C21" s="54"/>
      <c r="D21" s="15"/>
      <c r="E21" s="16"/>
      <c r="F21" s="15"/>
      <c r="G21" s="16"/>
      <c r="H21" s="16"/>
    </row>
    <row r="22" spans="1:11" s="10" customFormat="1" ht="15.6" x14ac:dyDescent="0.25">
      <c r="A22" s="8" t="s">
        <v>29</v>
      </c>
      <c r="B22" s="66">
        <v>2</v>
      </c>
      <c r="C22" s="66"/>
      <c r="D22" s="15"/>
      <c r="E22" s="16"/>
      <c r="F22" s="15"/>
      <c r="G22" s="16"/>
      <c r="H22" s="16"/>
    </row>
    <row r="23" spans="1:11" s="10" customFormat="1" ht="15" x14ac:dyDescent="0.25">
      <c r="A23" s="21"/>
      <c r="B23" s="67"/>
      <c r="C23" s="67"/>
      <c r="D23" s="22"/>
      <c r="F23" s="22"/>
    </row>
    <row r="24" spans="1:11" s="17" customFormat="1" ht="31.5" customHeight="1" x14ac:dyDescent="0.25">
      <c r="A24" s="23" t="s">
        <v>30</v>
      </c>
      <c r="B24" s="68" t="s">
        <v>31</v>
      </c>
      <c r="C24" s="69"/>
      <c r="D24" s="68" t="s">
        <v>32</v>
      </c>
      <c r="E24" s="69"/>
      <c r="F24" s="24" t="s">
        <v>33</v>
      </c>
      <c r="G24" s="24" t="s">
        <v>34</v>
      </c>
      <c r="H24" s="25" t="s">
        <v>35</v>
      </c>
      <c r="I24" s="26" t="s">
        <v>30</v>
      </c>
      <c r="J24" s="27" t="s">
        <v>36</v>
      </c>
      <c r="K24" s="28"/>
    </row>
    <row r="25" spans="1:11" s="10" customFormat="1" ht="19.95" customHeight="1" x14ac:dyDescent="0.25">
      <c r="A25" s="29" t="s">
        <v>21</v>
      </c>
      <c r="B25" s="30"/>
      <c r="C25" s="31"/>
      <c r="D25" s="30"/>
      <c r="E25" s="32"/>
      <c r="F25" s="32">
        <f>B21-(F26+F27+F28+F29+F30+F31)</f>
        <v>38.299999999999997</v>
      </c>
      <c r="G25" s="33">
        <f>F25*B17</f>
        <v>229.79999999999998</v>
      </c>
      <c r="H25" s="34">
        <f t="shared" ref="H25:H31" si="0">G25/100*105</f>
        <v>241.29</v>
      </c>
      <c r="I25" s="35" t="s">
        <v>21</v>
      </c>
      <c r="J25" s="30"/>
      <c r="K25" s="32"/>
    </row>
    <row r="26" spans="1:11" s="10" customFormat="1" ht="19.95" customHeight="1" x14ac:dyDescent="0.25">
      <c r="A26" s="29" t="s">
        <v>37</v>
      </c>
      <c r="B26" s="30">
        <v>10</v>
      </c>
      <c r="C26" s="31" t="s">
        <v>38</v>
      </c>
      <c r="D26" s="30">
        <v>1</v>
      </c>
      <c r="E26" s="32" t="s">
        <v>38</v>
      </c>
      <c r="F26" s="36">
        <v>5</v>
      </c>
      <c r="G26" s="33">
        <f t="shared" ref="G26:G31" si="1">F26*$B$17</f>
        <v>30</v>
      </c>
      <c r="H26" s="34">
        <f t="shared" si="0"/>
        <v>31.5</v>
      </c>
      <c r="I26" s="35" t="s">
        <v>37</v>
      </c>
      <c r="J26" s="30"/>
      <c r="K26" s="32"/>
    </row>
    <row r="27" spans="1:11" s="5" customFormat="1" ht="19.95" customHeight="1" x14ac:dyDescent="0.5">
      <c r="A27" s="37" t="s">
        <v>39</v>
      </c>
      <c r="B27" s="38">
        <v>50</v>
      </c>
      <c r="C27" s="39" t="s">
        <v>40</v>
      </c>
      <c r="D27" s="38">
        <v>1.5</v>
      </c>
      <c r="E27" s="36" t="s">
        <v>40</v>
      </c>
      <c r="F27" s="36">
        <v>1.5</v>
      </c>
      <c r="G27" s="33">
        <f t="shared" si="1"/>
        <v>9</v>
      </c>
      <c r="H27" s="34">
        <f t="shared" si="0"/>
        <v>9.4499999999999993</v>
      </c>
      <c r="I27" s="40" t="s">
        <v>41</v>
      </c>
      <c r="J27" s="38"/>
      <c r="K27" s="36"/>
    </row>
    <row r="28" spans="1:11" s="5" customFormat="1" ht="19.95" customHeight="1" x14ac:dyDescent="0.4">
      <c r="A28" s="41" t="s">
        <v>42</v>
      </c>
      <c r="B28" s="38">
        <v>10</v>
      </c>
      <c r="C28" s="39" t="s">
        <v>40</v>
      </c>
      <c r="D28" s="38">
        <v>0.2</v>
      </c>
      <c r="E28" s="36" t="s">
        <v>40</v>
      </c>
      <c r="F28" s="36">
        <v>1</v>
      </c>
      <c r="G28" s="33">
        <f t="shared" si="1"/>
        <v>6</v>
      </c>
      <c r="H28" s="34">
        <f t="shared" si="0"/>
        <v>6.3</v>
      </c>
      <c r="I28" s="40" t="s">
        <v>42</v>
      </c>
      <c r="J28" s="38"/>
      <c r="K28" s="36"/>
    </row>
    <row r="29" spans="1:11" s="5" customFormat="1" ht="19.95" customHeight="1" x14ac:dyDescent="0.4">
      <c r="A29" s="41" t="s">
        <v>43</v>
      </c>
      <c r="B29" s="38">
        <v>10</v>
      </c>
      <c r="C29" s="39" t="s">
        <v>44</v>
      </c>
      <c r="D29" s="38">
        <v>0.6</v>
      </c>
      <c r="E29" s="36" t="s">
        <v>44</v>
      </c>
      <c r="F29" s="36">
        <v>1</v>
      </c>
      <c r="G29" s="33">
        <f t="shared" si="1"/>
        <v>6</v>
      </c>
      <c r="H29" s="34">
        <f t="shared" si="0"/>
        <v>6.3</v>
      </c>
      <c r="I29" s="42" t="s">
        <v>59</v>
      </c>
      <c r="J29" s="38"/>
      <c r="K29" s="36"/>
    </row>
    <row r="30" spans="1:11" s="5" customFormat="1" ht="19.95" customHeight="1" x14ac:dyDescent="0.4">
      <c r="A30" s="41" t="s">
        <v>46</v>
      </c>
      <c r="B30" s="38">
        <v>10</v>
      </c>
      <c r="C30" s="39" t="s">
        <v>44</v>
      </c>
      <c r="D30" s="38">
        <v>0.6</v>
      </c>
      <c r="E30" s="36" t="s">
        <v>44</v>
      </c>
      <c r="F30" s="36">
        <v>1</v>
      </c>
      <c r="G30" s="33">
        <f t="shared" si="1"/>
        <v>6</v>
      </c>
      <c r="H30" s="34">
        <f t="shared" si="0"/>
        <v>6.3</v>
      </c>
      <c r="I30" s="42" t="s">
        <v>60</v>
      </c>
      <c r="J30" s="38"/>
      <c r="K30" s="36"/>
    </row>
    <row r="31" spans="1:11" s="5" customFormat="1" ht="19.95" customHeight="1" x14ac:dyDescent="0.4">
      <c r="A31" s="41" t="s">
        <v>13</v>
      </c>
      <c r="B31" s="38"/>
      <c r="C31" s="39"/>
      <c r="D31" s="38"/>
      <c r="E31" s="36"/>
      <c r="F31" s="36">
        <v>0.2</v>
      </c>
      <c r="G31" s="33">
        <f t="shared" si="1"/>
        <v>1.2000000000000002</v>
      </c>
      <c r="H31" s="34">
        <f t="shared" si="0"/>
        <v>1.2600000000000002</v>
      </c>
      <c r="I31" s="40" t="s">
        <v>13</v>
      </c>
      <c r="J31" s="38"/>
      <c r="K31" s="36"/>
    </row>
    <row r="32" spans="1:11" s="5" customFormat="1" ht="15" x14ac:dyDescent="0.25">
      <c r="A32" s="43"/>
      <c r="F32" s="5">
        <f>SUM(F25:F31)</f>
        <v>48</v>
      </c>
    </row>
    <row r="33" spans="1:10" s="5" customFormat="1" ht="15" x14ac:dyDescent="0.25">
      <c r="A33" s="43"/>
    </row>
    <row r="34" spans="1:10" s="5" customFormat="1" ht="15" x14ac:dyDescent="0.25">
      <c r="A34" s="43" t="s">
        <v>48</v>
      </c>
      <c r="G34"/>
      <c r="H34"/>
      <c r="I34"/>
      <c r="J34"/>
    </row>
    <row r="35" spans="1:10" s="5" customFormat="1" ht="15" x14ac:dyDescent="0.25">
      <c r="A35" s="43"/>
      <c r="B35" s="9" t="s">
        <v>49</v>
      </c>
      <c r="C35" s="38" t="s">
        <v>50</v>
      </c>
      <c r="D35" s="36"/>
      <c r="G35"/>
      <c r="H35"/>
      <c r="I35"/>
      <c r="J35"/>
    </row>
    <row r="36" spans="1:10" s="5" customFormat="1" ht="15" x14ac:dyDescent="0.25">
      <c r="A36" s="43"/>
      <c r="B36" s="9">
        <v>94</v>
      </c>
      <c r="C36" s="38">
        <v>3</v>
      </c>
      <c r="D36" s="36" t="s">
        <v>51</v>
      </c>
      <c r="G36"/>
      <c r="H36"/>
      <c r="I36"/>
      <c r="J36"/>
    </row>
    <row r="37" spans="1:10" s="5" customFormat="1" ht="15" x14ac:dyDescent="0.25">
      <c r="A37" s="70" t="s">
        <v>52</v>
      </c>
      <c r="B37" s="9">
        <v>94</v>
      </c>
      <c r="C37" s="38">
        <v>30</v>
      </c>
      <c r="D37" s="36" t="s">
        <v>53</v>
      </c>
      <c r="F37" s="72" t="s">
        <v>54</v>
      </c>
      <c r="G37"/>
      <c r="H37"/>
      <c r="I37"/>
      <c r="J37"/>
    </row>
    <row r="38" spans="1:10" s="5" customFormat="1" ht="15" x14ac:dyDescent="0.25">
      <c r="A38" s="70"/>
      <c r="B38" s="9">
        <v>55</v>
      </c>
      <c r="C38" s="44">
        <v>30</v>
      </c>
      <c r="D38" s="45" t="s">
        <v>53</v>
      </c>
      <c r="F38" s="72"/>
      <c r="G38"/>
      <c r="H38"/>
      <c r="I38"/>
      <c r="J38"/>
    </row>
    <row r="39" spans="1:10" s="5" customFormat="1" ht="15.75" customHeight="1" x14ac:dyDescent="0.25">
      <c r="B39" s="38">
        <v>72</v>
      </c>
      <c r="C39" s="46">
        <v>45</v>
      </c>
      <c r="D39" s="36" t="s">
        <v>53</v>
      </c>
      <c r="G39"/>
      <c r="H39"/>
      <c r="I39"/>
      <c r="J39"/>
    </row>
    <row r="40" spans="1:10" s="5" customFormat="1" ht="21.75" customHeight="1" x14ac:dyDescent="0.25">
      <c r="B40" s="5">
        <v>72</v>
      </c>
      <c r="C40" s="5">
        <v>10</v>
      </c>
      <c r="D40" s="5" t="s">
        <v>51</v>
      </c>
    </row>
    <row r="41" spans="1:10" ht="21.75" customHeight="1" x14ac:dyDescent="0.25">
      <c r="A41" s="5"/>
      <c r="B41" s="5"/>
      <c r="C41" s="5"/>
      <c r="D41" s="5"/>
      <c r="E41" s="5"/>
      <c r="F41" s="5"/>
    </row>
    <row r="42" spans="1:10" ht="21.75" customHeight="1" x14ac:dyDescent="0.25">
      <c r="A42" s="43" t="s">
        <v>55</v>
      </c>
      <c r="B42" s="5"/>
      <c r="C42" s="43"/>
      <c r="D42" s="5"/>
      <c r="E42" s="5"/>
      <c r="F42" s="5"/>
    </row>
    <row r="43" spans="1:10" ht="21.75" customHeight="1" x14ac:dyDescent="0.25">
      <c r="A43" s="43"/>
      <c r="B43" s="5"/>
      <c r="C43" s="43"/>
      <c r="D43" s="5"/>
      <c r="E43" s="5"/>
      <c r="F43" s="5"/>
    </row>
    <row r="44" spans="1:10" ht="21.75" customHeight="1" x14ac:dyDescent="0.25">
      <c r="A44" s="43"/>
      <c r="B44" s="5"/>
      <c r="C44" s="43"/>
      <c r="D44" s="5"/>
      <c r="E44" s="5"/>
      <c r="F44" s="5"/>
    </row>
    <row r="45" spans="1:10" ht="21.75" customHeight="1" x14ac:dyDescent="0.25">
      <c r="A45" s="43"/>
      <c r="B45" s="5"/>
      <c r="C45" s="43"/>
      <c r="D45" s="5"/>
      <c r="E45" s="5"/>
      <c r="F45" s="5"/>
    </row>
    <row r="46" spans="1:10" ht="21.75" customHeight="1" x14ac:dyDescent="0.25">
      <c r="A46" s="43"/>
      <c r="B46" s="5"/>
      <c r="C46" s="43"/>
      <c r="D46" s="5"/>
      <c r="E46" s="5"/>
      <c r="F46" s="5"/>
    </row>
    <row r="48" spans="1:10" ht="15.6" x14ac:dyDescent="0.3">
      <c r="A48" s="47" t="s">
        <v>56</v>
      </c>
      <c r="B48" s="5"/>
      <c r="C48" s="5"/>
      <c r="D48" s="5"/>
      <c r="E48" s="5"/>
      <c r="F48" s="5"/>
      <c r="G48" s="5"/>
      <c r="H48" s="5"/>
      <c r="I48" s="5"/>
    </row>
    <row r="49" spans="1:9" ht="18" customHeight="1" x14ac:dyDescent="0.25">
      <c r="A49" s="48"/>
      <c r="B49" s="5"/>
      <c r="C49" s="5"/>
      <c r="D49" s="5"/>
      <c r="E49" s="5"/>
      <c r="F49" s="5"/>
      <c r="G49" s="5"/>
      <c r="H49" s="5"/>
      <c r="I49" s="5"/>
    </row>
    <row r="50" spans="1:9" ht="18" customHeight="1" x14ac:dyDescent="0.25">
      <c r="A50" s="48"/>
      <c r="B50" s="5"/>
      <c r="C50" s="5"/>
      <c r="D50" s="5"/>
      <c r="E50" s="5"/>
      <c r="F50" s="5"/>
      <c r="G50" s="5"/>
      <c r="H50" s="5"/>
      <c r="I50" s="5"/>
    </row>
    <row r="51" spans="1:9" ht="18" customHeight="1" x14ac:dyDescent="0.25">
      <c r="A51" s="48"/>
      <c r="B51" s="5"/>
      <c r="C51" s="5"/>
      <c r="D51" s="5"/>
      <c r="E51" s="5"/>
      <c r="F51" s="5"/>
      <c r="G51" s="5"/>
      <c r="H51" s="5"/>
      <c r="I51" s="5"/>
    </row>
    <row r="52" spans="1:9" ht="18" customHeight="1" x14ac:dyDescent="0.25">
      <c r="A52" s="48"/>
      <c r="B52" s="5"/>
      <c r="C52" s="5"/>
      <c r="D52" s="5"/>
      <c r="E52" s="5"/>
      <c r="F52" s="5"/>
      <c r="G52" s="5"/>
      <c r="H52" s="5"/>
      <c r="I52" s="5"/>
    </row>
    <row r="53" spans="1:9" ht="18" customHeight="1" x14ac:dyDescent="0.25">
      <c r="A53" s="48"/>
      <c r="B53" s="5"/>
      <c r="C53" s="5"/>
      <c r="D53" s="5"/>
      <c r="E53" s="5"/>
      <c r="F53" s="5"/>
      <c r="G53" s="5"/>
      <c r="H53" s="5"/>
      <c r="I53" s="5"/>
    </row>
    <row r="54" spans="1:9" ht="18" customHeight="1" x14ac:dyDescent="0.25">
      <c r="A54" s="48"/>
      <c r="B54" s="5"/>
      <c r="C54" s="5"/>
      <c r="D54" s="5"/>
      <c r="E54" s="5"/>
      <c r="F54" s="5"/>
      <c r="G54" s="5"/>
      <c r="H54" s="5"/>
      <c r="I54" s="5"/>
    </row>
    <row r="55" spans="1:9" ht="18" customHeight="1" x14ac:dyDescent="0.25">
      <c r="A55" s="48"/>
      <c r="B55" s="5"/>
      <c r="C55" s="5"/>
      <c r="D55" s="5"/>
      <c r="E55" s="5"/>
      <c r="F55" s="5"/>
      <c r="G55" s="5"/>
      <c r="H55" s="5"/>
      <c r="I55" s="5"/>
    </row>
  </sheetData>
  <mergeCells count="18">
    <mergeCell ref="A37:A38"/>
    <mergeCell ref="F37:F38"/>
    <mergeCell ref="B16:C16"/>
    <mergeCell ref="E16:F16"/>
    <mergeCell ref="B17:C17"/>
    <mergeCell ref="B19:C19"/>
    <mergeCell ref="B20:C20"/>
    <mergeCell ref="B21:C21"/>
    <mergeCell ref="B22:C22"/>
    <mergeCell ref="B23:C23"/>
    <mergeCell ref="B24:C24"/>
    <mergeCell ref="D24:E24"/>
    <mergeCell ref="B9:C9"/>
    <mergeCell ref="E9:F9"/>
    <mergeCell ref="B10:C10"/>
    <mergeCell ref="E10:F10"/>
    <mergeCell ref="B15:C15"/>
    <mergeCell ref="E15:F15"/>
  </mergeCells>
  <pageMargins left="0.74803149606299213" right="0.74803149606299213" top="0.98425196850393704" bottom="0.98425196850393704" header="0.51181102362204722" footer="0.51181102362204722"/>
  <pageSetup paperSize="9" scale="52" orientation="portrait" r:id="rId1"/>
  <headerFooter>
    <oddHeader>&amp;A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Cyto. B</vt:lpstr>
      <vt:lpstr>M. natalensis</vt:lpstr>
      <vt:lpstr>M. erythroleucus</vt:lpstr>
      <vt:lpstr>'M. erythroleucus'!Print_Area</vt:lpstr>
      <vt:lpstr>'M. natalensis'!Print_Area</vt:lpstr>
    </vt:vector>
  </TitlesOfParts>
  <Company>BNI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Fichet-Calvet</dc:creator>
  <cp:lastModifiedBy>David Simons</cp:lastModifiedBy>
  <cp:lastPrinted>2016-04-23T13:25:31Z</cp:lastPrinted>
  <dcterms:created xsi:type="dcterms:W3CDTF">2016-02-29T09:24:02Z</dcterms:created>
  <dcterms:modified xsi:type="dcterms:W3CDTF">2022-10-04T17:29:54Z</dcterms:modified>
</cp:coreProperties>
</file>