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kil\"/>
    </mc:Choice>
  </mc:AlternateContent>
  <xr:revisionPtr revIDLastSave="0" documentId="13_ncr:1_{7B771F18-D4B7-4D33-B192-4D9E267A50E9}" xr6:coauthVersionLast="45" xr6:coauthVersionMax="45" xr10:uidLastSave="{00000000-0000-0000-0000-000000000000}"/>
  <bookViews>
    <workbookView xWindow="-120" yWindow="-120" windowWidth="20730" windowHeight="11040" tabRatio="597" activeTab="3" xr2:uid="{224E4432-23B4-447E-95A4-A0B638A6AAB9}"/>
  </bookViews>
  <sheets>
    <sheet name="Product Details" sheetId="1" r:id="rId1"/>
    <sheet name="Stock Management" sheetId="6" r:id="rId2"/>
    <sheet name="Invest Management" sheetId="2" r:id="rId3"/>
    <sheet name="Orders &amp; Delivary" sheetId="7" r:id="rId4"/>
  </sheets>
  <calcPr calcId="191029"/>
  <customWorkbookViews>
    <customWorkbookView name="Admin - Personal View" guid="{ED344D7C-86BD-4612-B4DA-5646663EDCC5}" mergeInterval="0" personalView="1" maximized="1" xWindow="-8" yWindow="-8" windowWidth="1382" windowHeight="736" activeSheetId="1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6" l="1"/>
  <c r="K8" i="6"/>
  <c r="K7" i="6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F21" i="1"/>
  <c r="F22" i="1"/>
  <c r="F23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J7" i="1"/>
  <c r="K7" i="1" s="1"/>
  <c r="F8" i="1"/>
  <c r="J8" i="1"/>
  <c r="K8" i="1"/>
  <c r="L8" i="6" l="1"/>
  <c r="M8" i="6" s="1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8" i="7"/>
  <c r="F10" i="2"/>
  <c r="O10" i="7"/>
  <c r="J7" i="7" l="1"/>
  <c r="L1" i="7"/>
  <c r="G10" i="7"/>
  <c r="M17" i="7"/>
  <c r="M8" i="7"/>
  <c r="G9" i="7"/>
  <c r="G11" i="7"/>
  <c r="G12" i="7"/>
  <c r="G13" i="7"/>
  <c r="G14" i="7"/>
  <c r="G15" i="7"/>
  <c r="G16" i="7"/>
  <c r="G17" i="7"/>
  <c r="Q17" i="7" s="1"/>
  <c r="G18" i="7"/>
  <c r="Q18" i="7" s="1"/>
  <c r="G19" i="7"/>
  <c r="G20" i="7"/>
  <c r="G21" i="7"/>
  <c r="Q20" i="7" s="1"/>
  <c r="G22" i="7"/>
  <c r="G23" i="7"/>
  <c r="Q23" i="7" s="1"/>
  <c r="G24" i="7"/>
  <c r="G25" i="7"/>
  <c r="G26" i="7"/>
  <c r="G27" i="7"/>
  <c r="G28" i="7"/>
  <c r="G29" i="7"/>
  <c r="G30" i="7"/>
  <c r="G31" i="7"/>
  <c r="G32" i="7"/>
  <c r="G33" i="7"/>
  <c r="G34" i="7"/>
  <c r="G35" i="7"/>
  <c r="Q35" i="7" s="1"/>
  <c r="G36" i="7"/>
  <c r="G37" i="7"/>
  <c r="G38" i="7"/>
  <c r="G39" i="7"/>
  <c r="G40" i="7"/>
  <c r="G41" i="7"/>
  <c r="Q41" i="7" s="1"/>
  <c r="G42" i="7"/>
  <c r="Q42" i="7" s="1"/>
  <c r="G43" i="7"/>
  <c r="G8" i="7"/>
  <c r="X3" i="7"/>
  <c r="O2" i="1" s="1"/>
  <c r="J37" i="6"/>
  <c r="K37" i="6"/>
  <c r="J38" i="6"/>
  <c r="K38" i="6"/>
  <c r="O49" i="7"/>
  <c r="P49" i="7"/>
  <c r="Q49" i="7"/>
  <c r="O50" i="7"/>
  <c r="P50" i="7"/>
  <c r="Q50" i="7"/>
  <c r="O51" i="7"/>
  <c r="P51" i="7"/>
  <c r="Q51" i="7"/>
  <c r="O52" i="7"/>
  <c r="P52" i="7"/>
  <c r="Q52" i="7"/>
  <c r="M44" i="7"/>
  <c r="M35" i="7"/>
  <c r="M26" i="7"/>
  <c r="O8" i="7"/>
  <c r="N9" i="7"/>
  <c r="N8" i="7"/>
  <c r="N10" i="7"/>
  <c r="N11" i="7"/>
  <c r="N13" i="7"/>
  <c r="Q19" i="7"/>
  <c r="Q31" i="7"/>
  <c r="Q43" i="7"/>
  <c r="Q44" i="7"/>
  <c r="Q45" i="7"/>
  <c r="Q46" i="7"/>
  <c r="Q47" i="7"/>
  <c r="Q48" i="7"/>
  <c r="P8" i="7"/>
  <c r="V8" i="7" s="1"/>
  <c r="X8" i="7" s="1"/>
  <c r="P9" i="7"/>
  <c r="V9" i="7" s="1"/>
  <c r="X9" i="7" s="1"/>
  <c r="P10" i="7"/>
  <c r="V10" i="7" s="1"/>
  <c r="X10" i="7" s="1"/>
  <c r="P11" i="7"/>
  <c r="V11" i="7" s="1"/>
  <c r="X11" i="7" s="1"/>
  <c r="P12" i="7"/>
  <c r="V12" i="7" s="1"/>
  <c r="X12" i="7" s="1"/>
  <c r="P13" i="7"/>
  <c r="V13" i="7" s="1"/>
  <c r="X13" i="7" s="1"/>
  <c r="P14" i="7"/>
  <c r="V14" i="7" s="1"/>
  <c r="X14" i="7" s="1"/>
  <c r="P15" i="7"/>
  <c r="V15" i="7" s="1"/>
  <c r="X15" i="7" s="1"/>
  <c r="P16" i="7"/>
  <c r="V16" i="7" s="1"/>
  <c r="X16" i="7" s="1"/>
  <c r="P17" i="7"/>
  <c r="V17" i="7" s="1"/>
  <c r="X17" i="7" s="1"/>
  <c r="P18" i="7"/>
  <c r="V18" i="7" s="1"/>
  <c r="X18" i="7" s="1"/>
  <c r="P19" i="7"/>
  <c r="V19" i="7" s="1"/>
  <c r="X19" i="7" s="1"/>
  <c r="P20" i="7"/>
  <c r="V20" i="7" s="1"/>
  <c r="X20" i="7" s="1"/>
  <c r="P21" i="7"/>
  <c r="V21" i="7" s="1"/>
  <c r="X21" i="7" s="1"/>
  <c r="P22" i="7"/>
  <c r="V22" i="7" s="1"/>
  <c r="X22" i="7" s="1"/>
  <c r="P23" i="7"/>
  <c r="V23" i="7" s="1"/>
  <c r="X23" i="7" s="1"/>
  <c r="P24" i="7"/>
  <c r="V24" i="7" s="1"/>
  <c r="X24" i="7" s="1"/>
  <c r="P25" i="7"/>
  <c r="V25" i="7" s="1"/>
  <c r="X25" i="7" s="1"/>
  <c r="P26" i="7"/>
  <c r="V26" i="7" s="1"/>
  <c r="X26" i="7" s="1"/>
  <c r="P27" i="7"/>
  <c r="V27" i="7" s="1"/>
  <c r="X27" i="7" s="1"/>
  <c r="P28" i="7"/>
  <c r="V28" i="7" s="1"/>
  <c r="X28" i="7" s="1"/>
  <c r="P29" i="7"/>
  <c r="V29" i="7" s="1"/>
  <c r="X29" i="7" s="1"/>
  <c r="P30" i="7"/>
  <c r="V30" i="7" s="1"/>
  <c r="X30" i="7" s="1"/>
  <c r="P31" i="7"/>
  <c r="V31" i="7" s="1"/>
  <c r="X31" i="7" s="1"/>
  <c r="P32" i="7"/>
  <c r="V32" i="7" s="1"/>
  <c r="X32" i="7" s="1"/>
  <c r="P33" i="7"/>
  <c r="V33" i="7" s="1"/>
  <c r="X33" i="7" s="1"/>
  <c r="P34" i="7"/>
  <c r="V34" i="7" s="1"/>
  <c r="X34" i="7" s="1"/>
  <c r="P35" i="7"/>
  <c r="V35" i="7" s="1"/>
  <c r="X35" i="7" s="1"/>
  <c r="P36" i="7"/>
  <c r="V36" i="7" s="1"/>
  <c r="X36" i="7" s="1"/>
  <c r="P37" i="7"/>
  <c r="V37" i="7" s="1"/>
  <c r="X37" i="7" s="1"/>
  <c r="P38" i="7"/>
  <c r="V38" i="7" s="1"/>
  <c r="X38" i="7" s="1"/>
  <c r="P39" i="7"/>
  <c r="V39" i="7" s="1"/>
  <c r="X39" i="7" s="1"/>
  <c r="P40" i="7"/>
  <c r="V40" i="7" s="1"/>
  <c r="X40" i="7" s="1"/>
  <c r="P41" i="7"/>
  <c r="V41" i="7" s="1"/>
  <c r="X41" i="7" s="1"/>
  <c r="P42" i="7"/>
  <c r="V42" i="7" s="1"/>
  <c r="X42" i="7" s="1"/>
  <c r="P43" i="7"/>
  <c r="V43" i="7" s="1"/>
  <c r="X43" i="7" s="1"/>
  <c r="P44" i="7"/>
  <c r="V44" i="7" s="1"/>
  <c r="X44" i="7" s="1"/>
  <c r="P45" i="7"/>
  <c r="V45" i="7" s="1"/>
  <c r="X45" i="7" s="1"/>
  <c r="P46" i="7"/>
  <c r="V46" i="7" s="1"/>
  <c r="X46" i="7" s="1"/>
  <c r="P47" i="7"/>
  <c r="V47" i="7" s="1"/>
  <c r="X47" i="7" s="1"/>
  <c r="P48" i="7"/>
  <c r="V48" i="7" s="1"/>
  <c r="X48" i="7" s="1"/>
  <c r="O9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N12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L38" i="6" l="1"/>
  <c r="M38" i="6" s="1"/>
  <c r="L37" i="6"/>
  <c r="M37" i="6" s="1"/>
  <c r="Q37" i="7"/>
  <c r="Q25" i="7"/>
  <c r="Q38" i="7"/>
  <c r="Q26" i="7"/>
  <c r="Q27" i="7"/>
  <c r="Q36" i="7"/>
  <c r="Q24" i="7"/>
  <c r="Q30" i="7"/>
  <c r="Q32" i="7"/>
  <c r="Q29" i="7"/>
  <c r="Q39" i="7"/>
  <c r="Q34" i="7"/>
  <c r="Q22" i="7"/>
  <c r="Q33" i="7"/>
  <c r="Q21" i="7"/>
  <c r="Q40" i="7"/>
  <c r="Q28" i="7"/>
  <c r="Q11" i="7"/>
  <c r="Q12" i="7"/>
  <c r="Q10" i="7"/>
  <c r="Q9" i="7"/>
  <c r="Q15" i="7"/>
  <c r="Q16" i="7"/>
  <c r="Q13" i="7"/>
  <c r="Q14" i="7"/>
  <c r="J6" i="1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K11" i="6"/>
  <c r="J11" i="6"/>
  <c r="K10" i="6"/>
  <c r="J10" i="6"/>
  <c r="K9" i="6"/>
  <c r="J9" i="6"/>
  <c r="J7" i="6"/>
  <c r="K6" i="6"/>
  <c r="J6" i="6"/>
  <c r="L9" i="6" l="1"/>
  <c r="M9" i="6" s="1"/>
  <c r="L10" i="6"/>
  <c r="M10" i="6" s="1"/>
  <c r="L16" i="6"/>
  <c r="M16" i="6" s="1"/>
  <c r="L22" i="6"/>
  <c r="M22" i="6" s="1"/>
  <c r="L28" i="6"/>
  <c r="M28" i="6" s="1"/>
  <c r="L34" i="6"/>
  <c r="M34" i="6" s="1"/>
  <c r="L11" i="6"/>
  <c r="M11" i="6" s="1"/>
  <c r="L17" i="6"/>
  <c r="M17" i="6" s="1"/>
  <c r="L23" i="6"/>
  <c r="M23" i="6" s="1"/>
  <c r="L29" i="6"/>
  <c r="M29" i="6" s="1"/>
  <c r="L35" i="6"/>
  <c r="M35" i="6" s="1"/>
  <c r="L6" i="6"/>
  <c r="M6" i="6" s="1"/>
  <c r="L12" i="6"/>
  <c r="M12" i="6" s="1"/>
  <c r="L18" i="6"/>
  <c r="M18" i="6" s="1"/>
  <c r="L24" i="6"/>
  <c r="M24" i="6" s="1"/>
  <c r="L30" i="6"/>
  <c r="M30" i="6" s="1"/>
  <c r="L36" i="6"/>
  <c r="M36" i="6" s="1"/>
  <c r="L7" i="6"/>
  <c r="M7" i="6" s="1"/>
  <c r="L13" i="6"/>
  <c r="M13" i="6" s="1"/>
  <c r="L19" i="6"/>
  <c r="M19" i="6" s="1"/>
  <c r="L25" i="6"/>
  <c r="M25" i="6" s="1"/>
  <c r="L31" i="6"/>
  <c r="M31" i="6" s="1"/>
  <c r="L14" i="6"/>
  <c r="M14" i="6" s="1"/>
  <c r="L20" i="6"/>
  <c r="M20" i="6" s="1"/>
  <c r="L26" i="6"/>
  <c r="M26" i="6" s="1"/>
  <c r="L32" i="6"/>
  <c r="M32" i="6" s="1"/>
  <c r="L15" i="6"/>
  <c r="M15" i="6" s="1"/>
  <c r="L21" i="6"/>
  <c r="M21" i="6" s="1"/>
  <c r="L27" i="6"/>
  <c r="M27" i="6" s="1"/>
  <c r="L33" i="6"/>
  <c r="M33" i="6" s="1"/>
  <c r="G10" i="2"/>
  <c r="F6" i="1"/>
  <c r="O4" i="1" l="1"/>
  <c r="F5" i="2" s="1"/>
  <c r="H10" i="2"/>
  <c r="I5" i="2" l="1"/>
  <c r="H11" i="2" l="1"/>
  <c r="O5" i="1"/>
  <c r="H5" i="2" s="1"/>
  <c r="K6" i="1" l="1"/>
  <c r="O3" i="1" s="1"/>
  <c r="I10" i="2" s="1"/>
  <c r="F12" i="2" s="1"/>
  <c r="G12" i="2" l="1"/>
  <c r="Q8" i="7"/>
  <c r="H12" i="2" l="1"/>
</calcChain>
</file>

<file path=xl/sharedStrings.xml><?xml version="1.0" encoding="utf-8"?>
<sst xmlns="http://schemas.openxmlformats.org/spreadsheetml/2006/main" count="111" uniqueCount="68">
  <si>
    <t>Date</t>
  </si>
  <si>
    <t>Product Name</t>
  </si>
  <si>
    <t>Purchase</t>
  </si>
  <si>
    <t>Quantity</t>
  </si>
  <si>
    <t>Unit Price</t>
  </si>
  <si>
    <t>Sell</t>
  </si>
  <si>
    <t>unit Price</t>
  </si>
  <si>
    <t>13/08/2024</t>
  </si>
  <si>
    <t>Investment Date</t>
  </si>
  <si>
    <t>Cash In</t>
  </si>
  <si>
    <t>Detail</t>
  </si>
  <si>
    <t>Shakil Ahmed</t>
  </si>
  <si>
    <t>Faysal Ahmed</t>
  </si>
  <si>
    <t>Total Cash Received</t>
  </si>
  <si>
    <t>14/08/2024</t>
  </si>
  <si>
    <t>14/08/2025</t>
  </si>
  <si>
    <t>Grand Total</t>
  </si>
  <si>
    <t>15/08/2026</t>
  </si>
  <si>
    <t>Amount</t>
  </si>
  <si>
    <t>Total Profit</t>
  </si>
  <si>
    <t>Total Investment</t>
  </si>
  <si>
    <t>Total Sale</t>
  </si>
  <si>
    <t>Cash in Hand</t>
  </si>
  <si>
    <t>Profit/ Lose</t>
  </si>
  <si>
    <t>Profit/Lose</t>
  </si>
  <si>
    <t>Stock</t>
  </si>
  <si>
    <t>Status</t>
  </si>
  <si>
    <t>Purchese</t>
  </si>
  <si>
    <t>Sales</t>
  </si>
  <si>
    <t>Products</t>
  </si>
  <si>
    <t>Sl. No.</t>
  </si>
  <si>
    <t>Remark</t>
  </si>
  <si>
    <t>Product Details</t>
  </si>
  <si>
    <t>Stock Management</t>
  </si>
  <si>
    <t>Note</t>
  </si>
  <si>
    <t>Sale Rate</t>
  </si>
  <si>
    <t>Ammount</t>
  </si>
  <si>
    <t>Store Name</t>
  </si>
  <si>
    <t>Orders</t>
  </si>
  <si>
    <t>Name 2</t>
  </si>
  <si>
    <t>Eearining</t>
  </si>
  <si>
    <t>Individual</t>
  </si>
  <si>
    <t>Total</t>
  </si>
  <si>
    <t>Donation</t>
  </si>
  <si>
    <t>Bismillah store</t>
  </si>
  <si>
    <t>Faysal</t>
  </si>
  <si>
    <t>Cost</t>
  </si>
  <si>
    <t>Delivary</t>
  </si>
  <si>
    <t>Other</t>
  </si>
  <si>
    <t>Light</t>
  </si>
  <si>
    <t>Fan</t>
  </si>
  <si>
    <t>Total Cost</t>
  </si>
  <si>
    <t>Invest Management</t>
  </si>
  <si>
    <t>Minimum Sale Rate</t>
  </si>
  <si>
    <t>Panding</t>
  </si>
  <si>
    <t>Complete</t>
  </si>
  <si>
    <t>Saler Profit</t>
  </si>
  <si>
    <t>Watch</t>
  </si>
  <si>
    <t>Bismillah Store</t>
  </si>
  <si>
    <t xml:space="preserve">Watch </t>
  </si>
  <si>
    <t>Pen</t>
  </si>
  <si>
    <t>Book</t>
  </si>
  <si>
    <t>Pencil</t>
  </si>
  <si>
    <t>Pending</t>
  </si>
  <si>
    <t>Demage</t>
  </si>
  <si>
    <t>Return</t>
  </si>
  <si>
    <t>Marker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</si>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</sst>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 degree="90">
        <stop position="0">
          <color theme="7" tint="0.80001220740379042"/>
        </stop>
        <stop position="1">
          <color theme="0" tint="-0.1490218817712943"/>
        </stop>
      </gradient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auto="1"/>
      </patternFill>
    </fill>
    <fill>
      <patternFill patternType="solid">
        <fgColor theme="9" tint="0.79998168889431442"/>
        <bgColor auto="1"/>
      </patternFill>
    </fill>
    <fill>
      <patternFill patternType="solid">
        <fgColor theme="4" tint="0.59999389629810485"/>
        <bgColor auto="1"/>
      </patternFill>
    </fill>
    <fill>
      <patternFill patternType="solid">
        <fgColor theme="9" tint="0.59999389629810485"/>
        <bgColor auto="1"/>
      </patternFill>
    </fill>
    <fill>
      <patternFill patternType="solid">
        <fgColor theme="7" tint="0.79998168889431442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3FD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0" fillId="9" borderId="0" xfId="0" applyFill="1"/>
    <xf numFmtId="0" fontId="0" fillId="5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2" applyNumberFormat="1" applyFont="1" applyBorder="1" applyAlignment="1">
      <alignment horizontal="center" vertical="center"/>
    </xf>
    <xf numFmtId="14" fontId="0" fillId="0" borderId="0" xfId="0" applyNumberFormat="1"/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vertical="center"/>
    </xf>
    <xf numFmtId="0" fontId="6" fillId="8" borderId="5" xfId="0" applyFont="1" applyFill="1" applyBorder="1" applyAlignment="1">
      <alignment horizontal="center" vertical="center"/>
    </xf>
    <xf numFmtId="0" fontId="0" fillId="0" borderId="5" xfId="0" applyBorder="1"/>
    <xf numFmtId="0" fontId="0" fillId="10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5" xfId="5" applyBorder="1"/>
    <xf numFmtId="14" fontId="0" fillId="0" borderId="5" xfId="0" applyNumberFormat="1" applyBorder="1"/>
    <xf numFmtId="49" fontId="0" fillId="0" borderId="0" xfId="0" applyNumberFormat="1"/>
    <xf numFmtId="49" fontId="0" fillId="0" borderId="5" xfId="0" applyNumberFormat="1" applyBorder="1"/>
    <xf numFmtId="1" fontId="0" fillId="0" borderId="0" xfId="0" applyNumberFormat="1"/>
    <xf numFmtId="1" fontId="0" fillId="0" borderId="5" xfId="0" applyNumberFormat="1" applyBorder="1"/>
    <xf numFmtId="164" fontId="0" fillId="0" borderId="0" xfId="3" applyNumberFormat="1" applyFont="1"/>
    <xf numFmtId="164" fontId="0" fillId="0" borderId="5" xfId="3" applyNumberFormat="1" applyFont="1" applyBorder="1"/>
    <xf numFmtId="0" fontId="0" fillId="0" borderId="7" xfId="0" applyBorder="1"/>
    <xf numFmtId="0" fontId="8" fillId="18" borderId="5" xfId="5" applyFill="1" applyBorder="1" applyAlignment="1">
      <alignment horizontal="center" vertical="center"/>
    </xf>
    <xf numFmtId="0" fontId="8" fillId="18" borderId="5" xfId="5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8" fillId="18" borderId="2" xfId="5" applyFill="1" applyBorder="1" applyAlignment="1">
      <alignment horizontal="center" vertical="center"/>
    </xf>
    <xf numFmtId="0" fontId="0" fillId="0" borderId="9" xfId="0" applyBorder="1"/>
    <xf numFmtId="0" fontId="0" fillId="19" borderId="0" xfId="0" applyFill="1"/>
    <xf numFmtId="164" fontId="0" fillId="0" borderId="5" xfId="3" applyNumberFormat="1" applyFont="1" applyBorder="1" applyAlignment="1">
      <alignment horizontal="center" vertical="center"/>
    </xf>
    <xf numFmtId="0" fontId="8" fillId="0" borderId="9" xfId="5" applyBorder="1"/>
    <xf numFmtId="164" fontId="0" fillId="0" borderId="0" xfId="0" applyNumberFormat="1"/>
    <xf numFmtId="164" fontId="0" fillId="0" borderId="5" xfId="0" applyNumberFormat="1" applyBorder="1"/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8" fillId="0" borderId="0" xfId="5" applyBorder="1"/>
    <xf numFmtId="0" fontId="0" fillId="0" borderId="0" xfId="0" applyNumberFormat="1"/>
    <xf numFmtId="0" fontId="8" fillId="20" borderId="11" xfId="4" applyFill="1" applyBorder="1" applyAlignment="1">
      <alignment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19" borderId="8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center" vertical="center" wrapText="1"/>
    </xf>
    <xf numFmtId="14" fontId="6" fillId="5" borderId="5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/>
    </xf>
    <xf numFmtId="164" fontId="0" fillId="0" borderId="5" xfId="3" applyNumberFormat="1" applyFont="1" applyBorder="1" applyAlignment="1">
      <alignment horizontal="center"/>
    </xf>
    <xf numFmtId="0" fontId="8" fillId="18" borderId="4" xfId="5" applyFill="1" applyBorder="1" applyAlignment="1">
      <alignment horizontal="center" vertical="center"/>
    </xf>
    <xf numFmtId="0" fontId="8" fillId="18" borderId="5" xfId="5" applyFill="1" applyBorder="1" applyAlignment="1">
      <alignment horizontal="center" vertical="center"/>
    </xf>
    <xf numFmtId="0" fontId="8" fillId="18" borderId="2" xfId="5" applyFill="1" applyBorder="1" applyAlignment="1">
      <alignment horizontal="center" vertical="center"/>
    </xf>
    <xf numFmtId="1" fontId="8" fillId="18" borderId="5" xfId="5" applyNumberFormat="1" applyFill="1" applyBorder="1" applyAlignment="1">
      <alignment horizontal="center" vertical="center"/>
    </xf>
    <xf numFmtId="164" fontId="8" fillId="18" borderId="5" xfId="5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8" fillId="0" borderId="10" xfId="5" applyNumberFormat="1" applyBorder="1" applyAlignment="1">
      <alignment horizontal="center" vertical="center"/>
    </xf>
    <xf numFmtId="14" fontId="8" fillId="0" borderId="9" xfId="5" applyNumberFormat="1" applyBorder="1" applyAlignment="1">
      <alignment horizontal="center" vertical="center"/>
    </xf>
    <xf numFmtId="0" fontId="8" fillId="0" borderId="10" xfId="5" applyBorder="1" applyAlignment="1">
      <alignment horizontal="center" vertical="center"/>
    </xf>
    <xf numFmtId="0" fontId="8" fillId="0" borderId="9" xfId="5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14" fontId="8" fillId="18" borderId="5" xfId="5" applyNumberFormat="1" applyFill="1" applyBorder="1" applyAlignment="1">
      <alignment horizontal="center" vertical="center"/>
    </xf>
    <xf numFmtId="0" fontId="8" fillId="8" borderId="5" xfId="4" applyFill="1" applyBorder="1" applyAlignment="1">
      <alignment horizontal="center" vertical="center" wrapText="1"/>
    </xf>
    <xf numFmtId="0" fontId="8" fillId="8" borderId="13" xfId="4" applyFill="1" applyBorder="1" applyAlignment="1">
      <alignment horizontal="center" vertical="center" wrapText="1"/>
    </xf>
    <xf numFmtId="0" fontId="8" fillId="8" borderId="11" xfId="4" applyFill="1" applyBorder="1" applyAlignment="1">
      <alignment horizontal="center" vertical="center" wrapText="1"/>
    </xf>
    <xf numFmtId="0" fontId="8" fillId="8" borderId="14" xfId="4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8" borderId="12" xfId="4" applyFill="1" applyBorder="1" applyAlignment="1">
      <alignment horizontal="center" vertical="center" wrapText="1"/>
    </xf>
    <xf numFmtId="0" fontId="8" fillId="8" borderId="0" xfId="4" applyFill="1" applyBorder="1" applyAlignment="1">
      <alignment horizontal="center" vertical="center" wrapText="1"/>
    </xf>
    <xf numFmtId="14" fontId="8" fillId="0" borderId="8" xfId="5" applyNumberFormat="1" applyBorder="1" applyAlignment="1">
      <alignment horizontal="center" vertical="center"/>
    </xf>
    <xf numFmtId="0" fontId="8" fillId="0" borderId="8" xfId="5" applyBorder="1" applyAlignment="1">
      <alignment horizontal="center" vertical="center"/>
    </xf>
    <xf numFmtId="0" fontId="0" fillId="19" borderId="0" xfId="0" applyFill="1" applyBorder="1" applyAlignment="1">
      <alignment horizontal="center"/>
    </xf>
    <xf numFmtId="1" fontId="8" fillId="8" borderId="5" xfId="4" applyNumberFormat="1" applyFill="1" applyBorder="1" applyAlignment="1">
      <alignment horizontal="center" vertical="center"/>
    </xf>
    <xf numFmtId="0" fontId="8" fillId="8" borderId="5" xfId="4" applyFill="1" applyBorder="1" applyAlignment="1">
      <alignment horizontal="center" vertical="center"/>
    </xf>
    <xf numFmtId="0" fontId="7" fillId="21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Comma" xfId="2" builtinId="3"/>
    <cellStyle name="Currency" xfId="3" builtinId="4"/>
    <cellStyle name="Heading 3" xfId="4" builtinId="18"/>
    <cellStyle name="Heading 4" xfId="5" builtinId="19"/>
    <cellStyle name="Normal" xfId="0" builtinId="0"/>
    <cellStyle name="Percent" xfId="1" builtinId="5"/>
  </cellStyles>
  <dxfs count="4"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0" xr9:uid="{634AF5EC-6EA3-4F78-9FEE-E641B2431EEA}"/>
  </tableStyles>
  <colors>
    <mruColors>
      <color rgb="FFE3FDE6"/>
      <color rgb="FFBFF7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FD4C-17A8-42F9-B205-60B6ED000B4E}">
  <dimension ref="B2:X23"/>
  <sheetViews>
    <sheetView showGridLines="0" workbookViewId="0">
      <selection activeCell="M6" sqref="M6"/>
    </sheetView>
  </sheetViews>
  <sheetFormatPr defaultRowHeight="15" x14ac:dyDescent="0.25"/>
  <cols>
    <col min="2" max="2" width="11.140625" style="11" bestFit="1" customWidth="1"/>
    <col min="3" max="3" width="13.7109375" style="30" bestFit="1" customWidth="1"/>
    <col min="5" max="5" width="9.5703125" bestFit="1" customWidth="1"/>
    <col min="6" max="6" width="10.28515625" bestFit="1" customWidth="1"/>
    <col min="7" max="7" width="10.28515625" customWidth="1"/>
    <col min="9" max="9" width="9.42578125" bestFit="1" customWidth="1"/>
    <col min="10" max="10" width="10.28515625" bestFit="1" customWidth="1"/>
    <col min="11" max="11" width="11.140625" bestFit="1" customWidth="1"/>
    <col min="12" max="12" width="11.140625" customWidth="1"/>
    <col min="13" max="13" width="11.140625" bestFit="1" customWidth="1"/>
    <col min="14" max="14" width="16.140625" bestFit="1" customWidth="1"/>
  </cols>
  <sheetData>
    <row r="2" spans="2:24" s="1" customFormat="1" ht="15" customHeight="1" x14ac:dyDescent="0.35">
      <c r="B2" s="108" t="s">
        <v>32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2"/>
      <c r="N2" s="43" t="s">
        <v>51</v>
      </c>
      <c r="O2" s="43">
        <f>'Orders &amp; Delivary'!X3</f>
        <v>300</v>
      </c>
      <c r="P2" s="2"/>
      <c r="Q2" s="2"/>
      <c r="R2" s="2"/>
      <c r="S2" s="2"/>
      <c r="T2" s="2"/>
      <c r="U2" s="2"/>
      <c r="V2" s="2"/>
      <c r="W2" s="2"/>
      <c r="X2" s="2"/>
    </row>
    <row r="3" spans="2:24" s="1" customFormat="1" ht="15" customHeight="1" x14ac:dyDescent="0.35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2"/>
      <c r="N3" s="4" t="s">
        <v>19</v>
      </c>
      <c r="O3" s="4">
        <f>SUM(K:K,-O2)</f>
        <v>300</v>
      </c>
      <c r="P3" s="2"/>
      <c r="Q3" s="2"/>
      <c r="R3" s="2"/>
      <c r="S3" s="2"/>
      <c r="T3" s="2"/>
      <c r="U3" s="2"/>
      <c r="V3" s="2"/>
      <c r="W3" s="2"/>
      <c r="X3" s="2"/>
    </row>
    <row r="4" spans="2:24" ht="15.75" customHeight="1" x14ac:dyDescent="0.25">
      <c r="B4" s="57" t="s">
        <v>0</v>
      </c>
      <c r="C4" s="58" t="s">
        <v>1</v>
      </c>
      <c r="D4" s="59" t="s">
        <v>2</v>
      </c>
      <c r="E4" s="59"/>
      <c r="F4" s="59"/>
      <c r="G4" s="55" t="s">
        <v>53</v>
      </c>
      <c r="H4" s="60" t="s">
        <v>5</v>
      </c>
      <c r="I4" s="60"/>
      <c r="J4" s="60"/>
      <c r="K4" s="54" t="s">
        <v>24</v>
      </c>
      <c r="L4" s="53" t="s">
        <v>34</v>
      </c>
      <c r="N4" s="5" t="s">
        <v>20</v>
      </c>
      <c r="O4" s="5">
        <f>SUM(F:F)</f>
        <v>3600</v>
      </c>
    </row>
    <row r="5" spans="2:24" ht="15.75" x14ac:dyDescent="0.25">
      <c r="B5" s="57"/>
      <c r="C5" s="58"/>
      <c r="D5" s="15" t="s">
        <v>3</v>
      </c>
      <c r="E5" s="15" t="s">
        <v>4</v>
      </c>
      <c r="F5" s="16" t="s">
        <v>18</v>
      </c>
      <c r="G5" s="56"/>
      <c r="H5" s="17" t="s">
        <v>3</v>
      </c>
      <c r="I5" s="17" t="s">
        <v>6</v>
      </c>
      <c r="J5" s="18" t="s">
        <v>18</v>
      </c>
      <c r="K5" s="54"/>
      <c r="L5" s="53"/>
      <c r="N5" s="6" t="s">
        <v>21</v>
      </c>
      <c r="O5" s="6">
        <f>SUM(J:J)</f>
        <v>4200</v>
      </c>
    </row>
    <row r="6" spans="2:24" ht="15" customHeight="1" x14ac:dyDescent="0.25">
      <c r="B6" s="29" t="s">
        <v>7</v>
      </c>
      <c r="C6" s="31" t="s">
        <v>57</v>
      </c>
      <c r="D6" s="19">
        <v>3</v>
      </c>
      <c r="E6" s="19">
        <v>1200</v>
      </c>
      <c r="F6" s="19">
        <f t="shared" ref="F6:F12" si="0">SUM(D6*E6)</f>
        <v>3600</v>
      </c>
      <c r="G6" s="19"/>
      <c r="H6" s="19">
        <v>3</v>
      </c>
      <c r="I6" s="19">
        <v>1400</v>
      </c>
      <c r="J6" s="19">
        <f t="shared" ref="J6:J12" si="1">SUM(H6*I6)</f>
        <v>4200</v>
      </c>
      <c r="K6" s="19">
        <f t="shared" ref="K6:K12" si="2">SUM(J6-F6)</f>
        <v>600</v>
      </c>
      <c r="L6" s="19"/>
    </row>
    <row r="7" spans="2:24" x14ac:dyDescent="0.25">
      <c r="B7" s="29"/>
      <c r="C7" s="31"/>
      <c r="D7" s="19"/>
      <c r="E7" s="19"/>
      <c r="F7" s="19">
        <f>SUM(D7*E7)</f>
        <v>0</v>
      </c>
      <c r="G7" s="19"/>
      <c r="H7" s="19"/>
      <c r="I7" s="19"/>
      <c r="J7" s="19">
        <f>SUM(H7*I7)</f>
        <v>0</v>
      </c>
      <c r="K7" s="19">
        <f>SUM(J7-F7)</f>
        <v>0</v>
      </c>
      <c r="L7" s="19"/>
    </row>
    <row r="8" spans="2:24" x14ac:dyDescent="0.25">
      <c r="B8" s="29"/>
      <c r="C8" s="31"/>
      <c r="D8" s="19"/>
      <c r="E8" s="19"/>
      <c r="F8" s="19">
        <f>SUM(D8*E8)</f>
        <v>0</v>
      </c>
      <c r="G8" s="19"/>
      <c r="H8" s="19"/>
      <c r="I8" s="19"/>
      <c r="J8" s="19">
        <f>SUM(H8*I8)</f>
        <v>0</v>
      </c>
      <c r="K8" s="19">
        <f>SUM(J8-F8)</f>
        <v>0</v>
      </c>
      <c r="L8" s="19"/>
    </row>
    <row r="9" spans="2:24" x14ac:dyDescent="0.25">
      <c r="B9" s="29"/>
      <c r="C9" s="31"/>
      <c r="D9" s="19"/>
      <c r="E9" s="19"/>
      <c r="F9" s="19">
        <f t="shared" ref="F9:F23" si="3">SUM(D9*E9)</f>
        <v>0</v>
      </c>
      <c r="G9" s="19"/>
      <c r="H9" s="19"/>
      <c r="I9" s="19"/>
      <c r="J9" s="19">
        <f t="shared" ref="J9:J23" si="4">SUM(H9*I9)</f>
        <v>0</v>
      </c>
      <c r="K9" s="19">
        <f t="shared" ref="K9:K23" si="5">SUM(J9-F9)</f>
        <v>0</v>
      </c>
      <c r="L9" s="19"/>
    </row>
    <row r="10" spans="2:24" x14ac:dyDescent="0.25">
      <c r="B10" s="29"/>
      <c r="C10" s="31"/>
      <c r="D10" s="19"/>
      <c r="E10" s="19"/>
      <c r="F10" s="19">
        <f t="shared" si="3"/>
        <v>0</v>
      </c>
      <c r="G10" s="19"/>
      <c r="H10" s="19"/>
      <c r="I10" s="19"/>
      <c r="J10" s="19">
        <f t="shared" si="4"/>
        <v>0</v>
      </c>
      <c r="K10" s="19">
        <f t="shared" si="5"/>
        <v>0</v>
      </c>
      <c r="L10" s="19"/>
    </row>
    <row r="11" spans="2:24" x14ac:dyDescent="0.25">
      <c r="B11" s="29"/>
      <c r="C11" s="31"/>
      <c r="D11" s="19"/>
      <c r="E11" s="19"/>
      <c r="F11" s="19">
        <f t="shared" si="3"/>
        <v>0</v>
      </c>
      <c r="G11" s="19"/>
      <c r="H11" s="19"/>
      <c r="I11" s="19"/>
      <c r="J11" s="19">
        <f t="shared" si="4"/>
        <v>0</v>
      </c>
      <c r="K11" s="19">
        <f t="shared" si="5"/>
        <v>0</v>
      </c>
      <c r="L11" s="19"/>
    </row>
    <row r="12" spans="2:24" x14ac:dyDescent="0.25">
      <c r="B12" s="29"/>
      <c r="C12" s="31"/>
      <c r="D12" s="19"/>
      <c r="E12" s="19"/>
      <c r="F12" s="19">
        <f t="shared" si="3"/>
        <v>0</v>
      </c>
      <c r="G12" s="19"/>
      <c r="H12" s="19"/>
      <c r="I12" s="19"/>
      <c r="J12" s="19">
        <f t="shared" si="4"/>
        <v>0</v>
      </c>
      <c r="K12" s="19">
        <f t="shared" si="5"/>
        <v>0</v>
      </c>
      <c r="L12" s="19"/>
    </row>
    <row r="13" spans="2:24" x14ac:dyDescent="0.25">
      <c r="B13" s="29"/>
      <c r="C13" s="31"/>
      <c r="D13" s="19"/>
      <c r="E13" s="19"/>
      <c r="F13" s="19">
        <f t="shared" si="3"/>
        <v>0</v>
      </c>
      <c r="G13" s="19"/>
      <c r="H13" s="19"/>
      <c r="I13" s="19"/>
      <c r="J13" s="19">
        <f t="shared" si="4"/>
        <v>0</v>
      </c>
      <c r="K13" s="19">
        <f t="shared" si="5"/>
        <v>0</v>
      </c>
      <c r="L13" s="19"/>
    </row>
    <row r="14" spans="2:24" x14ac:dyDescent="0.25">
      <c r="B14" s="29"/>
      <c r="C14" s="31"/>
      <c r="D14" s="19"/>
      <c r="E14" s="19"/>
      <c r="F14" s="19">
        <f t="shared" si="3"/>
        <v>0</v>
      </c>
      <c r="G14" s="19"/>
      <c r="H14" s="19"/>
      <c r="I14" s="19"/>
      <c r="J14" s="19">
        <f t="shared" si="4"/>
        <v>0</v>
      </c>
      <c r="K14" s="19">
        <f t="shared" si="5"/>
        <v>0</v>
      </c>
      <c r="L14" s="19"/>
    </row>
    <row r="15" spans="2:24" x14ac:dyDescent="0.25">
      <c r="B15" s="29"/>
      <c r="C15" s="31"/>
      <c r="D15" s="19"/>
      <c r="E15" s="19"/>
      <c r="F15" s="19">
        <f t="shared" si="3"/>
        <v>0</v>
      </c>
      <c r="G15" s="19"/>
      <c r="H15" s="19"/>
      <c r="I15" s="19"/>
      <c r="J15" s="19">
        <f t="shared" si="4"/>
        <v>0</v>
      </c>
      <c r="K15" s="19">
        <f t="shared" si="5"/>
        <v>0</v>
      </c>
      <c r="L15" s="19"/>
    </row>
    <row r="16" spans="2:24" x14ac:dyDescent="0.25">
      <c r="B16" s="29"/>
      <c r="C16" s="31"/>
      <c r="D16" s="19"/>
      <c r="E16" s="19"/>
      <c r="F16" s="19">
        <f t="shared" si="3"/>
        <v>0</v>
      </c>
      <c r="G16" s="19"/>
      <c r="H16" s="19"/>
      <c r="I16" s="19"/>
      <c r="J16" s="19">
        <f t="shared" si="4"/>
        <v>0</v>
      </c>
      <c r="K16" s="19">
        <f t="shared" si="5"/>
        <v>0</v>
      </c>
      <c r="L16" s="19"/>
    </row>
    <row r="17" spans="2:12" x14ac:dyDescent="0.25">
      <c r="B17" s="29"/>
      <c r="C17" s="31"/>
      <c r="D17" s="19"/>
      <c r="E17" s="19"/>
      <c r="F17" s="19">
        <f t="shared" si="3"/>
        <v>0</v>
      </c>
      <c r="G17" s="19"/>
      <c r="H17" s="19"/>
      <c r="I17" s="19"/>
      <c r="J17" s="19">
        <f t="shared" si="4"/>
        <v>0</v>
      </c>
      <c r="K17" s="19">
        <f t="shared" si="5"/>
        <v>0</v>
      </c>
      <c r="L17" s="19"/>
    </row>
    <row r="18" spans="2:12" x14ac:dyDescent="0.25">
      <c r="B18" s="29"/>
      <c r="C18" s="31"/>
      <c r="D18" s="19"/>
      <c r="E18" s="19"/>
      <c r="F18" s="19">
        <f t="shared" si="3"/>
        <v>0</v>
      </c>
      <c r="G18" s="19"/>
      <c r="H18" s="19"/>
      <c r="I18" s="19"/>
      <c r="J18" s="19">
        <f t="shared" si="4"/>
        <v>0</v>
      </c>
      <c r="K18" s="19">
        <f t="shared" si="5"/>
        <v>0</v>
      </c>
      <c r="L18" s="19"/>
    </row>
    <row r="19" spans="2:12" x14ac:dyDescent="0.25">
      <c r="B19" s="29"/>
      <c r="C19" s="31"/>
      <c r="D19" s="19"/>
      <c r="E19" s="19"/>
      <c r="F19" s="19">
        <f t="shared" si="3"/>
        <v>0</v>
      </c>
      <c r="G19" s="19"/>
      <c r="H19" s="19"/>
      <c r="I19" s="19"/>
      <c r="J19" s="19">
        <f t="shared" si="4"/>
        <v>0</v>
      </c>
      <c r="K19" s="19">
        <f t="shared" si="5"/>
        <v>0</v>
      </c>
      <c r="L19" s="19"/>
    </row>
    <row r="20" spans="2:12" x14ac:dyDescent="0.25">
      <c r="B20" s="29"/>
      <c r="C20" s="31"/>
      <c r="D20" s="19"/>
      <c r="E20" s="19"/>
      <c r="F20" s="19">
        <f t="shared" si="3"/>
        <v>0</v>
      </c>
      <c r="G20" s="19"/>
      <c r="H20" s="19"/>
      <c r="I20" s="19"/>
      <c r="J20" s="19">
        <f t="shared" si="4"/>
        <v>0</v>
      </c>
      <c r="K20" s="19">
        <f t="shared" si="5"/>
        <v>0</v>
      </c>
      <c r="L20" s="19"/>
    </row>
    <row r="21" spans="2:12" x14ac:dyDescent="0.25">
      <c r="B21" s="29"/>
      <c r="C21" s="31"/>
      <c r="D21" s="19"/>
      <c r="E21" s="19"/>
      <c r="F21" s="19">
        <f t="shared" si="3"/>
        <v>0</v>
      </c>
      <c r="G21" s="19"/>
      <c r="H21" s="19"/>
      <c r="I21" s="19"/>
      <c r="J21" s="19">
        <f t="shared" si="4"/>
        <v>0</v>
      </c>
      <c r="K21" s="19">
        <f t="shared" si="5"/>
        <v>0</v>
      </c>
      <c r="L21" s="19"/>
    </row>
    <row r="22" spans="2:12" x14ac:dyDescent="0.25">
      <c r="B22" s="29"/>
      <c r="C22" s="31"/>
      <c r="D22" s="19"/>
      <c r="E22" s="19"/>
      <c r="F22" s="19">
        <f t="shared" si="3"/>
        <v>0</v>
      </c>
      <c r="G22" s="19"/>
      <c r="H22" s="19"/>
      <c r="I22" s="19"/>
      <c r="J22" s="19">
        <f t="shared" si="4"/>
        <v>0</v>
      </c>
      <c r="K22" s="19">
        <f t="shared" si="5"/>
        <v>0</v>
      </c>
      <c r="L22" s="19"/>
    </row>
    <row r="23" spans="2:12" x14ac:dyDescent="0.25">
      <c r="B23" s="29"/>
      <c r="C23" s="31"/>
      <c r="D23" s="19"/>
      <c r="E23" s="19"/>
      <c r="F23" s="19">
        <f t="shared" si="3"/>
        <v>0</v>
      </c>
      <c r="G23" s="19"/>
      <c r="H23" s="19"/>
      <c r="I23" s="19"/>
      <c r="J23" s="19">
        <f t="shared" si="4"/>
        <v>0</v>
      </c>
      <c r="K23" s="19">
        <f t="shared" si="5"/>
        <v>0</v>
      </c>
      <c r="L23" s="19"/>
    </row>
  </sheetData>
  <customSheetViews>
    <customSheetView guid="{ED344D7C-86BD-4612-B4DA-5646663EDCC5}" topLeftCell="M1">
      <selection activeCell="W12" sqref="W12"/>
      <pageMargins left="0.7" right="0.7" top="0.75" bottom="0.75" header="0.3" footer="0.3"/>
      <pageSetup paperSize="9" orientation="portrait" r:id="rId1"/>
    </customSheetView>
  </customSheetViews>
  <mergeCells count="8">
    <mergeCell ref="L4:L5"/>
    <mergeCell ref="K4:K5"/>
    <mergeCell ref="B2:L3"/>
    <mergeCell ref="G4:G5"/>
    <mergeCell ref="B4:B5"/>
    <mergeCell ref="C4:C5"/>
    <mergeCell ref="D4:F4"/>
    <mergeCell ref="H4:J4"/>
  </mergeCells>
  <phoneticPr fontId="3" type="noConversion"/>
  <conditionalFormatting sqref="K4:L4 K5 K6:L1048576">
    <cfRule type="cellIs" dxfId="3" priority="4" operator="lessThan">
      <formula>0</formula>
    </cfRule>
  </conditionalFormatting>
  <conditionalFormatting sqref="O2:O3">
    <cfRule type="cellIs" dxfId="2" priority="3" operator="lessThan">
      <formula>0</formula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DB6F-13CE-42D3-A9FD-5DE9D663BF72}">
  <dimension ref="B2:M38"/>
  <sheetViews>
    <sheetView showGridLines="0" zoomScale="110" zoomScaleNormal="110" workbookViewId="0">
      <selection activeCell="C8" sqref="C8"/>
    </sheetView>
  </sheetViews>
  <sheetFormatPr defaultRowHeight="15" x14ac:dyDescent="0.25"/>
  <cols>
    <col min="1" max="1" width="9.140625" customWidth="1"/>
    <col min="2" max="2" width="11.7109375" customWidth="1"/>
    <col min="3" max="3" width="17" bestFit="1" customWidth="1"/>
    <col min="4" max="4" width="8.7109375" bestFit="1" customWidth="1"/>
    <col min="5" max="5" width="10.28515625" bestFit="1" customWidth="1"/>
    <col min="6" max="6" width="11.28515625" bestFit="1" customWidth="1"/>
    <col min="8" max="8" width="6.85546875" bestFit="1" customWidth="1"/>
    <col min="9" max="9" width="23.42578125" bestFit="1" customWidth="1"/>
    <col min="13" max="13" width="19.140625" customWidth="1"/>
  </cols>
  <sheetData>
    <row r="2" spans="2:13" x14ac:dyDescent="0.25">
      <c r="B2" s="70" t="s">
        <v>33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2:13" x14ac:dyDescent="0.25"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2:13" ht="26.25" x14ac:dyDescent="0.25">
      <c r="B4" s="61" t="s">
        <v>27</v>
      </c>
      <c r="C4" s="62"/>
      <c r="D4" s="63"/>
      <c r="E4" s="64" t="s">
        <v>28</v>
      </c>
      <c r="F4" s="65"/>
      <c r="G4" s="66"/>
      <c r="H4" s="67" t="s">
        <v>25</v>
      </c>
      <c r="I4" s="68"/>
      <c r="J4" s="68"/>
      <c r="K4" s="68"/>
      <c r="L4" s="68"/>
      <c r="M4" s="69"/>
    </row>
    <row r="5" spans="2:13" x14ac:dyDescent="0.25">
      <c r="B5" s="12" t="s">
        <v>0</v>
      </c>
      <c r="C5" s="12" t="s">
        <v>29</v>
      </c>
      <c r="D5" s="12" t="s">
        <v>3</v>
      </c>
      <c r="E5" s="13" t="s">
        <v>0</v>
      </c>
      <c r="F5" s="13" t="s">
        <v>29</v>
      </c>
      <c r="G5" s="13" t="s">
        <v>3</v>
      </c>
      <c r="H5" s="14" t="s">
        <v>30</v>
      </c>
      <c r="I5" s="14" t="s">
        <v>29</v>
      </c>
      <c r="J5" s="14" t="s">
        <v>27</v>
      </c>
      <c r="K5" s="14" t="s">
        <v>28</v>
      </c>
      <c r="L5" s="14" t="s">
        <v>25</v>
      </c>
      <c r="M5" s="14" t="s">
        <v>31</v>
      </c>
    </row>
    <row r="6" spans="2:13" x14ac:dyDescent="0.25">
      <c r="B6" s="8">
        <v>45299</v>
      </c>
      <c r="C6" s="9" t="s">
        <v>57</v>
      </c>
      <c r="D6" s="9">
        <v>25</v>
      </c>
      <c r="E6" s="8">
        <v>45330</v>
      </c>
      <c r="F6" s="9" t="s">
        <v>57</v>
      </c>
      <c r="G6" s="9">
        <v>20</v>
      </c>
      <c r="H6" s="10">
        <v>1</v>
      </c>
      <c r="I6" s="9" t="s">
        <v>57</v>
      </c>
      <c r="J6" s="9">
        <f>SUMIF($C$5:$C$35,I6,$D$5:$D$35)</f>
        <v>25</v>
      </c>
      <c r="K6" s="9">
        <f>SUMIF($F$5:$F$35,I6,$G$5:$G$35)</f>
        <v>20</v>
      </c>
      <c r="L6" s="9">
        <f>J6-K6</f>
        <v>5</v>
      </c>
      <c r="M6" s="9" t="str">
        <f>IF(L6&lt;=2,"Please Update Stock","")</f>
        <v/>
      </c>
    </row>
    <row r="7" spans="2:13" x14ac:dyDescent="0.25">
      <c r="B7" s="49">
        <v>45300</v>
      </c>
      <c r="C7" s="22" t="s">
        <v>49</v>
      </c>
      <c r="D7" s="9">
        <v>10</v>
      </c>
      <c r="E7" s="49">
        <v>45331</v>
      </c>
      <c r="F7" s="9" t="s">
        <v>49</v>
      </c>
      <c r="G7" s="9">
        <v>9</v>
      </c>
      <c r="H7" s="10">
        <v>2</v>
      </c>
      <c r="I7" s="9" t="s">
        <v>49</v>
      </c>
      <c r="J7" s="9">
        <f>SUMIF($C$5:$C$35,I7,$D$5:$D$35)</f>
        <v>10</v>
      </c>
      <c r="K7" s="48">
        <f>SUMIF($F$5:$F$35,I7,$G$5:$G$35)</f>
        <v>9</v>
      </c>
      <c r="L7" s="9">
        <f t="shared" ref="L7:L36" si="0">J7-K7</f>
        <v>1</v>
      </c>
      <c r="M7" s="9" t="str">
        <f t="shared" ref="M7:M36" si="1">IF(L7&lt;=2,"Please Update Stock","")</f>
        <v>Please Update Stock</v>
      </c>
    </row>
    <row r="8" spans="2:13" x14ac:dyDescent="0.25">
      <c r="B8" s="49">
        <v>45301</v>
      </c>
      <c r="C8" s="9" t="s">
        <v>50</v>
      </c>
      <c r="D8" s="9">
        <v>15</v>
      </c>
      <c r="E8" s="49">
        <v>45332</v>
      </c>
      <c r="F8" s="9" t="s">
        <v>50</v>
      </c>
      <c r="G8" s="9">
        <v>2</v>
      </c>
      <c r="H8" s="10">
        <v>3</v>
      </c>
      <c r="I8" s="9" t="s">
        <v>50</v>
      </c>
      <c r="J8" s="9">
        <f t="shared" ref="J8" si="2">SUMIF($C$5:$C$35,I8,$D$5:$D$35)</f>
        <v>15</v>
      </c>
      <c r="K8" s="48">
        <f>SUMIF($F$5:$F$35,I8,$G$5:$G$35)</f>
        <v>2</v>
      </c>
      <c r="L8" s="9">
        <f t="shared" si="0"/>
        <v>13</v>
      </c>
      <c r="M8" s="9" t="str">
        <f t="shared" si="1"/>
        <v/>
      </c>
    </row>
    <row r="9" spans="2:13" x14ac:dyDescent="0.25">
      <c r="B9" s="8"/>
      <c r="C9" s="9"/>
      <c r="D9" s="9"/>
      <c r="E9" s="9"/>
      <c r="F9" s="9"/>
      <c r="G9" s="9"/>
      <c r="H9" s="10"/>
      <c r="I9" s="9"/>
      <c r="J9" s="9">
        <f>SUMIF($C$5:$C$35,I9,$D$5:$D$35)</f>
        <v>0</v>
      </c>
      <c r="K9" s="9">
        <f>SUMIF($F$5:$F$35,I9,$G$5:$G$35)</f>
        <v>0</v>
      </c>
      <c r="L9" s="9">
        <f>J9-K9</f>
        <v>0</v>
      </c>
      <c r="M9" s="9" t="str">
        <f t="shared" si="1"/>
        <v>Please Update Stock</v>
      </c>
    </row>
    <row r="10" spans="2:13" x14ac:dyDescent="0.25">
      <c r="B10" s="8"/>
      <c r="C10" s="9"/>
      <c r="D10" s="9"/>
      <c r="E10" s="9"/>
      <c r="F10" s="9"/>
      <c r="G10" s="9"/>
      <c r="H10" s="10"/>
      <c r="I10" s="9"/>
      <c r="J10" s="9">
        <f>SUMIF($C$5:$C$35,I10,$D$5:$D$35)</f>
        <v>0</v>
      </c>
      <c r="K10" s="9">
        <f>SUMIF($F$5:$F$35,I10,$G$5:$G$35)</f>
        <v>0</v>
      </c>
      <c r="L10" s="9">
        <f t="shared" si="0"/>
        <v>0</v>
      </c>
      <c r="M10" s="9" t="str">
        <f t="shared" si="1"/>
        <v>Please Update Stock</v>
      </c>
    </row>
    <row r="11" spans="2:13" x14ac:dyDescent="0.25">
      <c r="B11" s="8"/>
      <c r="C11" s="9"/>
      <c r="D11" s="9"/>
      <c r="E11" s="9"/>
      <c r="F11" s="9"/>
      <c r="G11" s="9"/>
      <c r="H11" s="10"/>
      <c r="I11" s="9"/>
      <c r="J11" s="9">
        <f>SUMIF($C$5:$C$35,I11,$D$5:$D$35)</f>
        <v>0</v>
      </c>
      <c r="K11" s="9">
        <f>SUMIF($F$5:$F$35,I11,$G$5:$G$35)</f>
        <v>0</v>
      </c>
      <c r="L11" s="9">
        <f t="shared" si="0"/>
        <v>0</v>
      </c>
      <c r="M11" s="9" t="str">
        <f t="shared" si="1"/>
        <v>Please Update Stock</v>
      </c>
    </row>
    <row r="12" spans="2:13" x14ac:dyDescent="0.25">
      <c r="B12" s="8"/>
      <c r="C12" s="9"/>
      <c r="D12" s="9"/>
      <c r="E12" s="9"/>
      <c r="F12" s="9"/>
      <c r="G12" s="9"/>
      <c r="H12" s="10"/>
      <c r="I12" s="9"/>
      <c r="J12" s="9">
        <f>SUMIF($C$5:$C$35,I12,$D$5:$D$35)</f>
        <v>0</v>
      </c>
      <c r="K12" s="9">
        <f>SUMIF($F$5:$F$35,I12,$G$5:$G$35)</f>
        <v>0</v>
      </c>
      <c r="L12" s="9">
        <f t="shared" si="0"/>
        <v>0</v>
      </c>
      <c r="M12" s="9" t="str">
        <f t="shared" si="1"/>
        <v>Please Update Stock</v>
      </c>
    </row>
    <row r="13" spans="2:13" x14ac:dyDescent="0.25">
      <c r="B13" s="8"/>
      <c r="C13" s="9"/>
      <c r="D13" s="9"/>
      <c r="E13" s="9"/>
      <c r="F13" s="9"/>
      <c r="G13" s="9"/>
      <c r="H13" s="9"/>
      <c r="I13" s="9"/>
      <c r="J13" s="9">
        <f>SUMIF($C$5:$C$35,I13,$D$5:$D$35)</f>
        <v>0</v>
      </c>
      <c r="K13" s="9">
        <f>SUMIF($F$5:$F$35,I13,$G$5:$G$35)</f>
        <v>0</v>
      </c>
      <c r="L13" s="9">
        <f>J13-K13</f>
        <v>0</v>
      </c>
      <c r="M13" s="9" t="str">
        <f t="shared" si="1"/>
        <v>Please Update Stock</v>
      </c>
    </row>
    <row r="14" spans="2:13" x14ac:dyDescent="0.25">
      <c r="B14" s="8"/>
      <c r="C14" s="9"/>
      <c r="D14" s="9"/>
      <c r="E14" s="9"/>
      <c r="F14" s="9"/>
      <c r="G14" s="9"/>
      <c r="H14" s="9"/>
      <c r="I14" s="9"/>
      <c r="J14" s="9">
        <f>SUMIF($C$5:$C$35,I14,$D$5:$D$35)</f>
        <v>0</v>
      </c>
      <c r="K14" s="9">
        <f>SUMIF($F$5:$F$35,I14,$G$5:$G$35)</f>
        <v>0</v>
      </c>
      <c r="L14" s="9">
        <f t="shared" si="0"/>
        <v>0</v>
      </c>
      <c r="M14" s="9" t="str">
        <f t="shared" si="1"/>
        <v>Please Update Stock</v>
      </c>
    </row>
    <row r="15" spans="2:13" x14ac:dyDescent="0.25">
      <c r="B15" s="8"/>
      <c r="C15" s="9"/>
      <c r="D15" s="9"/>
      <c r="E15" s="9"/>
      <c r="F15" s="9"/>
      <c r="G15" s="9"/>
      <c r="H15" s="9"/>
      <c r="I15" s="9"/>
      <c r="J15" s="9">
        <f>SUMIF($C$5:$C$35,I15,$D$5:$D$35)</f>
        <v>0</v>
      </c>
      <c r="K15" s="9">
        <f>SUMIF($F$5:$F$35,I15,$G$5:$G$35)</f>
        <v>0</v>
      </c>
      <c r="L15" s="9">
        <f t="shared" si="0"/>
        <v>0</v>
      </c>
      <c r="M15" s="9" t="str">
        <f t="shared" si="1"/>
        <v>Please Update Stock</v>
      </c>
    </row>
    <row r="16" spans="2:13" x14ac:dyDescent="0.25">
      <c r="B16" s="9"/>
      <c r="C16" s="9"/>
      <c r="D16" s="9"/>
      <c r="E16" s="9"/>
      <c r="F16" s="9"/>
      <c r="G16" s="9"/>
      <c r="H16" s="9"/>
      <c r="I16" s="9"/>
      <c r="J16" s="9">
        <f>SUMIF($C$5:$C$35,I16,$D$5:$D$35)</f>
        <v>0</v>
      </c>
      <c r="K16" s="9">
        <f>SUMIF($F$5:$F$35,I16,$G$5:$G$35)</f>
        <v>0</v>
      </c>
      <c r="L16" s="9">
        <f t="shared" si="0"/>
        <v>0</v>
      </c>
      <c r="M16" s="9" t="str">
        <f t="shared" si="1"/>
        <v>Please Update Stock</v>
      </c>
    </row>
    <row r="17" spans="2:13" x14ac:dyDescent="0.25">
      <c r="B17" s="9"/>
      <c r="C17" s="9"/>
      <c r="D17" s="9"/>
      <c r="E17" s="9"/>
      <c r="F17" s="9"/>
      <c r="G17" s="9"/>
      <c r="H17" s="9"/>
      <c r="I17" s="9"/>
      <c r="J17" s="9">
        <f>SUMIF($C$5:$C$35,I17,$D$5:$D$35)</f>
        <v>0</v>
      </c>
      <c r="K17" s="9">
        <f>SUMIF($F$5:$F$35,I17,$G$5:$G$35)</f>
        <v>0</v>
      </c>
      <c r="L17" s="9">
        <f t="shared" si="0"/>
        <v>0</v>
      </c>
      <c r="M17" s="9" t="str">
        <f t="shared" si="1"/>
        <v>Please Update Stock</v>
      </c>
    </row>
    <row r="18" spans="2:13" x14ac:dyDescent="0.25">
      <c r="B18" s="9"/>
      <c r="C18" s="9"/>
      <c r="D18" s="9"/>
      <c r="E18" s="9"/>
      <c r="F18" s="9"/>
      <c r="G18" s="9"/>
      <c r="H18" s="9"/>
      <c r="I18" s="9"/>
      <c r="J18" s="9">
        <f>SUMIF($C$5:$C$35,I18,$D$5:$D$35)</f>
        <v>0</v>
      </c>
      <c r="K18" s="9">
        <f>SUMIF($F$5:$F$35,I18,$G$5:$G$35)</f>
        <v>0</v>
      </c>
      <c r="L18" s="9">
        <f t="shared" si="0"/>
        <v>0</v>
      </c>
      <c r="M18" s="9" t="str">
        <f t="shared" si="1"/>
        <v>Please Update Stock</v>
      </c>
    </row>
    <row r="19" spans="2:13" x14ac:dyDescent="0.25">
      <c r="B19" s="9"/>
      <c r="C19" s="9"/>
      <c r="D19" s="9"/>
      <c r="E19" s="9"/>
      <c r="F19" s="9"/>
      <c r="G19" s="9"/>
      <c r="H19" s="9"/>
      <c r="I19" s="9"/>
      <c r="J19" s="9">
        <f>SUMIF($C$5:$C$35,I19,$D$5:$D$35)</f>
        <v>0</v>
      </c>
      <c r="K19" s="9">
        <f>SUMIF($F$5:$F$35,I19,$G$5:$G$35)</f>
        <v>0</v>
      </c>
      <c r="L19" s="9">
        <f t="shared" si="0"/>
        <v>0</v>
      </c>
      <c r="M19" s="9" t="str">
        <f t="shared" si="1"/>
        <v>Please Update Stock</v>
      </c>
    </row>
    <row r="20" spans="2:13" x14ac:dyDescent="0.25">
      <c r="B20" s="9"/>
      <c r="C20" s="9"/>
      <c r="D20" s="9"/>
      <c r="E20" s="9"/>
      <c r="F20" s="9"/>
      <c r="G20" s="9"/>
      <c r="H20" s="9"/>
      <c r="I20" s="9"/>
      <c r="J20" s="9">
        <f>SUMIF($C$5:$C$35,I20,$D$5:$D$35)</f>
        <v>0</v>
      </c>
      <c r="K20" s="9">
        <f>SUMIF($F$5:$F$35,I20,$G$5:$G$35)</f>
        <v>0</v>
      </c>
      <c r="L20" s="9">
        <f t="shared" si="0"/>
        <v>0</v>
      </c>
      <c r="M20" s="9" t="str">
        <f t="shared" si="1"/>
        <v>Please Update Stock</v>
      </c>
    </row>
    <row r="21" spans="2:13" x14ac:dyDescent="0.25">
      <c r="B21" s="9"/>
      <c r="C21" s="9"/>
      <c r="D21" s="9"/>
      <c r="E21" s="9"/>
      <c r="F21" s="9"/>
      <c r="G21" s="9"/>
      <c r="H21" s="9"/>
      <c r="I21" s="9"/>
      <c r="J21" s="9">
        <f>SUMIF($C$5:$C$35,I21,$D$5:$D$35)</f>
        <v>0</v>
      </c>
      <c r="K21" s="9">
        <f>SUMIF($F$5:$F$35,I21,$G$5:$G$35)</f>
        <v>0</v>
      </c>
      <c r="L21" s="9">
        <f t="shared" si="0"/>
        <v>0</v>
      </c>
      <c r="M21" s="9" t="str">
        <f t="shared" si="1"/>
        <v>Please Update Stock</v>
      </c>
    </row>
    <row r="22" spans="2:13" x14ac:dyDescent="0.25">
      <c r="B22" s="9"/>
      <c r="C22" s="9"/>
      <c r="D22" s="9"/>
      <c r="E22" s="9"/>
      <c r="F22" s="9"/>
      <c r="G22" s="9"/>
      <c r="H22" s="9"/>
      <c r="I22" s="9"/>
      <c r="J22" s="9">
        <f>SUMIF($C$5:$C$35,I22,$D$5:$D$35)</f>
        <v>0</v>
      </c>
      <c r="K22" s="9">
        <f>SUMIF($F$5:$F$35,I22,$G$5:$G$35)</f>
        <v>0</v>
      </c>
      <c r="L22" s="9">
        <f t="shared" si="0"/>
        <v>0</v>
      </c>
      <c r="M22" s="9" t="str">
        <f t="shared" si="1"/>
        <v>Please Update Stock</v>
      </c>
    </row>
    <row r="23" spans="2:13" x14ac:dyDescent="0.25">
      <c r="B23" s="9"/>
      <c r="C23" s="9"/>
      <c r="D23" s="9"/>
      <c r="E23" s="9"/>
      <c r="F23" s="9"/>
      <c r="G23" s="9"/>
      <c r="H23" s="9"/>
      <c r="I23" s="9"/>
      <c r="J23" s="9">
        <f>SUMIF($C$5:$C$35,I23,$D$5:$D$35)</f>
        <v>0</v>
      </c>
      <c r="K23" s="9">
        <f>SUMIF($F$5:$F$35,I23,$G$5:$G$35)</f>
        <v>0</v>
      </c>
      <c r="L23" s="9">
        <f t="shared" si="0"/>
        <v>0</v>
      </c>
      <c r="M23" s="9" t="str">
        <f t="shared" si="1"/>
        <v>Please Update Stock</v>
      </c>
    </row>
    <row r="24" spans="2:13" x14ac:dyDescent="0.25">
      <c r="B24" s="9"/>
      <c r="C24" s="9"/>
      <c r="D24" s="9"/>
      <c r="E24" s="9"/>
      <c r="F24" s="9"/>
      <c r="G24" s="9"/>
      <c r="H24" s="9"/>
      <c r="I24" s="9"/>
      <c r="J24" s="9">
        <f>SUMIF($C$5:$C$35,I24,$D$5:$D$35)</f>
        <v>0</v>
      </c>
      <c r="K24" s="9">
        <f>SUMIF($F$5:$F$35,I24,$G$5:$G$35)</f>
        <v>0</v>
      </c>
      <c r="L24" s="9">
        <f t="shared" si="0"/>
        <v>0</v>
      </c>
      <c r="M24" s="9" t="str">
        <f t="shared" si="1"/>
        <v>Please Update Stock</v>
      </c>
    </row>
    <row r="25" spans="2:13" x14ac:dyDescent="0.25">
      <c r="B25" s="9"/>
      <c r="C25" s="9"/>
      <c r="D25" s="9"/>
      <c r="E25" s="9"/>
      <c r="F25" s="9"/>
      <c r="G25" s="9"/>
      <c r="H25" s="9"/>
      <c r="I25" s="9"/>
      <c r="J25" s="9">
        <f>SUMIF($C$5:$C$35,I25,$D$5:$D$35)</f>
        <v>0</v>
      </c>
      <c r="K25" s="9">
        <f>SUMIF($F$5:$F$35,I25,$G$5:$G$35)</f>
        <v>0</v>
      </c>
      <c r="L25" s="9">
        <f t="shared" si="0"/>
        <v>0</v>
      </c>
      <c r="M25" s="9" t="str">
        <f t="shared" si="1"/>
        <v>Please Update Stock</v>
      </c>
    </row>
    <row r="26" spans="2:13" x14ac:dyDescent="0.25">
      <c r="B26" s="9"/>
      <c r="C26" s="9"/>
      <c r="D26" s="9"/>
      <c r="E26" s="9"/>
      <c r="F26" s="9"/>
      <c r="G26" s="9"/>
      <c r="H26" s="9"/>
      <c r="I26" s="9"/>
      <c r="J26" s="9">
        <f>SUMIF($C$5:$C$35,I26,$D$5:$D$35)</f>
        <v>0</v>
      </c>
      <c r="K26" s="9">
        <f>SUMIF($F$5:$F$35,I26,$G$5:$G$35)</f>
        <v>0</v>
      </c>
      <c r="L26" s="9">
        <f t="shared" si="0"/>
        <v>0</v>
      </c>
      <c r="M26" s="9" t="str">
        <f t="shared" si="1"/>
        <v>Please Update Stock</v>
      </c>
    </row>
    <row r="27" spans="2:13" x14ac:dyDescent="0.25">
      <c r="B27" s="9"/>
      <c r="C27" s="9"/>
      <c r="D27" s="9"/>
      <c r="E27" s="9"/>
      <c r="F27" s="9"/>
      <c r="G27" s="9"/>
      <c r="H27" s="9"/>
      <c r="I27" s="9"/>
      <c r="J27" s="9">
        <f>SUMIF($C$5:$C$35,I27,$D$5:$D$35)</f>
        <v>0</v>
      </c>
      <c r="K27" s="9">
        <f>SUMIF($F$5:$F$35,I27,$G$5:$G$35)</f>
        <v>0</v>
      </c>
      <c r="L27" s="9">
        <f t="shared" si="0"/>
        <v>0</v>
      </c>
      <c r="M27" s="9" t="str">
        <f t="shared" si="1"/>
        <v>Please Update Stock</v>
      </c>
    </row>
    <row r="28" spans="2:13" x14ac:dyDescent="0.25">
      <c r="B28" s="9"/>
      <c r="C28" s="9"/>
      <c r="D28" s="9"/>
      <c r="E28" s="9"/>
      <c r="F28" s="9"/>
      <c r="G28" s="9"/>
      <c r="H28" s="9"/>
      <c r="I28" s="9"/>
      <c r="J28" s="9">
        <f>SUMIF($C$5:$C$35,I28,$D$5:$D$35)</f>
        <v>0</v>
      </c>
      <c r="K28" s="9">
        <f>SUMIF($F$5:$F$35,I28,$G$5:$G$35)</f>
        <v>0</v>
      </c>
      <c r="L28" s="9">
        <f t="shared" si="0"/>
        <v>0</v>
      </c>
      <c r="M28" s="9" t="str">
        <f t="shared" si="1"/>
        <v>Please Update Stock</v>
      </c>
    </row>
    <row r="29" spans="2:13" x14ac:dyDescent="0.25">
      <c r="B29" s="9"/>
      <c r="C29" s="9"/>
      <c r="D29" s="9"/>
      <c r="E29" s="9"/>
      <c r="F29" s="9"/>
      <c r="G29" s="9"/>
      <c r="H29" s="9"/>
      <c r="I29" s="9"/>
      <c r="J29" s="9">
        <f>SUMIF($C$5:$C$35,I29,$D$5:$D$35)</f>
        <v>0</v>
      </c>
      <c r="K29" s="9">
        <f>SUMIF($F$5:$F$35,I29,$G$5:$G$35)</f>
        <v>0</v>
      </c>
      <c r="L29" s="9">
        <f t="shared" si="0"/>
        <v>0</v>
      </c>
      <c r="M29" s="9" t="str">
        <f t="shared" si="1"/>
        <v>Please Update Stock</v>
      </c>
    </row>
    <row r="30" spans="2:13" x14ac:dyDescent="0.25">
      <c r="B30" s="9"/>
      <c r="C30" s="9"/>
      <c r="D30" s="9"/>
      <c r="E30" s="9"/>
      <c r="F30" s="9"/>
      <c r="G30" s="9"/>
      <c r="H30" s="9"/>
      <c r="I30" s="9"/>
      <c r="J30" s="9">
        <f>SUMIF($C$5:$C$35,I30,$D$5:$D$35)</f>
        <v>0</v>
      </c>
      <c r="K30" s="9">
        <f>SUMIF($F$5:$F$35,I30,$G$5:$G$35)</f>
        <v>0</v>
      </c>
      <c r="L30" s="9">
        <f t="shared" si="0"/>
        <v>0</v>
      </c>
      <c r="M30" s="9" t="str">
        <f t="shared" si="1"/>
        <v>Please Update Stock</v>
      </c>
    </row>
    <row r="31" spans="2:13" x14ac:dyDescent="0.25">
      <c r="B31" s="9"/>
      <c r="C31" s="9"/>
      <c r="D31" s="9"/>
      <c r="E31" s="9"/>
      <c r="F31" s="9"/>
      <c r="G31" s="9"/>
      <c r="H31" s="9"/>
      <c r="I31" s="9"/>
      <c r="J31" s="9">
        <f>SUMIF($C$5:$C$35,I31,$D$5:$D$35)</f>
        <v>0</v>
      </c>
      <c r="K31" s="9">
        <f>SUMIF($F$5:$F$35,I31,$G$5:$G$35)</f>
        <v>0</v>
      </c>
      <c r="L31" s="9">
        <f t="shared" si="0"/>
        <v>0</v>
      </c>
      <c r="M31" s="9" t="str">
        <f t="shared" si="1"/>
        <v>Please Update Stock</v>
      </c>
    </row>
    <row r="32" spans="2:13" x14ac:dyDescent="0.25">
      <c r="B32" s="9"/>
      <c r="C32" s="9"/>
      <c r="D32" s="9"/>
      <c r="E32" s="9"/>
      <c r="F32" s="9"/>
      <c r="G32" s="9"/>
      <c r="H32" s="9"/>
      <c r="I32" s="9"/>
      <c r="J32" s="9">
        <f>SUMIF($C$5:$C$35,I32,$D$5:$D$35)</f>
        <v>0</v>
      </c>
      <c r="K32" s="9">
        <f>SUMIF($F$5:$F$35,I32,$G$5:$G$35)</f>
        <v>0</v>
      </c>
      <c r="L32" s="9">
        <f t="shared" si="0"/>
        <v>0</v>
      </c>
      <c r="M32" s="9" t="str">
        <f t="shared" si="1"/>
        <v>Please Update Stock</v>
      </c>
    </row>
    <row r="33" spans="2:13" x14ac:dyDescent="0.25">
      <c r="B33" s="9"/>
      <c r="C33" s="9"/>
      <c r="D33" s="9"/>
      <c r="E33" s="9"/>
      <c r="F33" s="9"/>
      <c r="G33" s="9"/>
      <c r="H33" s="9"/>
      <c r="I33" s="9"/>
      <c r="J33" s="9">
        <f>SUMIF($C$5:$C$35,I33,$D$5:$D$35)</f>
        <v>0</v>
      </c>
      <c r="K33" s="9">
        <f>SUMIF($F$5:$F$35,I33,$G$5:$G$35)</f>
        <v>0</v>
      </c>
      <c r="L33" s="9">
        <f t="shared" si="0"/>
        <v>0</v>
      </c>
      <c r="M33" s="9" t="str">
        <f t="shared" si="1"/>
        <v>Please Update Stock</v>
      </c>
    </row>
    <row r="34" spans="2:13" x14ac:dyDescent="0.25">
      <c r="B34" s="9"/>
      <c r="C34" s="9"/>
      <c r="D34" s="9"/>
      <c r="E34" s="9"/>
      <c r="F34" s="9"/>
      <c r="G34" s="9"/>
      <c r="H34" s="9"/>
      <c r="I34" s="9"/>
      <c r="J34" s="9">
        <f>SUMIF($C$5:$C$35,I34,$D$5:$D$35)</f>
        <v>0</v>
      </c>
      <c r="K34" s="9">
        <f>SUMIF($F$5:$F$35,I34,$G$5:$G$35)</f>
        <v>0</v>
      </c>
      <c r="L34" s="9">
        <f t="shared" si="0"/>
        <v>0</v>
      </c>
      <c r="M34" s="9" t="str">
        <f t="shared" si="1"/>
        <v>Please Update Stock</v>
      </c>
    </row>
    <row r="35" spans="2:13" x14ac:dyDescent="0.25">
      <c r="B35" s="9"/>
      <c r="C35" s="9"/>
      <c r="D35" s="9"/>
      <c r="E35" s="9"/>
      <c r="F35" s="9"/>
      <c r="G35" s="9"/>
      <c r="H35" s="9"/>
      <c r="I35" s="9"/>
      <c r="J35" s="9">
        <f>SUMIF($C$5:$C$35,I35,$D$5:$D$35)</f>
        <v>0</v>
      </c>
      <c r="K35" s="9">
        <f>SUMIF($F$5:$F$35,I35,$G$5:$G$35)</f>
        <v>0</v>
      </c>
      <c r="L35" s="9">
        <f t="shared" si="0"/>
        <v>0</v>
      </c>
      <c r="M35" s="9" t="str">
        <f t="shared" si="1"/>
        <v>Please Update Stock</v>
      </c>
    </row>
    <row r="36" spans="2:13" x14ac:dyDescent="0.25">
      <c r="B36" s="9"/>
      <c r="C36" s="9"/>
      <c r="D36" s="9"/>
      <c r="E36" s="9"/>
      <c r="F36" s="9"/>
      <c r="G36" s="9"/>
      <c r="H36" s="9"/>
      <c r="I36" s="9"/>
      <c r="J36" s="9">
        <f>SUMIF($C$5:$C$35,I36,$D$5:$D$35)</f>
        <v>0</v>
      </c>
      <c r="K36" s="9">
        <f>SUMIF($F$5:$F$35,I36,$G$5:$G$35)</f>
        <v>0</v>
      </c>
      <c r="L36" s="9">
        <f t="shared" si="0"/>
        <v>0</v>
      </c>
      <c r="M36" s="9" t="str">
        <f t="shared" si="1"/>
        <v>Please Update Stock</v>
      </c>
    </row>
    <row r="37" spans="2:13" x14ac:dyDescent="0.25">
      <c r="B37" s="9"/>
      <c r="C37" s="9"/>
      <c r="D37" s="9"/>
      <c r="E37" s="9"/>
      <c r="F37" s="9"/>
      <c r="G37" s="9"/>
      <c r="H37" s="9"/>
      <c r="I37" s="9"/>
      <c r="J37" s="9">
        <f>SUMIF($C$5:$C$35,I37,$D$5:$D$35)</f>
        <v>0</v>
      </c>
      <c r="K37" s="9">
        <f>SUMIF($F$5:$F$35,I37,$G$5:$G$35)</f>
        <v>0</v>
      </c>
      <c r="L37" s="9">
        <f>J37-K37</f>
        <v>0</v>
      </c>
      <c r="M37" s="9" t="str">
        <f>IF(L37&lt;=2,"Please Update Stock","")</f>
        <v>Please Update Stock</v>
      </c>
    </row>
    <row r="38" spans="2:13" x14ac:dyDescent="0.25">
      <c r="B38" s="9"/>
      <c r="C38" s="9"/>
      <c r="D38" s="9"/>
      <c r="E38" s="9"/>
      <c r="F38" s="9"/>
      <c r="G38" s="9"/>
      <c r="H38" s="9"/>
      <c r="I38" s="9"/>
      <c r="J38" s="9">
        <f>SUMIF($C$5:$C$35,I38,$D$5:$D$35)</f>
        <v>0</v>
      </c>
      <c r="K38" s="9">
        <f>SUMIF($F$5:$F$35,I38,$G$5:$G$35)</f>
        <v>0</v>
      </c>
      <c r="L38" s="9">
        <f>J38-K38</f>
        <v>0</v>
      </c>
      <c r="M38" s="9" t="str">
        <f>IF(L38&lt;=2,"Please Update Stock","")</f>
        <v>Please Update Stock</v>
      </c>
    </row>
  </sheetData>
  <mergeCells count="4">
    <mergeCell ref="B4:D4"/>
    <mergeCell ref="E4:G4"/>
    <mergeCell ref="H4:M4"/>
    <mergeCell ref="B2:M3"/>
  </mergeCells>
  <dataValidations count="2">
    <dataValidation type="list" allowBlank="1" showInputMessage="1" showErrorMessage="1" sqref="F6:F38" xr:uid="{9972AB85-FCAE-4703-9718-97B76B0C06B5}">
      <formula1>$I$5:$I$35</formula1>
    </dataValidation>
    <dataValidation type="list" allowBlank="1" showInputMessage="1" showErrorMessage="1" sqref="C6:C38" xr:uid="{5240EC93-E453-42C2-B031-57F31200EFDB}">
      <formula1>$I$6:$I$38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BD8-495F-483C-8578-96F0332C97ED}">
  <dimension ref="B1:I13"/>
  <sheetViews>
    <sheetView showGridLines="0" workbookViewId="0">
      <selection activeCell="E19" sqref="E19"/>
    </sheetView>
  </sheetViews>
  <sheetFormatPr defaultRowHeight="15" x14ac:dyDescent="0.25"/>
  <cols>
    <col min="2" max="2" width="12" style="3" customWidth="1"/>
    <col min="3" max="3" width="13.28515625" style="3" bestFit="1" customWidth="1"/>
    <col min="4" max="4" width="13.42578125" style="3" bestFit="1" customWidth="1"/>
    <col min="6" max="6" width="14" style="3" bestFit="1" customWidth="1"/>
    <col min="7" max="7" width="13.42578125" style="3" bestFit="1" customWidth="1"/>
    <col min="8" max="8" width="10.5703125" style="3" bestFit="1" customWidth="1"/>
    <col min="9" max="9" width="11.5703125" style="3" bestFit="1" customWidth="1"/>
  </cols>
  <sheetData>
    <row r="1" spans="2:9" x14ac:dyDescent="0.25">
      <c r="B1" s="7"/>
      <c r="C1" s="7"/>
      <c r="D1" s="7"/>
      <c r="F1" s="7"/>
      <c r="G1" s="7"/>
      <c r="H1" s="7"/>
      <c r="I1" s="7"/>
    </row>
    <row r="2" spans="2:9" x14ac:dyDescent="0.25">
      <c r="B2" s="74" t="s">
        <v>52</v>
      </c>
      <c r="C2" s="74"/>
      <c r="D2" s="74"/>
      <c r="E2" s="74"/>
      <c r="F2" s="74"/>
      <c r="G2" s="74"/>
      <c r="H2" s="74"/>
      <c r="I2" s="74"/>
    </row>
    <row r="3" spans="2:9" x14ac:dyDescent="0.25">
      <c r="B3" s="74"/>
      <c r="C3" s="74"/>
      <c r="D3" s="74"/>
      <c r="E3" s="74"/>
      <c r="F3" s="74"/>
      <c r="G3" s="74"/>
      <c r="H3" s="74"/>
      <c r="I3" s="74"/>
    </row>
    <row r="4" spans="2:9" ht="45" customHeight="1" x14ac:dyDescent="0.25">
      <c r="B4" s="25" t="s">
        <v>8</v>
      </c>
      <c r="C4" s="75" t="s">
        <v>10</v>
      </c>
      <c r="D4" s="75"/>
      <c r="F4" s="78" t="s">
        <v>20</v>
      </c>
      <c r="G4" s="78"/>
      <c r="H4" s="26" t="s">
        <v>21</v>
      </c>
      <c r="I4" s="26" t="s">
        <v>22</v>
      </c>
    </row>
    <row r="5" spans="2:9" x14ac:dyDescent="0.25">
      <c r="B5" s="20" t="s">
        <v>9</v>
      </c>
      <c r="C5" s="20" t="s">
        <v>11</v>
      </c>
      <c r="D5" s="20" t="s">
        <v>12</v>
      </c>
      <c r="F5" s="79">
        <f>'Product Details'!O4</f>
        <v>3600</v>
      </c>
      <c r="G5" s="79"/>
      <c r="H5" s="44">
        <f>'Product Details'!O5</f>
        <v>4200</v>
      </c>
      <c r="I5" s="44">
        <f>H10-F5</f>
        <v>22400</v>
      </c>
    </row>
    <row r="6" spans="2:9" x14ac:dyDescent="0.25">
      <c r="B6" s="9" t="s">
        <v>14</v>
      </c>
      <c r="C6" s="9">
        <v>4000</v>
      </c>
      <c r="D6" s="9">
        <v>3000</v>
      </c>
    </row>
    <row r="7" spans="2:9" x14ac:dyDescent="0.25">
      <c r="B7" s="9" t="s">
        <v>15</v>
      </c>
      <c r="C7" s="9">
        <v>9000</v>
      </c>
      <c r="D7" s="9">
        <v>5000</v>
      </c>
    </row>
    <row r="8" spans="2:9" ht="15.75" x14ac:dyDescent="0.25">
      <c r="B8" s="9" t="s">
        <v>17</v>
      </c>
      <c r="C8" s="9">
        <v>2000</v>
      </c>
      <c r="D8" s="9">
        <v>3000</v>
      </c>
      <c r="F8" s="76" t="s">
        <v>13</v>
      </c>
      <c r="G8" s="76"/>
      <c r="H8" s="77" t="s">
        <v>16</v>
      </c>
      <c r="I8" s="77" t="s">
        <v>23</v>
      </c>
    </row>
    <row r="9" spans="2:9" ht="15.75" x14ac:dyDescent="0.25">
      <c r="B9" s="9"/>
      <c r="C9" s="9"/>
      <c r="D9" s="9"/>
      <c r="F9" s="21" t="s">
        <v>12</v>
      </c>
      <c r="G9" s="21" t="s">
        <v>11</v>
      </c>
      <c r="H9" s="77"/>
      <c r="I9" s="77"/>
    </row>
    <row r="10" spans="2:9" x14ac:dyDescent="0.25">
      <c r="B10" s="9"/>
      <c r="C10" s="9"/>
      <c r="D10" s="9"/>
      <c r="F10" s="9">
        <f>SUM(C:C)</f>
        <v>15000</v>
      </c>
      <c r="G10" s="9">
        <f>SUM(D:D)</f>
        <v>11000</v>
      </c>
      <c r="H10" s="9">
        <f>SUM(F10:G10)</f>
        <v>26000</v>
      </c>
      <c r="I10" s="73">
        <f>'Product Details'!O3</f>
        <v>300</v>
      </c>
    </row>
    <row r="11" spans="2:9" x14ac:dyDescent="0.25">
      <c r="B11" s="9"/>
      <c r="C11" s="9"/>
      <c r="D11" s="9"/>
      <c r="F11" s="23">
        <v>0.4</v>
      </c>
      <c r="G11" s="23">
        <v>0.6</v>
      </c>
      <c r="H11" s="24">
        <f>SUM(F11:G11)</f>
        <v>1</v>
      </c>
      <c r="I11" s="73"/>
    </row>
    <row r="12" spans="2:9" x14ac:dyDescent="0.25">
      <c r="B12" s="9"/>
      <c r="C12" s="9"/>
      <c r="D12" s="9"/>
      <c r="F12" s="9">
        <f>(I10*F11)+'Orders &amp; Delivary'!J7</f>
        <v>330</v>
      </c>
      <c r="G12" s="9">
        <f>I10*G11</f>
        <v>180</v>
      </c>
      <c r="H12" s="9">
        <f>F12+G12</f>
        <v>510</v>
      </c>
      <c r="I12" s="73"/>
    </row>
    <row r="13" spans="2:9" x14ac:dyDescent="0.25">
      <c r="B13" s="9"/>
      <c r="C13" s="9"/>
      <c r="D13" s="9"/>
    </row>
  </sheetData>
  <customSheetViews>
    <customSheetView guid="{ED344D7C-86BD-4612-B4DA-5646663EDCC5}">
      <pageMargins left="0.7" right="0.7" top="0.75" bottom="0.75" header="0.3" footer="0.3"/>
    </customSheetView>
  </customSheetViews>
  <mergeCells count="8">
    <mergeCell ref="I10:I12"/>
    <mergeCell ref="B2:I3"/>
    <mergeCell ref="C4:D4"/>
    <mergeCell ref="F8:G8"/>
    <mergeCell ref="H8:H9"/>
    <mergeCell ref="I8:I9"/>
    <mergeCell ref="F4:G4"/>
    <mergeCell ref="F5:G5"/>
  </mergeCells>
  <phoneticPr fontId="3" type="noConversion"/>
  <conditionalFormatting sqref="I10:I12">
    <cfRule type="cellIs" dxfId="1" priority="1" operator="lessThan">
      <formula>0</formula>
    </cfRule>
    <cfRule type="cellIs" dxfId="0" priority="2" operator="lessThan">
      <formula>-32500</formula>
    </cfRule>
  </conditionalFormatting>
  <dataValidations count="1">
    <dataValidation allowBlank="1" showInputMessage="1" showErrorMessage="1" prompt="% Share" sqref="F11:G11" xr:uid="{DDDD9A1D-24E8-40E1-AE5A-44BB9CEFD735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EC78-AB43-47D0-9B7E-F30C5873A191}">
  <dimension ref="B1:Y52"/>
  <sheetViews>
    <sheetView showGridLines="0" tabSelected="1" zoomScale="80" zoomScaleNormal="80" workbookViewId="0">
      <selection activeCell="U18" sqref="U18"/>
    </sheetView>
  </sheetViews>
  <sheetFormatPr defaultRowHeight="15" x14ac:dyDescent="0.25"/>
  <cols>
    <col min="2" max="2" width="10.85546875" bestFit="1" customWidth="1"/>
    <col min="3" max="3" width="15.42578125" bestFit="1" customWidth="1"/>
    <col min="4" max="4" width="13.7109375" bestFit="1" customWidth="1"/>
    <col min="6" max="6" width="8.7109375" bestFit="1" customWidth="1"/>
    <col min="7" max="7" width="9.85546875" bestFit="1" customWidth="1"/>
    <col min="8" max="10" width="9.85546875" customWidth="1"/>
    <col min="12" max="12" width="11.28515625" style="11" customWidth="1"/>
    <col min="13" max="13" width="15.42578125" bestFit="1" customWidth="1"/>
    <col min="14" max="14" width="13.7109375" bestFit="1" customWidth="1"/>
    <col min="15" max="15" width="9.140625" style="32"/>
    <col min="16" max="16" width="10.5703125" style="46" bestFit="1" customWidth="1"/>
    <col min="17" max="17" width="10.5703125" style="34" bestFit="1" customWidth="1"/>
    <col min="19" max="19" width="6.28515625" bestFit="1" customWidth="1"/>
    <col min="20" max="20" width="11.7109375" customWidth="1"/>
    <col min="22" max="22" width="9.140625" style="19"/>
  </cols>
  <sheetData>
    <row r="1" spans="2:25" x14ac:dyDescent="0.25">
      <c r="L1" s="51">
        <f>SUM(I:I)</f>
        <v>210</v>
      </c>
      <c r="V1" s="27"/>
    </row>
    <row r="2" spans="2:25" x14ac:dyDescent="0.25">
      <c r="V2" s="27"/>
    </row>
    <row r="3" spans="2:25" ht="15" customHeight="1" x14ac:dyDescent="0.25">
      <c r="B3" s="97" t="s">
        <v>38</v>
      </c>
      <c r="C3" s="98"/>
      <c r="D3" s="98"/>
      <c r="E3" s="98"/>
      <c r="F3" s="98"/>
      <c r="G3" s="98"/>
      <c r="H3" s="98"/>
      <c r="I3" s="98"/>
      <c r="J3" s="98"/>
      <c r="L3" s="90" t="s">
        <v>47</v>
      </c>
      <c r="M3" s="90"/>
      <c r="N3" s="90"/>
      <c r="O3" s="90"/>
      <c r="P3" s="90"/>
      <c r="Q3" s="90"/>
      <c r="R3" s="90"/>
      <c r="S3" s="90"/>
      <c r="T3" s="90"/>
      <c r="V3" s="105" t="s">
        <v>51</v>
      </c>
      <c r="W3" s="105"/>
      <c r="X3" s="43">
        <f>SUM(R:S)</f>
        <v>300</v>
      </c>
    </row>
    <row r="4" spans="2:25" ht="18.75" customHeight="1" x14ac:dyDescent="0.25">
      <c r="B4" s="99"/>
      <c r="C4" s="100"/>
      <c r="D4" s="100"/>
      <c r="E4" s="100"/>
      <c r="F4" s="100"/>
      <c r="G4" s="100"/>
      <c r="H4" s="100"/>
      <c r="I4" s="100"/>
      <c r="J4" s="100"/>
      <c r="L4" s="91"/>
      <c r="M4" s="91"/>
      <c r="N4" s="91"/>
      <c r="O4" s="91"/>
      <c r="P4" s="91"/>
      <c r="Q4" s="91"/>
      <c r="R4" s="91"/>
      <c r="S4" s="91"/>
      <c r="T4" s="91"/>
      <c r="V4" s="27"/>
    </row>
    <row r="5" spans="2:25" ht="15" customHeight="1" x14ac:dyDescent="0.25">
      <c r="B5" s="106" t="s">
        <v>0</v>
      </c>
      <c r="C5" s="107" t="s">
        <v>37</v>
      </c>
      <c r="D5" s="93" t="s">
        <v>1</v>
      </c>
      <c r="E5" s="93" t="s">
        <v>35</v>
      </c>
      <c r="F5" s="107" t="s">
        <v>3</v>
      </c>
      <c r="G5" s="93" t="s">
        <v>36</v>
      </c>
      <c r="H5" s="93" t="s">
        <v>53</v>
      </c>
      <c r="I5" s="94" t="s">
        <v>56</v>
      </c>
      <c r="J5" s="101" t="s">
        <v>42</v>
      </c>
      <c r="L5" s="92" t="s">
        <v>0</v>
      </c>
      <c r="M5" s="81" t="s">
        <v>37</v>
      </c>
      <c r="N5" s="81" t="s">
        <v>1</v>
      </c>
      <c r="O5" s="83" t="s">
        <v>3</v>
      </c>
      <c r="P5" s="84" t="s">
        <v>35</v>
      </c>
      <c r="Q5" s="84" t="s">
        <v>18</v>
      </c>
      <c r="R5" s="81" t="s">
        <v>46</v>
      </c>
      <c r="S5" s="82"/>
      <c r="T5" s="81" t="s">
        <v>26</v>
      </c>
      <c r="V5" s="81" t="s">
        <v>40</v>
      </c>
      <c r="W5" s="81"/>
      <c r="X5" s="81"/>
      <c r="Y5" s="80" t="s">
        <v>43</v>
      </c>
    </row>
    <row r="6" spans="2:25" x14ac:dyDescent="0.25">
      <c r="B6" s="106"/>
      <c r="C6" s="107"/>
      <c r="D6" s="93"/>
      <c r="E6" s="93"/>
      <c r="F6" s="107"/>
      <c r="G6" s="93"/>
      <c r="H6" s="93"/>
      <c r="I6" s="95"/>
      <c r="J6" s="102"/>
      <c r="L6" s="92"/>
      <c r="M6" s="81"/>
      <c r="N6" s="81"/>
      <c r="O6" s="83"/>
      <c r="P6" s="84"/>
      <c r="Q6" s="84"/>
      <c r="R6" s="81"/>
      <c r="S6" s="82"/>
      <c r="T6" s="81"/>
      <c r="V6" s="81" t="s">
        <v>41</v>
      </c>
      <c r="W6" s="81"/>
      <c r="X6" s="81" t="s">
        <v>42</v>
      </c>
      <c r="Y6" s="80"/>
    </row>
    <row r="7" spans="2:25" x14ac:dyDescent="0.25">
      <c r="B7" s="106"/>
      <c r="C7" s="107"/>
      <c r="D7" s="93"/>
      <c r="E7" s="93"/>
      <c r="F7" s="107"/>
      <c r="G7" s="93"/>
      <c r="H7" s="93"/>
      <c r="I7" s="96"/>
      <c r="J7" s="52">
        <f>SUM(I:I)</f>
        <v>210</v>
      </c>
      <c r="L7" s="92"/>
      <c r="M7" s="81"/>
      <c r="N7" s="81"/>
      <c r="O7" s="83"/>
      <c r="P7" s="84"/>
      <c r="Q7" s="84"/>
      <c r="R7" s="37" t="s">
        <v>47</v>
      </c>
      <c r="S7" s="41" t="s">
        <v>48</v>
      </c>
      <c r="T7" s="81"/>
      <c r="V7" s="38" t="s">
        <v>45</v>
      </c>
      <c r="W7" s="38" t="s">
        <v>39</v>
      </c>
      <c r="X7" s="81"/>
      <c r="Y7" s="80"/>
    </row>
    <row r="8" spans="2:25" x14ac:dyDescent="0.25">
      <c r="B8" s="86">
        <v>45634</v>
      </c>
      <c r="C8" s="88" t="s">
        <v>58</v>
      </c>
      <c r="D8" s="45" t="s">
        <v>50</v>
      </c>
      <c r="E8" s="45">
        <v>2300</v>
      </c>
      <c r="F8" s="45">
        <v>2</v>
      </c>
      <c r="G8" s="45">
        <f t="shared" ref="G8:G43" si="0">E:E*F:F</f>
        <v>4600</v>
      </c>
      <c r="H8" s="28">
        <v>2200</v>
      </c>
      <c r="I8" s="45">
        <f>E8-H8</f>
        <v>100</v>
      </c>
      <c r="J8" s="50"/>
      <c r="L8" s="85">
        <v>44624</v>
      </c>
      <c r="M8" s="73" t="str">
        <f>C:C</f>
        <v>Bismillah Store</v>
      </c>
      <c r="N8" s="19" t="str">
        <f>D:D</f>
        <v>Fan</v>
      </c>
      <c r="O8" s="33">
        <f t="shared" ref="O8:O52" si="1">F:F</f>
        <v>2</v>
      </c>
      <c r="P8" s="47">
        <f t="shared" ref="P8:P52" si="2">E:E</f>
        <v>2300</v>
      </c>
      <c r="Q8" s="35">
        <f t="shared" ref="Q8:Q52" si="3">G:G</f>
        <v>4600</v>
      </c>
      <c r="R8" s="109">
        <v>250</v>
      </c>
      <c r="S8" s="109">
        <v>50</v>
      </c>
      <c r="T8" s="19" t="s">
        <v>63</v>
      </c>
      <c r="U8" s="27"/>
      <c r="V8" s="42" t="e">
        <f>P:P-#REF!</f>
        <v>#REF!</v>
      </c>
      <c r="W8" s="36"/>
      <c r="X8" s="42" t="e">
        <f>V8+W8</f>
        <v>#REF!</v>
      </c>
      <c r="Y8" s="19"/>
    </row>
    <row r="9" spans="2:25" x14ac:dyDescent="0.25">
      <c r="B9" s="86"/>
      <c r="C9" s="88"/>
      <c r="D9" s="28" t="s">
        <v>49</v>
      </c>
      <c r="E9" s="28">
        <v>700</v>
      </c>
      <c r="F9" s="28">
        <v>3</v>
      </c>
      <c r="G9" s="28">
        <f t="shared" si="0"/>
        <v>2100</v>
      </c>
      <c r="H9" s="28">
        <v>700</v>
      </c>
      <c r="I9" s="28">
        <f t="shared" ref="I9:I43" si="4">E9-H9</f>
        <v>0</v>
      </c>
      <c r="J9" s="50"/>
      <c r="L9" s="85"/>
      <c r="M9" s="73"/>
      <c r="N9" s="19" t="str">
        <f t="shared" ref="N9:N28" si="5">D:D</f>
        <v>Light</v>
      </c>
      <c r="O9" s="33">
        <f t="shared" si="1"/>
        <v>3</v>
      </c>
      <c r="P9" s="47">
        <f t="shared" si="2"/>
        <v>700</v>
      </c>
      <c r="Q9" s="35">
        <f t="shared" si="3"/>
        <v>2100</v>
      </c>
      <c r="R9" s="110"/>
      <c r="S9" s="110"/>
      <c r="T9" s="19" t="s">
        <v>55</v>
      </c>
      <c r="U9" s="27"/>
      <c r="V9" s="19" t="e">
        <f>P:P-#REF!</f>
        <v>#REF!</v>
      </c>
      <c r="W9" s="40"/>
      <c r="X9" s="19" t="e">
        <f t="shared" ref="X9:X48" si="6">V9+W9</f>
        <v>#REF!</v>
      </c>
      <c r="Y9" s="19"/>
    </row>
    <row r="10" spans="2:25" x14ac:dyDescent="0.25">
      <c r="B10" s="86"/>
      <c r="C10" s="88"/>
      <c r="D10" s="28" t="s">
        <v>59</v>
      </c>
      <c r="E10" s="28">
        <v>1400</v>
      </c>
      <c r="F10" s="28">
        <v>3</v>
      </c>
      <c r="G10" s="28">
        <f t="shared" si="0"/>
        <v>4200</v>
      </c>
      <c r="H10" s="28">
        <v>1400</v>
      </c>
      <c r="I10" s="28">
        <f t="shared" si="4"/>
        <v>0</v>
      </c>
      <c r="J10" s="50"/>
      <c r="L10" s="85"/>
      <c r="M10" s="73"/>
      <c r="N10" s="19" t="str">
        <f t="shared" si="5"/>
        <v xml:space="preserve">Watch </v>
      </c>
      <c r="O10" s="33">
        <f t="shared" si="1"/>
        <v>3</v>
      </c>
      <c r="P10" s="47">
        <f t="shared" si="2"/>
        <v>1400</v>
      </c>
      <c r="Q10" s="35">
        <f t="shared" si="3"/>
        <v>4200</v>
      </c>
      <c r="R10" s="110"/>
      <c r="S10" s="110"/>
      <c r="T10" s="19" t="s">
        <v>63</v>
      </c>
      <c r="U10" s="27"/>
      <c r="V10" s="19" t="e">
        <f>P:P-#REF!</f>
        <v>#REF!</v>
      </c>
      <c r="W10" s="40"/>
      <c r="X10" s="19" t="e">
        <f t="shared" si="6"/>
        <v>#REF!</v>
      </c>
      <c r="Y10" s="19"/>
    </row>
    <row r="11" spans="2:25" x14ac:dyDescent="0.25">
      <c r="B11" s="86"/>
      <c r="C11" s="88"/>
      <c r="D11" s="28" t="s">
        <v>49</v>
      </c>
      <c r="E11" s="28">
        <v>60</v>
      </c>
      <c r="F11" s="28">
        <v>5</v>
      </c>
      <c r="G11" s="28">
        <f t="shared" si="0"/>
        <v>300</v>
      </c>
      <c r="H11" s="28">
        <v>60</v>
      </c>
      <c r="I11" s="28">
        <f t="shared" si="4"/>
        <v>0</v>
      </c>
      <c r="J11" s="50"/>
      <c r="L11" s="85"/>
      <c r="M11" s="73"/>
      <c r="N11" s="19" t="str">
        <f t="shared" si="5"/>
        <v>Light</v>
      </c>
      <c r="O11" s="33">
        <f t="shared" si="1"/>
        <v>5</v>
      </c>
      <c r="P11" s="47">
        <f t="shared" si="2"/>
        <v>60</v>
      </c>
      <c r="Q11" s="35">
        <f t="shared" si="3"/>
        <v>300</v>
      </c>
      <c r="R11" s="110"/>
      <c r="S11" s="110"/>
      <c r="T11" s="19" t="s">
        <v>64</v>
      </c>
      <c r="U11" s="27"/>
      <c r="V11" s="19" t="e">
        <f>P:P-#REF!</f>
        <v>#REF!</v>
      </c>
      <c r="W11" s="40"/>
      <c r="X11" s="19" t="e">
        <f t="shared" si="6"/>
        <v>#REF!</v>
      </c>
      <c r="Y11" s="19"/>
    </row>
    <row r="12" spans="2:25" x14ac:dyDescent="0.25">
      <c r="B12" s="86"/>
      <c r="C12" s="88"/>
      <c r="D12" s="28" t="s">
        <v>60</v>
      </c>
      <c r="E12" s="28">
        <v>20</v>
      </c>
      <c r="F12" s="28">
        <v>50</v>
      </c>
      <c r="G12" s="28">
        <f t="shared" si="0"/>
        <v>1000</v>
      </c>
      <c r="H12" s="28">
        <v>18</v>
      </c>
      <c r="I12" s="28">
        <f t="shared" si="4"/>
        <v>2</v>
      </c>
      <c r="J12" s="50"/>
      <c r="L12" s="85"/>
      <c r="M12" s="73"/>
      <c r="N12" s="19" t="str">
        <f t="shared" si="5"/>
        <v>Pen</v>
      </c>
      <c r="O12" s="33">
        <f t="shared" si="1"/>
        <v>50</v>
      </c>
      <c r="P12" s="47">
        <f t="shared" si="2"/>
        <v>20</v>
      </c>
      <c r="Q12" s="35">
        <f t="shared" si="3"/>
        <v>1000</v>
      </c>
      <c r="R12" s="110"/>
      <c r="S12" s="110"/>
      <c r="T12" s="19" t="s">
        <v>55</v>
      </c>
      <c r="U12" s="27"/>
      <c r="V12" s="19" t="e">
        <f>P:P-#REF!</f>
        <v>#REF!</v>
      </c>
      <c r="W12" s="40"/>
      <c r="X12" s="19" t="e">
        <f t="shared" si="6"/>
        <v>#REF!</v>
      </c>
      <c r="Y12" s="19"/>
    </row>
    <row r="13" spans="2:25" x14ac:dyDescent="0.25">
      <c r="B13" s="86"/>
      <c r="C13" s="88"/>
      <c r="D13" s="28" t="s">
        <v>61</v>
      </c>
      <c r="E13" s="28">
        <v>198</v>
      </c>
      <c r="F13" s="28">
        <v>20</v>
      </c>
      <c r="G13" s="28">
        <f t="shared" si="0"/>
        <v>3960</v>
      </c>
      <c r="H13" s="28">
        <v>100</v>
      </c>
      <c r="I13" s="28">
        <f t="shared" si="4"/>
        <v>98</v>
      </c>
      <c r="J13" s="50"/>
      <c r="L13" s="85"/>
      <c r="M13" s="73"/>
      <c r="N13" s="19" t="str">
        <f t="shared" si="5"/>
        <v>Book</v>
      </c>
      <c r="O13" s="33">
        <f t="shared" si="1"/>
        <v>20</v>
      </c>
      <c r="P13" s="47">
        <f t="shared" si="2"/>
        <v>198</v>
      </c>
      <c r="Q13" s="35">
        <f t="shared" si="3"/>
        <v>3960</v>
      </c>
      <c r="R13" s="110"/>
      <c r="S13" s="110"/>
      <c r="T13" s="19" t="s">
        <v>54</v>
      </c>
      <c r="U13" s="27"/>
      <c r="V13" s="19" t="e">
        <f>P:P-#REF!</f>
        <v>#REF!</v>
      </c>
      <c r="W13" s="40"/>
      <c r="X13" s="19" t="e">
        <f t="shared" si="6"/>
        <v>#REF!</v>
      </c>
      <c r="Y13" s="19"/>
    </row>
    <row r="14" spans="2:25" x14ac:dyDescent="0.25">
      <c r="B14" s="86"/>
      <c r="C14" s="88"/>
      <c r="D14" s="28" t="s">
        <v>62</v>
      </c>
      <c r="E14" s="28">
        <v>15</v>
      </c>
      <c r="F14" s="28">
        <v>50</v>
      </c>
      <c r="G14" s="28">
        <f t="shared" si="0"/>
        <v>750</v>
      </c>
      <c r="H14" s="28">
        <v>15</v>
      </c>
      <c r="I14" s="28">
        <f t="shared" si="4"/>
        <v>0</v>
      </c>
      <c r="J14" s="50"/>
      <c r="L14" s="85"/>
      <c r="M14" s="73"/>
      <c r="N14" s="19" t="str">
        <f t="shared" si="5"/>
        <v>Pencil</v>
      </c>
      <c r="O14" s="33">
        <f t="shared" si="1"/>
        <v>50</v>
      </c>
      <c r="P14" s="47">
        <f t="shared" si="2"/>
        <v>15</v>
      </c>
      <c r="Q14" s="35">
        <f t="shared" si="3"/>
        <v>750</v>
      </c>
      <c r="R14" s="110"/>
      <c r="S14" s="110"/>
      <c r="T14" s="19" t="s">
        <v>65</v>
      </c>
      <c r="U14" s="27"/>
      <c r="V14" s="19" t="e">
        <f>P:P-#REF!</f>
        <v>#REF!</v>
      </c>
      <c r="W14" s="40"/>
      <c r="X14" s="19" t="e">
        <f t="shared" si="6"/>
        <v>#REF!</v>
      </c>
      <c r="Y14" s="19"/>
    </row>
    <row r="15" spans="2:25" x14ac:dyDescent="0.25">
      <c r="B15" s="86"/>
      <c r="C15" s="88"/>
      <c r="D15" s="28" t="s">
        <v>66</v>
      </c>
      <c r="E15" s="28">
        <v>50</v>
      </c>
      <c r="F15" s="28">
        <v>20</v>
      </c>
      <c r="G15" s="28">
        <f t="shared" si="0"/>
        <v>1000</v>
      </c>
      <c r="H15" s="28">
        <v>45</v>
      </c>
      <c r="I15" s="28">
        <f t="shared" si="4"/>
        <v>5</v>
      </c>
      <c r="J15" s="50"/>
      <c r="L15" s="85"/>
      <c r="M15" s="73"/>
      <c r="N15" s="19" t="str">
        <f t="shared" si="5"/>
        <v>Marker</v>
      </c>
      <c r="O15" s="33">
        <f t="shared" si="1"/>
        <v>20</v>
      </c>
      <c r="P15" s="47">
        <f t="shared" si="2"/>
        <v>50</v>
      </c>
      <c r="Q15" s="35">
        <f t="shared" si="3"/>
        <v>1000</v>
      </c>
      <c r="R15" s="110"/>
      <c r="S15" s="110"/>
      <c r="T15" s="19" t="s">
        <v>55</v>
      </c>
      <c r="U15" s="27"/>
      <c r="V15" s="19" t="e">
        <f>P:P-#REF!</f>
        <v>#REF!</v>
      </c>
      <c r="W15" s="40"/>
      <c r="X15" s="19" t="e">
        <f t="shared" si="6"/>
        <v>#REF!</v>
      </c>
      <c r="Y15" s="19"/>
    </row>
    <row r="16" spans="2:25" x14ac:dyDescent="0.25">
      <c r="B16" s="87"/>
      <c r="C16" s="89"/>
      <c r="D16" s="28" t="s">
        <v>67</v>
      </c>
      <c r="E16" s="28">
        <v>20</v>
      </c>
      <c r="F16" s="28">
        <v>15</v>
      </c>
      <c r="G16" s="28">
        <f t="shared" si="0"/>
        <v>300</v>
      </c>
      <c r="H16" s="28">
        <v>15</v>
      </c>
      <c r="I16" s="28">
        <f t="shared" si="4"/>
        <v>5</v>
      </c>
      <c r="J16" s="50"/>
      <c r="L16" s="85"/>
      <c r="M16" s="73"/>
      <c r="N16" s="19" t="str">
        <f t="shared" si="5"/>
        <v>Notes</v>
      </c>
      <c r="O16" s="33">
        <f t="shared" si="1"/>
        <v>15</v>
      </c>
      <c r="P16" s="47">
        <f t="shared" si="2"/>
        <v>20</v>
      </c>
      <c r="Q16" s="35">
        <f t="shared" si="3"/>
        <v>300</v>
      </c>
      <c r="R16" s="111"/>
      <c r="S16" s="111"/>
      <c r="T16" s="19" t="s">
        <v>55</v>
      </c>
      <c r="U16" s="27"/>
      <c r="V16" s="19" t="e">
        <f>P:P-#REF!</f>
        <v>#REF!</v>
      </c>
      <c r="W16" s="40"/>
      <c r="X16" s="19" t="e">
        <f t="shared" si="6"/>
        <v>#REF!</v>
      </c>
      <c r="Y16" s="19"/>
    </row>
    <row r="17" spans="2:25" x14ac:dyDescent="0.25">
      <c r="B17" s="103">
        <v>45635</v>
      </c>
      <c r="C17" s="104" t="s">
        <v>58</v>
      </c>
      <c r="D17" s="28"/>
      <c r="E17" s="28"/>
      <c r="F17" s="28"/>
      <c r="G17" s="28">
        <f t="shared" si="0"/>
        <v>0</v>
      </c>
      <c r="H17" s="28"/>
      <c r="I17" s="28">
        <f t="shared" si="4"/>
        <v>0</v>
      </c>
      <c r="J17" s="50"/>
      <c r="L17" s="85"/>
      <c r="M17" s="73" t="str">
        <f>C:C</f>
        <v>Bismillah Store</v>
      </c>
      <c r="N17" s="19">
        <f t="shared" si="5"/>
        <v>0</v>
      </c>
      <c r="O17" s="33">
        <f t="shared" si="1"/>
        <v>0</v>
      </c>
      <c r="P17" s="47">
        <f t="shared" si="2"/>
        <v>0</v>
      </c>
      <c r="Q17" s="35">
        <f t="shared" si="3"/>
        <v>0</v>
      </c>
      <c r="R17" s="19"/>
      <c r="S17" s="39"/>
      <c r="T17" s="19"/>
      <c r="U17" s="27"/>
      <c r="V17" s="19" t="e">
        <f>P:P-#REF!</f>
        <v>#REF!</v>
      </c>
      <c r="W17" s="40"/>
      <c r="X17" s="19" t="e">
        <f t="shared" si="6"/>
        <v>#REF!</v>
      </c>
      <c r="Y17" s="19"/>
    </row>
    <row r="18" spans="2:25" x14ac:dyDescent="0.25">
      <c r="B18" s="86"/>
      <c r="C18" s="88"/>
      <c r="D18" s="28"/>
      <c r="E18" s="28"/>
      <c r="F18" s="28"/>
      <c r="G18" s="28">
        <f t="shared" si="0"/>
        <v>0</v>
      </c>
      <c r="H18" s="28"/>
      <c r="I18" s="28">
        <f t="shared" si="4"/>
        <v>0</v>
      </c>
      <c r="J18" s="50"/>
      <c r="L18" s="85"/>
      <c r="M18" s="73"/>
      <c r="N18" s="19">
        <f t="shared" si="5"/>
        <v>0</v>
      </c>
      <c r="O18" s="33">
        <f t="shared" si="1"/>
        <v>0</v>
      </c>
      <c r="P18" s="47">
        <f t="shared" si="2"/>
        <v>0</v>
      </c>
      <c r="Q18" s="35">
        <f t="shared" si="3"/>
        <v>0</v>
      </c>
      <c r="R18" s="19"/>
      <c r="S18" s="39"/>
      <c r="T18" s="19"/>
      <c r="U18" s="27"/>
      <c r="V18" s="19" t="e">
        <f>P:P-#REF!</f>
        <v>#REF!</v>
      </c>
      <c r="W18" s="40"/>
      <c r="X18" s="19" t="e">
        <f t="shared" si="6"/>
        <v>#REF!</v>
      </c>
      <c r="Y18" s="19"/>
    </row>
    <row r="19" spans="2:25" x14ac:dyDescent="0.25">
      <c r="B19" s="86"/>
      <c r="C19" s="88"/>
      <c r="D19" s="28"/>
      <c r="E19" s="28"/>
      <c r="F19" s="28"/>
      <c r="G19" s="28">
        <f t="shared" si="0"/>
        <v>0</v>
      </c>
      <c r="H19" s="28"/>
      <c r="I19" s="28">
        <f t="shared" si="4"/>
        <v>0</v>
      </c>
      <c r="J19" s="50"/>
      <c r="L19" s="85"/>
      <c r="M19" s="73"/>
      <c r="N19" s="19">
        <f t="shared" si="5"/>
        <v>0</v>
      </c>
      <c r="O19" s="33">
        <f t="shared" si="1"/>
        <v>0</v>
      </c>
      <c r="P19" s="47">
        <f t="shared" si="2"/>
        <v>0</v>
      </c>
      <c r="Q19" s="35">
        <f t="shared" si="3"/>
        <v>0</v>
      </c>
      <c r="R19" s="19"/>
      <c r="S19" s="39"/>
      <c r="T19" s="19"/>
      <c r="U19" s="27"/>
      <c r="V19" s="19" t="e">
        <f>P:P-#REF!</f>
        <v>#REF!</v>
      </c>
      <c r="W19" s="40"/>
      <c r="X19" s="19" t="e">
        <f t="shared" si="6"/>
        <v>#REF!</v>
      </c>
      <c r="Y19" s="19"/>
    </row>
    <row r="20" spans="2:25" x14ac:dyDescent="0.25">
      <c r="B20" s="86"/>
      <c r="C20" s="88"/>
      <c r="D20" s="28"/>
      <c r="E20" s="28"/>
      <c r="F20" s="28"/>
      <c r="G20" s="28">
        <f t="shared" si="0"/>
        <v>0</v>
      </c>
      <c r="H20" s="28"/>
      <c r="I20" s="28">
        <f t="shared" si="4"/>
        <v>0</v>
      </c>
      <c r="J20" s="50"/>
      <c r="L20" s="85"/>
      <c r="M20" s="73"/>
      <c r="N20" s="19">
        <f t="shared" si="5"/>
        <v>0</v>
      </c>
      <c r="O20" s="33">
        <f t="shared" si="1"/>
        <v>0</v>
      </c>
      <c r="P20" s="47">
        <f t="shared" si="2"/>
        <v>0</v>
      </c>
      <c r="Q20" s="35">
        <f t="shared" si="3"/>
        <v>0</v>
      </c>
      <c r="R20" s="19"/>
      <c r="S20" s="39"/>
      <c r="T20" s="19"/>
      <c r="U20" s="27"/>
      <c r="V20" s="19" t="e">
        <f>P:P-#REF!</f>
        <v>#REF!</v>
      </c>
      <c r="W20" s="40"/>
      <c r="X20" s="19" t="e">
        <f t="shared" si="6"/>
        <v>#REF!</v>
      </c>
      <c r="Y20" s="19"/>
    </row>
    <row r="21" spans="2:25" x14ac:dyDescent="0.25">
      <c r="B21" s="86"/>
      <c r="C21" s="88"/>
      <c r="D21" s="28"/>
      <c r="E21" s="28"/>
      <c r="F21" s="28"/>
      <c r="G21" s="28">
        <f t="shared" si="0"/>
        <v>0</v>
      </c>
      <c r="H21" s="28"/>
      <c r="I21" s="28">
        <f t="shared" si="4"/>
        <v>0</v>
      </c>
      <c r="J21" s="50"/>
      <c r="L21" s="85"/>
      <c r="M21" s="73"/>
      <c r="N21" s="19">
        <f t="shared" si="5"/>
        <v>0</v>
      </c>
      <c r="O21" s="33">
        <f t="shared" si="1"/>
        <v>0</v>
      </c>
      <c r="P21" s="47">
        <f t="shared" si="2"/>
        <v>0</v>
      </c>
      <c r="Q21" s="35">
        <f t="shared" si="3"/>
        <v>0</v>
      </c>
      <c r="R21" s="19"/>
      <c r="S21" s="39"/>
      <c r="T21" s="19"/>
      <c r="U21" s="27"/>
      <c r="V21" s="19" t="e">
        <f>P:P-#REF!</f>
        <v>#REF!</v>
      </c>
      <c r="W21" s="40"/>
      <c r="X21" s="19" t="e">
        <f t="shared" si="6"/>
        <v>#REF!</v>
      </c>
      <c r="Y21" s="19"/>
    </row>
    <row r="22" spans="2:25" x14ac:dyDescent="0.25">
      <c r="B22" s="86"/>
      <c r="C22" s="88"/>
      <c r="D22" s="28"/>
      <c r="E22" s="28"/>
      <c r="F22" s="28"/>
      <c r="G22" s="28">
        <f t="shared" si="0"/>
        <v>0</v>
      </c>
      <c r="H22" s="28"/>
      <c r="I22" s="28">
        <f t="shared" si="4"/>
        <v>0</v>
      </c>
      <c r="J22" s="50"/>
      <c r="L22" s="85"/>
      <c r="M22" s="73"/>
      <c r="N22" s="19">
        <f t="shared" si="5"/>
        <v>0</v>
      </c>
      <c r="O22" s="33">
        <f t="shared" si="1"/>
        <v>0</v>
      </c>
      <c r="P22" s="47">
        <f t="shared" si="2"/>
        <v>0</v>
      </c>
      <c r="Q22" s="35">
        <f t="shared" si="3"/>
        <v>0</v>
      </c>
      <c r="R22" s="19"/>
      <c r="S22" s="39"/>
      <c r="T22" s="19"/>
      <c r="U22" s="27"/>
      <c r="V22" s="19" t="e">
        <f>P:P-#REF!</f>
        <v>#REF!</v>
      </c>
      <c r="W22" s="40"/>
      <c r="X22" s="19" t="e">
        <f t="shared" si="6"/>
        <v>#REF!</v>
      </c>
      <c r="Y22" s="19"/>
    </row>
    <row r="23" spans="2:25" x14ac:dyDescent="0.25">
      <c r="B23" s="86"/>
      <c r="C23" s="88"/>
      <c r="D23" s="28"/>
      <c r="E23" s="28"/>
      <c r="F23" s="28"/>
      <c r="G23" s="28">
        <f t="shared" si="0"/>
        <v>0</v>
      </c>
      <c r="H23" s="28"/>
      <c r="I23" s="28">
        <f t="shared" si="4"/>
        <v>0</v>
      </c>
      <c r="J23" s="50"/>
      <c r="L23" s="85"/>
      <c r="M23" s="73"/>
      <c r="N23" s="19">
        <f t="shared" si="5"/>
        <v>0</v>
      </c>
      <c r="O23" s="33">
        <f t="shared" si="1"/>
        <v>0</v>
      </c>
      <c r="P23" s="47">
        <f t="shared" si="2"/>
        <v>0</v>
      </c>
      <c r="Q23" s="35">
        <f t="shared" si="3"/>
        <v>0</v>
      </c>
      <c r="R23" s="19"/>
      <c r="S23" s="39"/>
      <c r="T23" s="19"/>
      <c r="U23" s="27"/>
      <c r="V23" s="19" t="e">
        <f>P:P-#REF!</f>
        <v>#REF!</v>
      </c>
      <c r="W23" s="40"/>
      <c r="X23" s="19" t="e">
        <f t="shared" si="6"/>
        <v>#REF!</v>
      </c>
      <c r="Y23" s="19"/>
    </row>
    <row r="24" spans="2:25" x14ac:dyDescent="0.25">
      <c r="B24" s="86"/>
      <c r="C24" s="88"/>
      <c r="D24" s="28"/>
      <c r="E24" s="28"/>
      <c r="F24" s="28"/>
      <c r="G24" s="28">
        <f t="shared" si="0"/>
        <v>0</v>
      </c>
      <c r="H24" s="28"/>
      <c r="I24" s="28">
        <f t="shared" si="4"/>
        <v>0</v>
      </c>
      <c r="J24" s="50"/>
      <c r="L24" s="85"/>
      <c r="M24" s="73"/>
      <c r="N24" s="19">
        <f t="shared" si="5"/>
        <v>0</v>
      </c>
      <c r="O24" s="33">
        <f t="shared" si="1"/>
        <v>0</v>
      </c>
      <c r="P24" s="47">
        <f t="shared" si="2"/>
        <v>0</v>
      </c>
      <c r="Q24" s="35">
        <f t="shared" si="3"/>
        <v>0</v>
      </c>
      <c r="R24" s="19"/>
      <c r="S24" s="39"/>
      <c r="T24" s="19"/>
      <c r="U24" s="27"/>
      <c r="V24" s="19" t="e">
        <f>P:P-#REF!</f>
        <v>#REF!</v>
      </c>
      <c r="W24" s="40"/>
      <c r="X24" s="19" t="e">
        <f t="shared" si="6"/>
        <v>#REF!</v>
      </c>
      <c r="Y24" s="19"/>
    </row>
    <row r="25" spans="2:25" x14ac:dyDescent="0.25">
      <c r="B25" s="87"/>
      <c r="C25" s="89"/>
      <c r="D25" s="28"/>
      <c r="E25" s="28"/>
      <c r="F25" s="28"/>
      <c r="G25" s="28">
        <f t="shared" si="0"/>
        <v>0</v>
      </c>
      <c r="H25" s="28"/>
      <c r="I25" s="28">
        <f t="shared" si="4"/>
        <v>0</v>
      </c>
      <c r="J25" s="50"/>
      <c r="L25" s="85"/>
      <c r="M25" s="73"/>
      <c r="N25" s="19">
        <f t="shared" si="5"/>
        <v>0</v>
      </c>
      <c r="O25" s="33">
        <f t="shared" si="1"/>
        <v>0</v>
      </c>
      <c r="P25" s="47">
        <f t="shared" si="2"/>
        <v>0</v>
      </c>
      <c r="Q25" s="35">
        <f t="shared" si="3"/>
        <v>0</v>
      </c>
      <c r="R25" s="19"/>
      <c r="S25" s="39"/>
      <c r="T25" s="19"/>
      <c r="U25" s="27"/>
      <c r="V25" s="19" t="e">
        <f>P:P-#REF!</f>
        <v>#REF!</v>
      </c>
      <c r="W25" s="40"/>
      <c r="X25" s="19" t="e">
        <f t="shared" si="6"/>
        <v>#REF!</v>
      </c>
      <c r="Y25" s="19"/>
    </row>
    <row r="26" spans="2:25" x14ac:dyDescent="0.25">
      <c r="B26" s="103">
        <v>45636</v>
      </c>
      <c r="C26" s="104"/>
      <c r="D26" s="28"/>
      <c r="E26" s="28"/>
      <c r="F26" s="28"/>
      <c r="G26" s="28">
        <f t="shared" si="0"/>
        <v>0</v>
      </c>
      <c r="H26" s="28"/>
      <c r="I26" s="28">
        <f t="shared" si="4"/>
        <v>0</v>
      </c>
      <c r="J26" s="50"/>
      <c r="L26" s="85"/>
      <c r="M26" s="73">
        <f>C:C</f>
        <v>0</v>
      </c>
      <c r="N26" s="19">
        <f t="shared" si="5"/>
        <v>0</v>
      </c>
      <c r="O26" s="33">
        <f t="shared" si="1"/>
        <v>0</v>
      </c>
      <c r="P26" s="47">
        <f t="shared" si="2"/>
        <v>0</v>
      </c>
      <c r="Q26" s="35">
        <f t="shared" si="3"/>
        <v>0</v>
      </c>
      <c r="R26" s="19"/>
      <c r="S26" s="39"/>
      <c r="T26" s="19"/>
      <c r="U26" s="27"/>
      <c r="V26" s="19" t="e">
        <f>P:P-#REF!</f>
        <v>#REF!</v>
      </c>
      <c r="W26" s="40"/>
      <c r="X26" s="19" t="e">
        <f t="shared" si="6"/>
        <v>#REF!</v>
      </c>
      <c r="Y26" s="19"/>
    </row>
    <row r="27" spans="2:25" x14ac:dyDescent="0.25">
      <c r="B27" s="86"/>
      <c r="C27" s="88"/>
      <c r="D27" s="28"/>
      <c r="E27" s="28"/>
      <c r="F27" s="28"/>
      <c r="G27" s="28">
        <f t="shared" si="0"/>
        <v>0</v>
      </c>
      <c r="H27" s="28"/>
      <c r="I27" s="28">
        <f t="shared" si="4"/>
        <v>0</v>
      </c>
      <c r="J27" s="50"/>
      <c r="L27" s="85"/>
      <c r="M27" s="73"/>
      <c r="N27" s="19">
        <f t="shared" si="5"/>
        <v>0</v>
      </c>
      <c r="O27" s="33">
        <f t="shared" si="1"/>
        <v>0</v>
      </c>
      <c r="P27" s="47">
        <f t="shared" si="2"/>
        <v>0</v>
      </c>
      <c r="Q27" s="35">
        <f t="shared" si="3"/>
        <v>0</v>
      </c>
      <c r="R27" s="19"/>
      <c r="S27" s="39"/>
      <c r="T27" s="19"/>
      <c r="U27" s="27"/>
      <c r="V27" s="19" t="e">
        <f>P:P-#REF!</f>
        <v>#REF!</v>
      </c>
      <c r="W27" s="40"/>
      <c r="X27" s="19" t="e">
        <f t="shared" si="6"/>
        <v>#REF!</v>
      </c>
      <c r="Y27" s="19"/>
    </row>
    <row r="28" spans="2:25" x14ac:dyDescent="0.25">
      <c r="B28" s="86"/>
      <c r="C28" s="88"/>
      <c r="D28" s="28"/>
      <c r="E28" s="28"/>
      <c r="F28" s="28"/>
      <c r="G28" s="28">
        <f t="shared" si="0"/>
        <v>0</v>
      </c>
      <c r="H28" s="28"/>
      <c r="I28" s="28">
        <f t="shared" si="4"/>
        <v>0</v>
      </c>
      <c r="J28" s="50"/>
      <c r="L28" s="85"/>
      <c r="M28" s="73"/>
      <c r="N28" s="19">
        <f t="shared" si="5"/>
        <v>0</v>
      </c>
      <c r="O28" s="33">
        <f t="shared" si="1"/>
        <v>0</v>
      </c>
      <c r="P28" s="47">
        <f t="shared" si="2"/>
        <v>0</v>
      </c>
      <c r="Q28" s="35">
        <f t="shared" si="3"/>
        <v>0</v>
      </c>
      <c r="R28" s="19"/>
      <c r="S28" s="39"/>
      <c r="T28" s="19"/>
      <c r="U28" s="27"/>
      <c r="V28" s="19" t="e">
        <f>P:P-#REF!</f>
        <v>#REF!</v>
      </c>
      <c r="W28" s="40"/>
      <c r="X28" s="19" t="e">
        <f t="shared" si="6"/>
        <v>#REF!</v>
      </c>
      <c r="Y28" s="19"/>
    </row>
    <row r="29" spans="2:25" x14ac:dyDescent="0.25">
      <c r="B29" s="86"/>
      <c r="C29" s="88"/>
      <c r="D29" s="28"/>
      <c r="E29" s="28"/>
      <c r="F29" s="28"/>
      <c r="G29" s="28">
        <f t="shared" si="0"/>
        <v>0</v>
      </c>
      <c r="H29" s="28"/>
      <c r="I29" s="28">
        <f t="shared" si="4"/>
        <v>0</v>
      </c>
      <c r="J29" s="50"/>
      <c r="L29" s="85"/>
      <c r="M29" s="73"/>
      <c r="N29" s="19"/>
      <c r="O29" s="33">
        <f t="shared" si="1"/>
        <v>0</v>
      </c>
      <c r="P29" s="47">
        <f t="shared" si="2"/>
        <v>0</v>
      </c>
      <c r="Q29" s="35">
        <f t="shared" si="3"/>
        <v>0</v>
      </c>
      <c r="R29" s="19"/>
      <c r="S29" s="39"/>
      <c r="T29" s="19"/>
      <c r="U29" s="27"/>
      <c r="V29" s="19" t="e">
        <f>P:P-#REF!</f>
        <v>#REF!</v>
      </c>
      <c r="W29" s="40"/>
      <c r="X29" s="19" t="e">
        <f t="shared" si="6"/>
        <v>#REF!</v>
      </c>
      <c r="Y29" s="19"/>
    </row>
    <row r="30" spans="2:25" x14ac:dyDescent="0.25">
      <c r="B30" s="86"/>
      <c r="C30" s="88"/>
      <c r="D30" s="28"/>
      <c r="E30" s="28"/>
      <c r="F30" s="28"/>
      <c r="G30" s="28">
        <f t="shared" si="0"/>
        <v>0</v>
      </c>
      <c r="H30" s="28"/>
      <c r="I30" s="28">
        <f t="shared" si="4"/>
        <v>0</v>
      </c>
      <c r="J30" s="50"/>
      <c r="L30" s="85"/>
      <c r="M30" s="73"/>
      <c r="N30" s="19"/>
      <c r="O30" s="33">
        <f t="shared" si="1"/>
        <v>0</v>
      </c>
      <c r="P30" s="47">
        <f t="shared" si="2"/>
        <v>0</v>
      </c>
      <c r="Q30" s="35">
        <f t="shared" si="3"/>
        <v>0</v>
      </c>
      <c r="R30" s="19"/>
      <c r="S30" s="39"/>
      <c r="T30" s="19"/>
      <c r="U30" s="27"/>
      <c r="V30" s="19" t="e">
        <f>P:P-#REF!</f>
        <v>#REF!</v>
      </c>
      <c r="W30" s="40"/>
      <c r="X30" s="19" t="e">
        <f t="shared" si="6"/>
        <v>#REF!</v>
      </c>
      <c r="Y30" s="19"/>
    </row>
    <row r="31" spans="2:25" x14ac:dyDescent="0.25">
      <c r="B31" s="86"/>
      <c r="C31" s="88"/>
      <c r="D31" s="28"/>
      <c r="E31" s="28"/>
      <c r="F31" s="28"/>
      <c r="G31" s="28">
        <f t="shared" si="0"/>
        <v>0</v>
      </c>
      <c r="H31" s="28"/>
      <c r="I31" s="28">
        <f t="shared" si="4"/>
        <v>0</v>
      </c>
      <c r="J31" s="50"/>
      <c r="L31" s="85"/>
      <c r="M31" s="73"/>
      <c r="N31" s="19"/>
      <c r="O31" s="33">
        <f t="shared" si="1"/>
        <v>0</v>
      </c>
      <c r="P31" s="47">
        <f t="shared" si="2"/>
        <v>0</v>
      </c>
      <c r="Q31" s="35">
        <f t="shared" si="3"/>
        <v>0</v>
      </c>
      <c r="R31" s="19"/>
      <c r="S31" s="39"/>
      <c r="T31" s="19"/>
      <c r="U31" s="27"/>
      <c r="V31" s="19" t="e">
        <f>P:P-#REF!</f>
        <v>#REF!</v>
      </c>
      <c r="W31" s="40"/>
      <c r="X31" s="19" t="e">
        <f t="shared" si="6"/>
        <v>#REF!</v>
      </c>
      <c r="Y31" s="19"/>
    </row>
    <row r="32" spans="2:25" x14ac:dyDescent="0.25">
      <c r="B32" s="86"/>
      <c r="C32" s="88"/>
      <c r="D32" s="28"/>
      <c r="E32" s="28"/>
      <c r="F32" s="28"/>
      <c r="G32" s="28">
        <f t="shared" si="0"/>
        <v>0</v>
      </c>
      <c r="H32" s="28"/>
      <c r="I32" s="28">
        <f t="shared" si="4"/>
        <v>0</v>
      </c>
      <c r="J32" s="50"/>
      <c r="L32" s="85"/>
      <c r="M32" s="73"/>
      <c r="N32" s="19"/>
      <c r="O32" s="33">
        <f t="shared" si="1"/>
        <v>0</v>
      </c>
      <c r="P32" s="47">
        <f t="shared" si="2"/>
        <v>0</v>
      </c>
      <c r="Q32" s="35">
        <f t="shared" si="3"/>
        <v>0</v>
      </c>
      <c r="R32" s="19"/>
      <c r="S32" s="39"/>
      <c r="T32" s="19"/>
      <c r="U32" s="27"/>
      <c r="V32" s="19" t="e">
        <f>P:P-#REF!</f>
        <v>#REF!</v>
      </c>
      <c r="W32" s="40"/>
      <c r="X32" s="19" t="e">
        <f t="shared" si="6"/>
        <v>#REF!</v>
      </c>
      <c r="Y32" s="19"/>
    </row>
    <row r="33" spans="2:25" x14ac:dyDescent="0.25">
      <c r="B33" s="86"/>
      <c r="C33" s="88"/>
      <c r="D33" s="28"/>
      <c r="E33" s="28"/>
      <c r="F33" s="28"/>
      <c r="G33" s="28">
        <f t="shared" si="0"/>
        <v>0</v>
      </c>
      <c r="H33" s="28"/>
      <c r="I33" s="28">
        <f t="shared" si="4"/>
        <v>0</v>
      </c>
      <c r="J33" s="50"/>
      <c r="L33" s="85"/>
      <c r="M33" s="73"/>
      <c r="N33" s="19"/>
      <c r="O33" s="33">
        <f t="shared" si="1"/>
        <v>0</v>
      </c>
      <c r="P33" s="47">
        <f t="shared" si="2"/>
        <v>0</v>
      </c>
      <c r="Q33" s="35">
        <f t="shared" si="3"/>
        <v>0</v>
      </c>
      <c r="R33" s="19"/>
      <c r="S33" s="39"/>
      <c r="T33" s="19"/>
      <c r="U33" s="27"/>
      <c r="V33" s="19" t="e">
        <f>P:P-#REF!</f>
        <v>#REF!</v>
      </c>
      <c r="W33" s="40"/>
      <c r="X33" s="19" t="e">
        <f t="shared" si="6"/>
        <v>#REF!</v>
      </c>
      <c r="Y33" s="19"/>
    </row>
    <row r="34" spans="2:25" x14ac:dyDescent="0.25">
      <c r="B34" s="87"/>
      <c r="C34" s="89"/>
      <c r="D34" s="28"/>
      <c r="E34" s="28"/>
      <c r="F34" s="28"/>
      <c r="G34" s="28">
        <f t="shared" si="0"/>
        <v>0</v>
      </c>
      <c r="H34" s="28"/>
      <c r="I34" s="28">
        <f t="shared" si="4"/>
        <v>0</v>
      </c>
      <c r="J34" s="50"/>
      <c r="L34" s="85"/>
      <c r="M34" s="73"/>
      <c r="N34" s="19"/>
      <c r="O34" s="33">
        <f t="shared" si="1"/>
        <v>0</v>
      </c>
      <c r="P34" s="47">
        <f t="shared" si="2"/>
        <v>0</v>
      </c>
      <c r="Q34" s="35">
        <f t="shared" si="3"/>
        <v>0</v>
      </c>
      <c r="R34" s="19"/>
      <c r="S34" s="39"/>
      <c r="T34" s="19"/>
      <c r="U34" s="27"/>
      <c r="V34" s="19" t="e">
        <f>P:P-#REF!</f>
        <v>#REF!</v>
      </c>
      <c r="W34" s="40"/>
      <c r="X34" s="19" t="e">
        <f t="shared" si="6"/>
        <v>#REF!</v>
      </c>
      <c r="Y34" s="19"/>
    </row>
    <row r="35" spans="2:25" x14ac:dyDescent="0.25">
      <c r="B35" s="103">
        <v>45637</v>
      </c>
      <c r="C35" s="104" t="s">
        <v>44</v>
      </c>
      <c r="D35" s="28"/>
      <c r="E35" s="28"/>
      <c r="F35" s="28"/>
      <c r="G35" s="28">
        <f t="shared" si="0"/>
        <v>0</v>
      </c>
      <c r="H35" s="28"/>
      <c r="I35" s="28">
        <f t="shared" si="4"/>
        <v>0</v>
      </c>
      <c r="J35" s="50"/>
      <c r="L35" s="85"/>
      <c r="M35" s="73" t="str">
        <f>C:C</f>
        <v>Bismillah store</v>
      </c>
      <c r="N35" s="19"/>
      <c r="O35" s="33">
        <f t="shared" si="1"/>
        <v>0</v>
      </c>
      <c r="P35" s="47">
        <f t="shared" si="2"/>
        <v>0</v>
      </c>
      <c r="Q35" s="35">
        <f t="shared" si="3"/>
        <v>0</v>
      </c>
      <c r="R35" s="19"/>
      <c r="S35" s="39"/>
      <c r="T35" s="19"/>
      <c r="U35" s="27"/>
      <c r="V35" s="19" t="e">
        <f>P:P-#REF!</f>
        <v>#REF!</v>
      </c>
      <c r="W35" s="40"/>
      <c r="X35" s="19" t="e">
        <f t="shared" si="6"/>
        <v>#REF!</v>
      </c>
      <c r="Y35" s="19"/>
    </row>
    <row r="36" spans="2:25" x14ac:dyDescent="0.25">
      <c r="B36" s="86"/>
      <c r="C36" s="88"/>
      <c r="D36" s="28"/>
      <c r="E36" s="28"/>
      <c r="F36" s="28"/>
      <c r="G36" s="28">
        <f t="shared" si="0"/>
        <v>0</v>
      </c>
      <c r="H36" s="28"/>
      <c r="I36" s="28">
        <f t="shared" si="4"/>
        <v>0</v>
      </c>
      <c r="J36" s="50"/>
      <c r="L36" s="85"/>
      <c r="M36" s="73"/>
      <c r="N36" s="19"/>
      <c r="O36" s="33">
        <f t="shared" si="1"/>
        <v>0</v>
      </c>
      <c r="P36" s="47">
        <f t="shared" si="2"/>
        <v>0</v>
      </c>
      <c r="Q36" s="35">
        <f t="shared" si="3"/>
        <v>0</v>
      </c>
      <c r="R36" s="19"/>
      <c r="S36" s="39"/>
      <c r="T36" s="19"/>
      <c r="U36" s="27"/>
      <c r="V36" s="19" t="e">
        <f>P:P-#REF!</f>
        <v>#REF!</v>
      </c>
      <c r="W36" s="40"/>
      <c r="X36" s="19" t="e">
        <f t="shared" si="6"/>
        <v>#REF!</v>
      </c>
      <c r="Y36" s="19"/>
    </row>
    <row r="37" spans="2:25" x14ac:dyDescent="0.25">
      <c r="B37" s="86"/>
      <c r="C37" s="88"/>
      <c r="D37" s="28"/>
      <c r="E37" s="28"/>
      <c r="F37" s="28"/>
      <c r="G37" s="28">
        <f t="shared" si="0"/>
        <v>0</v>
      </c>
      <c r="H37" s="28"/>
      <c r="I37" s="28">
        <f t="shared" si="4"/>
        <v>0</v>
      </c>
      <c r="J37" s="50"/>
      <c r="L37" s="85"/>
      <c r="M37" s="73"/>
      <c r="N37" s="19"/>
      <c r="O37" s="33">
        <f t="shared" si="1"/>
        <v>0</v>
      </c>
      <c r="P37" s="47">
        <f t="shared" si="2"/>
        <v>0</v>
      </c>
      <c r="Q37" s="35">
        <f t="shared" si="3"/>
        <v>0</v>
      </c>
      <c r="R37" s="19"/>
      <c r="S37" s="39"/>
      <c r="T37" s="19"/>
      <c r="U37" s="27"/>
      <c r="V37" s="19" t="e">
        <f>P:P-#REF!</f>
        <v>#REF!</v>
      </c>
      <c r="W37" s="40"/>
      <c r="X37" s="19" t="e">
        <f t="shared" si="6"/>
        <v>#REF!</v>
      </c>
      <c r="Y37" s="19"/>
    </row>
    <row r="38" spans="2:25" x14ac:dyDescent="0.25">
      <c r="B38" s="86"/>
      <c r="C38" s="88"/>
      <c r="D38" s="28"/>
      <c r="E38" s="28"/>
      <c r="F38" s="28"/>
      <c r="G38" s="28">
        <f t="shared" si="0"/>
        <v>0</v>
      </c>
      <c r="H38" s="28"/>
      <c r="I38" s="28">
        <f t="shared" si="4"/>
        <v>0</v>
      </c>
      <c r="J38" s="50"/>
      <c r="L38" s="85"/>
      <c r="M38" s="73"/>
      <c r="N38" s="19"/>
      <c r="O38" s="33">
        <f t="shared" si="1"/>
        <v>0</v>
      </c>
      <c r="P38" s="47">
        <f t="shared" si="2"/>
        <v>0</v>
      </c>
      <c r="Q38" s="35">
        <f t="shared" si="3"/>
        <v>0</v>
      </c>
      <c r="R38" s="19"/>
      <c r="S38" s="39"/>
      <c r="T38" s="19"/>
      <c r="U38" s="27"/>
      <c r="V38" s="19" t="e">
        <f>P:P-#REF!</f>
        <v>#REF!</v>
      </c>
      <c r="W38" s="40"/>
      <c r="X38" s="19" t="e">
        <f t="shared" si="6"/>
        <v>#REF!</v>
      </c>
      <c r="Y38" s="19"/>
    </row>
    <row r="39" spans="2:25" x14ac:dyDescent="0.25">
      <c r="B39" s="86"/>
      <c r="C39" s="88"/>
      <c r="D39" s="28"/>
      <c r="E39" s="28"/>
      <c r="F39" s="28"/>
      <c r="G39" s="28">
        <f t="shared" si="0"/>
        <v>0</v>
      </c>
      <c r="H39" s="28"/>
      <c r="I39" s="28">
        <f t="shared" si="4"/>
        <v>0</v>
      </c>
      <c r="J39" s="50"/>
      <c r="L39" s="85"/>
      <c r="M39" s="73"/>
      <c r="N39" s="19"/>
      <c r="O39" s="33">
        <f t="shared" si="1"/>
        <v>0</v>
      </c>
      <c r="P39" s="47">
        <f t="shared" si="2"/>
        <v>0</v>
      </c>
      <c r="Q39" s="35">
        <f t="shared" si="3"/>
        <v>0</v>
      </c>
      <c r="R39" s="19"/>
      <c r="S39" s="39"/>
      <c r="T39" s="19"/>
      <c r="U39" s="27"/>
      <c r="V39" s="19" t="e">
        <f>P:P-#REF!</f>
        <v>#REF!</v>
      </c>
      <c r="W39" s="40"/>
      <c r="X39" s="19" t="e">
        <f t="shared" si="6"/>
        <v>#REF!</v>
      </c>
      <c r="Y39" s="19"/>
    </row>
    <row r="40" spans="2:25" x14ac:dyDescent="0.25">
      <c r="B40" s="86"/>
      <c r="C40" s="88"/>
      <c r="D40" s="28"/>
      <c r="E40" s="28"/>
      <c r="F40" s="28"/>
      <c r="G40" s="28">
        <f t="shared" si="0"/>
        <v>0</v>
      </c>
      <c r="H40" s="28"/>
      <c r="I40" s="28">
        <f t="shared" si="4"/>
        <v>0</v>
      </c>
      <c r="J40" s="50"/>
      <c r="L40" s="85"/>
      <c r="M40" s="73"/>
      <c r="N40" s="19"/>
      <c r="O40" s="33">
        <f t="shared" si="1"/>
        <v>0</v>
      </c>
      <c r="P40" s="47">
        <f t="shared" si="2"/>
        <v>0</v>
      </c>
      <c r="Q40" s="35">
        <f t="shared" si="3"/>
        <v>0</v>
      </c>
      <c r="R40" s="19"/>
      <c r="S40" s="39"/>
      <c r="T40" s="19"/>
      <c r="U40" s="27"/>
      <c r="V40" s="19" t="e">
        <f>P:P-#REF!</f>
        <v>#REF!</v>
      </c>
      <c r="W40" s="40"/>
      <c r="X40" s="19" t="e">
        <f t="shared" si="6"/>
        <v>#REF!</v>
      </c>
      <c r="Y40" s="19"/>
    </row>
    <row r="41" spans="2:25" x14ac:dyDescent="0.25">
      <c r="B41" s="86"/>
      <c r="C41" s="88"/>
      <c r="D41" s="28"/>
      <c r="E41" s="28"/>
      <c r="F41" s="28"/>
      <c r="G41" s="28">
        <f t="shared" si="0"/>
        <v>0</v>
      </c>
      <c r="H41" s="28"/>
      <c r="I41" s="28">
        <f t="shared" si="4"/>
        <v>0</v>
      </c>
      <c r="J41" s="50"/>
      <c r="L41" s="85"/>
      <c r="M41" s="73"/>
      <c r="N41" s="19"/>
      <c r="O41" s="33">
        <f t="shared" si="1"/>
        <v>0</v>
      </c>
      <c r="P41" s="47">
        <f t="shared" si="2"/>
        <v>0</v>
      </c>
      <c r="Q41" s="35">
        <f t="shared" si="3"/>
        <v>0</v>
      </c>
      <c r="R41" s="19"/>
      <c r="S41" s="39"/>
      <c r="T41" s="19"/>
      <c r="U41" s="27"/>
      <c r="V41" s="19" t="e">
        <f>P:P-#REF!</f>
        <v>#REF!</v>
      </c>
      <c r="W41" s="40"/>
      <c r="X41" s="19" t="e">
        <f t="shared" si="6"/>
        <v>#REF!</v>
      </c>
      <c r="Y41" s="19"/>
    </row>
    <row r="42" spans="2:25" x14ac:dyDescent="0.25">
      <c r="B42" s="86"/>
      <c r="C42" s="88"/>
      <c r="D42" s="28"/>
      <c r="E42" s="28"/>
      <c r="F42" s="28"/>
      <c r="G42" s="28">
        <f t="shared" si="0"/>
        <v>0</v>
      </c>
      <c r="H42" s="28"/>
      <c r="I42" s="28">
        <f t="shared" si="4"/>
        <v>0</v>
      </c>
      <c r="J42" s="50"/>
      <c r="L42" s="85"/>
      <c r="M42" s="73"/>
      <c r="N42" s="19"/>
      <c r="O42" s="33">
        <f t="shared" si="1"/>
        <v>0</v>
      </c>
      <c r="P42" s="47">
        <f t="shared" si="2"/>
        <v>0</v>
      </c>
      <c r="Q42" s="35">
        <f t="shared" si="3"/>
        <v>0</v>
      </c>
      <c r="R42" s="19"/>
      <c r="S42" s="39"/>
      <c r="T42" s="19"/>
      <c r="U42" s="27"/>
      <c r="V42" s="19" t="e">
        <f>P:P-#REF!</f>
        <v>#REF!</v>
      </c>
      <c r="W42" s="40"/>
      <c r="X42" s="19" t="e">
        <f t="shared" si="6"/>
        <v>#REF!</v>
      </c>
      <c r="Y42" s="19"/>
    </row>
    <row r="43" spans="2:25" x14ac:dyDescent="0.25">
      <c r="B43" s="87"/>
      <c r="C43" s="89"/>
      <c r="D43" s="28"/>
      <c r="E43" s="28"/>
      <c r="F43" s="28"/>
      <c r="G43" s="28">
        <f t="shared" si="0"/>
        <v>0</v>
      </c>
      <c r="H43" s="28"/>
      <c r="I43" s="28">
        <f t="shared" si="4"/>
        <v>0</v>
      </c>
      <c r="J43" s="50"/>
      <c r="L43" s="85"/>
      <c r="M43" s="73"/>
      <c r="N43" s="19"/>
      <c r="O43" s="33">
        <f t="shared" si="1"/>
        <v>0</v>
      </c>
      <c r="P43" s="47">
        <f t="shared" si="2"/>
        <v>0</v>
      </c>
      <c r="Q43" s="35">
        <f t="shared" si="3"/>
        <v>0</v>
      </c>
      <c r="R43" s="19"/>
      <c r="S43" s="39"/>
      <c r="T43" s="19"/>
      <c r="U43" s="27"/>
      <c r="V43" s="19" t="e">
        <f>P:P-#REF!</f>
        <v>#REF!</v>
      </c>
      <c r="W43" s="40"/>
      <c r="X43" s="19" t="e">
        <f t="shared" si="6"/>
        <v>#REF!</v>
      </c>
      <c r="Y43" s="19"/>
    </row>
    <row r="44" spans="2:25" x14ac:dyDescent="0.25">
      <c r="L44" s="85"/>
      <c r="M44" s="73">
        <f>C:C</f>
        <v>0</v>
      </c>
      <c r="N44" s="19"/>
      <c r="O44" s="33">
        <f t="shared" si="1"/>
        <v>0</v>
      </c>
      <c r="P44" s="47">
        <f t="shared" si="2"/>
        <v>0</v>
      </c>
      <c r="Q44" s="35">
        <f t="shared" si="3"/>
        <v>0</v>
      </c>
      <c r="R44" s="19"/>
      <c r="S44" s="39"/>
      <c r="T44" s="19"/>
      <c r="U44" s="27"/>
      <c r="V44" s="19" t="e">
        <f>P:P-#REF!</f>
        <v>#REF!</v>
      </c>
      <c r="W44" s="40"/>
      <c r="X44" s="19" t="e">
        <f t="shared" si="6"/>
        <v>#REF!</v>
      </c>
      <c r="Y44" s="19"/>
    </row>
    <row r="45" spans="2:25" x14ac:dyDescent="0.25">
      <c r="L45" s="85"/>
      <c r="M45" s="73"/>
      <c r="N45" s="19"/>
      <c r="O45" s="33">
        <f t="shared" si="1"/>
        <v>0</v>
      </c>
      <c r="P45" s="47">
        <f t="shared" si="2"/>
        <v>0</v>
      </c>
      <c r="Q45" s="35">
        <f t="shared" si="3"/>
        <v>0</v>
      </c>
      <c r="R45" s="19"/>
      <c r="S45" s="39"/>
      <c r="T45" s="19"/>
      <c r="U45" s="27"/>
      <c r="V45" s="19" t="e">
        <f>P:P-#REF!</f>
        <v>#REF!</v>
      </c>
      <c r="W45" s="40"/>
      <c r="X45" s="19" t="e">
        <f t="shared" si="6"/>
        <v>#REF!</v>
      </c>
      <c r="Y45" s="19"/>
    </row>
    <row r="46" spans="2:25" x14ac:dyDescent="0.25">
      <c r="L46" s="85"/>
      <c r="M46" s="73"/>
      <c r="N46" s="19"/>
      <c r="O46" s="33">
        <f t="shared" si="1"/>
        <v>0</v>
      </c>
      <c r="P46" s="47">
        <f t="shared" si="2"/>
        <v>0</v>
      </c>
      <c r="Q46" s="35">
        <f t="shared" si="3"/>
        <v>0</v>
      </c>
      <c r="R46" s="19"/>
      <c r="S46" s="39"/>
      <c r="T46" s="19"/>
      <c r="U46" s="27"/>
      <c r="V46" s="19" t="e">
        <f>P:P-#REF!</f>
        <v>#REF!</v>
      </c>
      <c r="W46" s="40"/>
      <c r="X46" s="19" t="e">
        <f t="shared" si="6"/>
        <v>#REF!</v>
      </c>
      <c r="Y46" s="19"/>
    </row>
    <row r="47" spans="2:25" x14ac:dyDescent="0.25">
      <c r="L47" s="85"/>
      <c r="M47" s="73"/>
      <c r="N47" s="19"/>
      <c r="O47" s="33">
        <f t="shared" si="1"/>
        <v>0</v>
      </c>
      <c r="P47" s="47">
        <f t="shared" si="2"/>
        <v>0</v>
      </c>
      <c r="Q47" s="35">
        <f t="shared" si="3"/>
        <v>0</v>
      </c>
      <c r="R47" s="19"/>
      <c r="S47" s="39"/>
      <c r="T47" s="19"/>
      <c r="U47" s="27"/>
      <c r="V47" s="19" t="e">
        <f>P:P-#REF!</f>
        <v>#REF!</v>
      </c>
      <c r="W47" s="40"/>
      <c r="X47" s="19" t="e">
        <f t="shared" si="6"/>
        <v>#REF!</v>
      </c>
      <c r="Y47" s="19"/>
    </row>
    <row r="48" spans="2:25" x14ac:dyDescent="0.25">
      <c r="L48" s="85"/>
      <c r="M48" s="73"/>
      <c r="N48" s="19"/>
      <c r="O48" s="33">
        <f t="shared" si="1"/>
        <v>0</v>
      </c>
      <c r="P48" s="47">
        <f t="shared" si="2"/>
        <v>0</v>
      </c>
      <c r="Q48" s="35">
        <f t="shared" si="3"/>
        <v>0</v>
      </c>
      <c r="R48" s="19"/>
      <c r="S48" s="39"/>
      <c r="T48" s="19"/>
      <c r="U48" s="27"/>
      <c r="V48" s="19" t="e">
        <f>P:P-#REF!</f>
        <v>#REF!</v>
      </c>
      <c r="W48" s="40"/>
      <c r="X48" s="19" t="e">
        <f t="shared" si="6"/>
        <v>#REF!</v>
      </c>
      <c r="Y48" s="19"/>
    </row>
    <row r="49" spans="12:20" x14ac:dyDescent="0.25">
      <c r="L49" s="85"/>
      <c r="M49" s="73"/>
      <c r="N49" s="19"/>
      <c r="O49" s="33">
        <f t="shared" si="1"/>
        <v>0</v>
      </c>
      <c r="P49" s="47">
        <f t="shared" si="2"/>
        <v>0</v>
      </c>
      <c r="Q49" s="35">
        <f t="shared" si="3"/>
        <v>0</v>
      </c>
      <c r="R49" s="19"/>
      <c r="S49" s="39"/>
      <c r="T49" s="19"/>
    </row>
    <row r="50" spans="12:20" x14ac:dyDescent="0.25">
      <c r="L50" s="85"/>
      <c r="M50" s="73"/>
      <c r="N50" s="19"/>
      <c r="O50" s="33">
        <f t="shared" si="1"/>
        <v>0</v>
      </c>
      <c r="P50" s="47">
        <f t="shared" si="2"/>
        <v>0</v>
      </c>
      <c r="Q50" s="35">
        <f t="shared" si="3"/>
        <v>0</v>
      </c>
      <c r="R50" s="19"/>
      <c r="S50" s="39"/>
      <c r="T50" s="19"/>
    </row>
    <row r="51" spans="12:20" x14ac:dyDescent="0.25">
      <c r="L51" s="85"/>
      <c r="M51" s="73"/>
      <c r="N51" s="19"/>
      <c r="O51" s="33">
        <f t="shared" si="1"/>
        <v>0</v>
      </c>
      <c r="P51" s="47">
        <f t="shared" si="2"/>
        <v>0</v>
      </c>
      <c r="Q51" s="35">
        <f t="shared" si="3"/>
        <v>0</v>
      </c>
      <c r="R51" s="19"/>
      <c r="S51" s="39"/>
      <c r="T51" s="19"/>
    </row>
    <row r="52" spans="12:20" x14ac:dyDescent="0.25">
      <c r="L52" s="85"/>
      <c r="M52" s="73"/>
      <c r="N52" s="19"/>
      <c r="O52" s="33">
        <f t="shared" si="1"/>
        <v>0</v>
      </c>
      <c r="P52" s="47">
        <f t="shared" si="2"/>
        <v>0</v>
      </c>
      <c r="Q52" s="35">
        <f t="shared" si="3"/>
        <v>0</v>
      </c>
      <c r="R52" s="19"/>
      <c r="S52" s="39"/>
      <c r="T52" s="19"/>
    </row>
  </sheetData>
  <mergeCells count="44">
    <mergeCell ref="V3:W3"/>
    <mergeCell ref="B5:B7"/>
    <mergeCell ref="C5:C7"/>
    <mergeCell ref="D5:D7"/>
    <mergeCell ref="E5:E7"/>
    <mergeCell ref="F5:F7"/>
    <mergeCell ref="G5:G7"/>
    <mergeCell ref="L35:L43"/>
    <mergeCell ref="M35:M43"/>
    <mergeCell ref="L44:L52"/>
    <mergeCell ref="M44:M52"/>
    <mergeCell ref="L17:L25"/>
    <mergeCell ref="M17:M25"/>
    <mergeCell ref="L26:L34"/>
    <mergeCell ref="M26:M34"/>
    <mergeCell ref="B26:B34"/>
    <mergeCell ref="C26:C34"/>
    <mergeCell ref="B35:B43"/>
    <mergeCell ref="C35:C43"/>
    <mergeCell ref="B17:B25"/>
    <mergeCell ref="C17:C25"/>
    <mergeCell ref="M8:M16"/>
    <mergeCell ref="L8:L16"/>
    <mergeCell ref="B8:B16"/>
    <mergeCell ref="C8:C16"/>
    <mergeCell ref="L3:T4"/>
    <mergeCell ref="L5:L7"/>
    <mergeCell ref="M5:M7"/>
    <mergeCell ref="H5:H7"/>
    <mergeCell ref="I5:I7"/>
    <mergeCell ref="B3:J4"/>
    <mergeCell ref="J5:J6"/>
    <mergeCell ref="R8:R16"/>
    <mergeCell ref="S8:S16"/>
    <mergeCell ref="Y5:Y7"/>
    <mergeCell ref="T5:T7"/>
    <mergeCell ref="R5:S6"/>
    <mergeCell ref="N5:N7"/>
    <mergeCell ref="O5:O7"/>
    <mergeCell ref="P5:P7"/>
    <mergeCell ref="Q5:Q7"/>
    <mergeCell ref="V5:X5"/>
    <mergeCell ref="X6:X7"/>
    <mergeCell ref="V6:W6"/>
  </mergeCells>
  <dataValidations count="2">
    <dataValidation type="list" errorStyle="information" allowBlank="1" showInputMessage="1" showErrorMessage="1" sqref="T11:T1048576" xr:uid="{478A058F-55EC-4946-942F-6F2DEAEE749A}">
      <formula1>"Complete, Panding, Return, Demage"</formula1>
    </dataValidation>
    <dataValidation type="list" errorStyle="information" allowBlank="1" showInputMessage="1" showErrorMessage="1" sqref="T8:T10" xr:uid="{E0440A7B-2236-4714-8E33-187062F1DE09}">
      <formula1>"Complete, Pending, Return, Demage"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Details</vt:lpstr>
      <vt:lpstr>Stock Management</vt:lpstr>
      <vt:lpstr>Invest Management</vt:lpstr>
      <vt:lpstr>Orders &amp; Delivary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2024-08-13T16:11:55Z</dcterms:created>
  <dcterms:modified xsi:type="dcterms:W3CDTF">2024-08-16T09:47:16Z</dcterms:modified>
</cp:coreProperties>
</file>